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46E5AE4-8E62-4BDC-82FA-5EED7ACDA4C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<sst xmlns="http://schemas.openxmlformats.org/spreadsheetml/2006/main" xmlns:r="http://schemas.openxmlformats.org/officeDocument/2006/relationships" xmlns:xdr="http://schemas.openxmlformats.org/drawingml/2006/spreadsheetDrawing" count="3968" uniqueCount="371">
  <si>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</si>
  <si>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</si>
  <si>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</si>
  <si>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</si>
  <si>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</si>
  <si>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</si>
  <si>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</si>
  <si>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</si>
  <si>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</si>
  <si>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</si>
  <si>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</si>
  <si>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</si>
  <si>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</si>
  <si>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</si>
  <si>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</si>
  <si>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</si>
  <si>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</si>
  <si>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</si>
  <si>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</si>
  <si>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</si>
  <si>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</si>
  <si>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</si>
  <si>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</si>
  <si>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</si>
  <si>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</si>
  <si>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</si>
  <si>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</si>
  <si>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</si>
  <si>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</si>
  <si>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</si>
  <si>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</si>
  <si>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</si>
  <si>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</si>
  <si>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</si>
  <si>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</si>
  <si>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</si>
  <si>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</si>
  <si>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</si>
  <si>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</si>
  <si>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</si>
  <si>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</si>
  <si>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</si>
  <si>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</si>
  <si>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</si>
  <si>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</si>
  <si>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</si>
  <si>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</si>
  <si>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</si>
  <si>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</si>
  <si>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</si>
  <si>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</si>
  <si>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</si>
  <si>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</si>
  <si>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</si>
  <si>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</si>
  <si>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</si>
  <si>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</si>
  <si>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</si>
  <si>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</si>
  <si>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</si>
  <si>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</si>
  <si>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</si>
  <si>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</si>
  <si>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</si>
  <si>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</si>
  <si>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</si>
  <si>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</si>
  <si>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</si>
  <si>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</si>
  <si>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</si>
  <si>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</si>
  <si>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</si>
  <si>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</si>
  <si>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</si>
  <si>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</si>
  <si>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</si>
  <si>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</si>
  <si>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</si>
  <si>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</si>
  <si>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</si>
  <si>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</si>
  <si>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</si>
  <si>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</si>
  <si>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</si>
  <si>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</si>
  <si>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</si>
  <si>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</si>
  <si>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</si>
  <si>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</si>
  <si>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</si>
  <si>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</si>
  <si>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</si>
  <si>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</si>
  <si>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</si>
  <si>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</si>
  <si>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</si>
  <si>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</si>
  <si>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</si>
  <si>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</si>
  <si>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</si>
  <si>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</si>
  <si>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</si>
  <si>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</si>
  <si>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</si>
  <si>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</si>
  <si>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</si>
  <si>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</si>
  <si>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</si>
  <si>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</si>
  <si>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</si>
  <si>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</si>
  <si>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</si>
  <si>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</si>
  <si>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</si>
  <si>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</si>
  <si>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</si>
  <si>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</si>
  <si>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</si>
  <si>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</si>
  <si>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</si>
  <si>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</si>
  <si>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</si>
  <si>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</si>
  <si>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</si>
  <si>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</si>
  <si>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</si>
  <si>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</si>
  <si>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</si>
  <si>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</si>
  <si>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</si>
  <si>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</si>
  <si>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</si>
  <si>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</si>
  <si>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</si>
  <si>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</si>
  <si>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</si>
  <si>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</si>
  <si>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</si>
  <si>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</si>
  <si>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</si>
  <si>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</si>
  <si>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</si>
  <si>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</si>
  <si>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Guinea</t>
  </si>
  <si>
    <t>UNESCO UIS (http://data.uis.unesco.org/)</t>
  </si>
  <si>
    <t>Annuaire statistique 2014-2015</t>
  </si>
  <si>
    <t>Point d'eau fonctionnel</t>
  </si>
  <si>
    <t>Potable water</t>
  </si>
  <si>
    <t>Eau courante</t>
  </si>
  <si>
    <t>Forage</t>
  </si>
  <si>
    <t>Puits fonctionnel</t>
  </si>
  <si>
    <t>Yes</t>
  </si>
  <si>
    <t xml:space="preserve">Basic estimate used </t>
  </si>
  <si>
    <t>Latrines filles separees</t>
  </si>
  <si>
    <t>Un dispositif de lave-mains</t>
  </si>
  <si>
    <t>No handwashing data</t>
  </si>
  <si>
    <t xml:space="preserve">Public and private schools are included. Community schools are included (597 or 675 have a handwashing facility). National, urban and rural estimates only include primary schools. An estimate is calculated for facilities with water available by applying the proportion of schools with a functional water point (33.8%) to the proportion with handwashing facilities.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</si>
  <si>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</si>
  <si>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</si>
  <si>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</si>
  <si>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</si>
  <si>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</si>
  <si>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</si>
  <si>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</si>
  <si>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</si>
  <si>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</si>
  <si>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</si>
  <si>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</si>
  <si>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</si>
  <si>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</si>
  <si>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POPULATION OF SCHOOL AGE CHILDREN</t>
  </si>
  <si>
    <r>
      <t xml:space="preserve">School Age Population 
</t>
    </r>
    <r>
      <rPr>
        <sz val="8"/>
        <rFont val="Arial"/>
        <family val="2"/>
      </rPr>
      <t>Source: UN Population Div &amp; UNESCO</t>
    </r>
  </si>
  <si>
    <t xml:space="preserve">EMIS report includes toilet ratios but no information on the proportion of schools with sanitation facilities.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</si>
  <si>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</si>
  <si>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</si>
  <si>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</si>
  <si>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</si>
  <si>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</si>
  <si>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</si>
  <si>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</si>
  <si>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</si>
  <si>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</si>
  <si>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</si>
  <si>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</si>
  <si>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</si>
  <si>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</si>
  <si>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</si>
  <si>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</si>
  <si>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</si>
  <si>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</si>
  <si>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</si>
  <si>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</si>
  <si>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</si>
  <si>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</si>
  <si>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</si>
  <si>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</si>
  <si>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</si>
  <si>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Annuaire Statistiques Enseignement Primaire, Secondaire 2004-2005, Ministère de l’Enseignement Pre-Universitaire et de l'Alphabetisation</t>
  </si>
  <si>
    <t>Annuaire Statistiques Enseignement Primaire, Secondaire 2005-2006, Ministère de l’Enseignement Pre-Universitaire et de l'Alphabetisation</t>
  </si>
  <si>
    <t>Annuaire Statistique Enseignement Primaire, Secondaire, 2006-2007</t>
  </si>
  <si>
    <t xml:space="preserve">Data for secondary schools only. Toilet ratios are reported for primary schools but no information on the proportion of primary schools with sanitation facilities. </t>
  </si>
  <si>
    <t>Annuaire Statistiques Enseignement Primaire, Secondaire 2007-2008, Ministère de l’Enseignement Pre-Universitaire et de l'Alphabetisation</t>
  </si>
  <si>
    <t xml:space="preserve">Data not reported for pre-primary or primary schools. </t>
  </si>
  <si>
    <t>Annuaire Statistiques Education Prescolaire, Primaire, Secondaire 2012-13, Ministère de l’Enseignement Pre-Universitaire et de l'Alphabetisation</t>
  </si>
  <si>
    <t>Latrines filles/garcons separees</t>
  </si>
  <si>
    <t>Un dispositif de lave-mains fonctionnel</t>
  </si>
  <si>
    <t xml:space="preserve">Based on public and private primary schools. </t>
  </si>
  <si>
    <t>Annuaire Statistiques Education Prescolaire, Primaire, Secondaire 2013-14, Ministère de l’Enseignement Pre-Universitaire et de l'Alphabetisation</t>
  </si>
  <si>
    <t>Annuaire statistique 2015-16</t>
  </si>
  <si>
    <t>Avec latrines filles separees</t>
  </si>
  <si>
    <t xml:space="preserve">Based on public and private primary schools. An estimate is calculated for facilities with water available by applying the proportion of schools with a functional water point (35.1%) to the proportion with handwashing facilities. </t>
  </si>
  <si>
    <t>Basic drinking water</t>
  </si>
  <si>
    <t xml:space="preserve">No sanitation data. </t>
  </si>
  <si>
    <t>Basic handwashing facilities</t>
  </si>
  <si>
    <t>No</t>
  </si>
  <si>
    <t xml:space="preserve">The primary school estimate is used for national coverage in the absence of additional information. Data are not used based on comparison with primary data source (EMIS). </t>
  </si>
  <si>
    <t xml:space="preserve">A national estimate is calculated based on the number of primary and number of secondary schools in the 2012 EMIS. Estimates not used since primary data (EMIS) are available. </t>
  </si>
  <si>
    <t xml:space="preserve">A national estimate is calculated based on the number of primary and number of secondary schools in the 2013 EMIS. Estimates are not used since data from a primary source (EMIS) are available. </t>
  </si>
  <si>
    <t xml:space="preserve">A national estimate is calculated based on the number of primary and number of secondary schools in the 2014 EMIS. Estimates are not used since data from a primary source (EMIS) are available. </t>
  </si>
  <si>
    <t>Annuaire Statistiques Enseignement Prescolaire, Primaire, Secondaire 2011-12, Ministère de l’Enseignement Pre-Universitaire et de l'Alphabetisation</t>
  </si>
  <si>
    <t xml:space="preserve">National estimate is a weighted average of pre-primary, primary and secondary school data. </t>
  </si>
  <si>
    <t xml:space="preserve">The national estimate is based on coverage for primary schools and secondary schools and the number of schools for each level reported in the 2013 EMIS. Estimates not used since data from a primary source (EMIS) are available. </t>
  </si>
  <si>
    <t xml:space="preserve">The national estimate is based on coverage for primary schools and seondary schools and the number of schools for each level reported in the 2012 EMIS. Estimates not used since data from a primary source (EMIS) are available. </t>
  </si>
  <si>
    <t xml:space="preserve">The national estimate is based on coverage for primary schools and secondary schools and the number of schools for each level reported in the 2014 EMIS. Estimates not used since data from a primary source (EMIS) are available. </t>
  </si>
  <si>
    <t>National estimate is the weighted average of pre-primary, primary and secondary school data. No data on source types or availability/functionality.</t>
  </si>
  <si>
    <t>National estimate based on public primary and public and private secondary schools. Urban and rural estimates based on primary schools. No information on source types or availability/functionality (only 100-'avec point d'eau').</t>
  </si>
  <si>
    <t>National estimate based on public primary and public and private secondary schools. Urban and rural estimates based on public primary schools. No information on source types or availability/functionality (only 100-'avec point d'eau').</t>
  </si>
  <si>
    <t xml:space="preserve">Based on public and private primary schools. The estimates are assumed to refer to lave-mains fonctionnel (as in EMIS13, assuming the same questionnaire was used), so it is categorized as facility with water. </t>
  </si>
  <si>
    <t>Point d'eau (fonctionnel)</t>
  </si>
  <si>
    <t>Puits functionnel</t>
  </si>
  <si>
    <t xml:space="preserve">Secondary school estimate is based on lower secondary schools. National estimate is weighted average of primary and secondary schools using the number of schools from the 2016 EMIS. The estimate is not used since data from a primary source (EMIS) are available. </t>
  </si>
  <si>
    <t>GIN_2005_EMIS</t>
  </si>
  <si>
    <t>GIN_2006_EMIS</t>
  </si>
  <si>
    <t>GIN_2007_EMIS</t>
  </si>
  <si>
    <t>GIN_2008_EMIS</t>
  </si>
  <si>
    <t>GIN_2010_UIS</t>
  </si>
  <si>
    <t>GIN_2011_UIS</t>
  </si>
  <si>
    <t>GIN_2012_EMIS</t>
  </si>
  <si>
    <t>GIN_2012_UIS</t>
  </si>
  <si>
    <t>GIN_2013_EMIS</t>
  </si>
  <si>
    <t>GIN_2013_UIS</t>
  </si>
  <si>
    <t>GIN_2014_EMIS</t>
  </si>
  <si>
    <t>GIN_2014_UIS</t>
  </si>
  <si>
    <t>GIN_2015_EMIS</t>
  </si>
  <si>
    <t>GIN_2016_EMIS</t>
  </si>
  <si>
    <t>GIN_2016_UIS</t>
  </si>
  <si>
    <t>2005</t>
  </si>
  <si>
    <t>2006</t>
  </si>
  <si>
    <t>2007</t>
  </si>
  <si>
    <t>2008</t>
  </si>
  <si>
    <t>2010</t>
  </si>
  <si>
    <t>2011</t>
  </si>
  <si>
    <t>2012</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</si>
  <si>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</si>
  <si>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</si>
  <si>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</si>
  <si>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</si>
  <si>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</si>
  <si>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</si>
  <si>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</si>
  <si>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</si>
  <si>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</si>
  <si>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</si>
  <si>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</si>
  <si>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</si>
  <si>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</si>
  <si>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</si>
  <si>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</si>
  <si>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</si>
  <si>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</si>
  <si>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</si>
  <si>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</si>
  <si>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</si>
  <si>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GIN_2019_UIS</t>
  </si>
  <si>
    <t>GIN_2020_UIS</t>
  </si>
  <si>
    <t>No data</t>
  </si>
  <si>
    <t>The JMP releases updated estimates every 2 years following consultations with national authorities: https://washdata.org/how-we-work/jmp-country-consultation</t>
  </si>
  <si>
    <t>Latrines Fonctionnel</t>
  </si>
  <si>
    <t>National estimate based on public and private primary and secondary schools. Urban and rural estimates are based on public primary schools only. Single-sex toilet and functional latrines data not reported for secondary schools. Based on the questionnaire, data in the report for "latrines fonctionnel" are assumed to refer to Usable sanitation.
Data are available on the usability of toilets but data are missing for improved, an estimate of basic service is made based on only the proportion of schools with usable toilets and the proportion with single-sex facilities on primary schools. This assumes that usability is the most important criteria.</t>
  </si>
  <si>
    <t>GIN_2009_EMIS</t>
  </si>
  <si>
    <t>Annuaire statistique Enseignement secondaire 2008-2009</t>
  </si>
  <si>
    <t>SANS SOURCE D'EAU</t>
  </si>
  <si>
    <t/>
  </si>
  <si>
    <t>AYANT UNE SOURCE D'EAU</t>
  </si>
  <si>
    <t>Only data for secondary schools</t>
  </si>
  <si>
    <t>GIN_2010_EMIS</t>
  </si>
  <si>
    <t>Annuaire statistique Enseignement Primaire et secondaire 2009-2010</t>
  </si>
  <si>
    <t>National estimate based on public and private primary and secondary schools.</t>
  </si>
  <si>
    <t>Sans latrines</t>
  </si>
  <si>
    <t>[Definition]</t>
  </si>
  <si>
    <t>Latrines fonctionnel</t>
  </si>
  <si>
    <t>National estimate based on public and private primary and secondary schools. Urban and rural estimates are based on public primary schools only.  There is no information on the functionality of latrines, therefore it is not posible to estimate Basic services.</t>
  </si>
  <si>
    <t>GIN_2011_EMIS</t>
  </si>
  <si>
    <t xml:space="preserve">A national estimate is calculated based on the number of primary and number of secondary schools in the 2008 EMIS. Estimates not used since primary data (EMIS) are available. </t>
  </si>
  <si>
    <t>GIN_2017_EMIS</t>
  </si>
  <si>
    <t>Annuaire statistique Enseignement Primaire 2016-2017</t>
  </si>
  <si>
    <t>National estimate based on public and private primary schools. Urban and rural estimates are based on public primary schools only.  Based on the questionnaire, data in the report for "latrines fonctionnel" are assumed to refer to Usable sanitation.
Data are available on the usability of toilets but data are missing for improved, an estimate of basic service is made based on only the proportion of schools with usable toilets and the proportion with single-sex facilities. This assumes that usability is the most important criteria.</t>
  </si>
  <si>
    <t xml:space="preserve">Facility with water </t>
  </si>
  <si>
    <t xml:space="preserve">Facility with soap </t>
  </si>
  <si>
    <t xml:space="preserve">Based on public and private primary schools. An estimate is calculated for facilities with water available by applying the proportion of schools with a functional water point (36%) to the proportion with handwashing facilities. </t>
  </si>
  <si>
    <t>GIN_2018_EMIS</t>
  </si>
  <si>
    <t>Annuaire statistique Enseignement prescolaire, Primaire et secondaire 2017-2018</t>
  </si>
  <si>
    <t>National estimate based on public and private pre-primary, primary and secondary schools. Urban and rural estimates are based on public primary schools only therefore will not be used for national estimates.  There is no information on the functionality of water systems, therefore it is not posible to estimate Basic services. National Improved estimate is not being used as it is only for primary schools</t>
  </si>
  <si>
    <t>Public and private schools are included. National, urban and rural estimates are based on primary schools. An estimate for basic is calculated by multiplying the proportion of schools with an improved water source by the ratio of schools with water available to schools with some type of water supply.  National Improved estimate is not being used as it is only for primary schools</t>
  </si>
  <si>
    <t>Public and private schools are included. National, urban and rural estimates are based on primary schools.An estimate for basic is calculated by multiplying the proportion of schools with an improved water source by the ratio of schools with water available to schools with some type of water supply.  National Improved estimate is not being used as it is only for primary schools</t>
  </si>
  <si>
    <t>National estimate based on public and private pre-primary, primary and secondary schools. Urban and rural estimates are based on public primary schools only.  There is no information on the functionality of latrines, therefore it is not posible to estimate Basic services.</t>
  </si>
  <si>
    <t>GIN_2019_EMIS</t>
  </si>
  <si>
    <t>Annuaire statistique Enseignement Primaire et secondaire 2018-2019</t>
  </si>
  <si>
    <t>National estimate based on public and private primary and secondary schools. Urban and rural estimates are based on public primary schools only therefore will not be used for national estimates.  There is no information on the functionality of water systems, therefore it is not posible to estimate Basic services.National Improved estimate is not being used as it is only for primary schools</t>
  </si>
  <si>
    <t>GIN_2020_EMIS</t>
  </si>
  <si>
    <t>Annuaire statistique Enseignement prescolaire, Primaire et secondaire 2019-2020</t>
  </si>
  <si>
    <t>Based on public and private primary schools.</t>
  </si>
  <si>
    <t xml:space="preserve">National estimate is based on primary schools. Estimates are not used since data from a primary source (EMIS) are available. </t>
  </si>
  <si>
    <t xml:space="preserve">The national estimate is based on coverage for primary schools and secondary schools and the number of schools for each level reported in the 2011 EMIS. Estimates are not used since data from a primary source (EMIS) are available. </t>
  </si>
  <si>
    <t xml:space="preserve">The national estimate is based on coverage for primary schools and seondary schools and the number of schools for each level reported in the 2010 EMIS. Estimates are not used since data from a primary source (EMIS) are available. </t>
  </si>
  <si>
    <t xml:space="preserve">National estimate is based on primary schools. Estimates are not used since data from a primary source (EMIS) are available. The estimate is not used since data from a primary source (EMIS) are available. </t>
  </si>
  <si>
    <t xml:space="preserve">National estimate based on public and private primary and secondary schools. The estimates are an outlier in the temporal dataset and not used. </t>
  </si>
  <si>
    <t>Public and private schools are included. Urban and rural estimates only include primary schools. The national estimates are based on weighted proportions of pre-primary and primary schools (and secondary schools, where available).Based on the questionnaire, data in the report for "latrines fonctionnel" are assumed to refer to Usable sanitation.
Data are available on the usability of toilets but data are missing for improved, an estimate of basic service is made based on only the proportion of schools with usable toilets and the proportion with single-sex facilities on primary schools. This assumes that usability is the most important criteria.</t>
  </si>
  <si>
    <t>Public and private schools are included. National, urban and rural estimates are based on primary schools. An estimate for basic is calculated by multiplying the proportion of schools with an improved water source by the ratio of schools with water available to schools with some type of water supply. The secondary school estimate is an outlier in the temporal dataset and not used. National Improved estimate is not being used as it is only for primary schools</t>
  </si>
  <si>
    <t>National, urban and rural estimates are based on primary schools. An estimate for basic is calculated by multiplying the proportion of schools with an improved water source by the ratio of schools with water available to schools with some type of water supply. The secondary school estimate is an outlier in the temporal dataset and not used. National Improved estimate is not being used as it is only for primary schools</t>
  </si>
  <si>
    <t>Public and private schools are included. National, urban and rural estimates are based on primary schools. An estimate for basic is calculated by multiplying the proportion of schools with an improved water source by the ratio of schools with water available to schools with some type of water supply.
the functionality of the water system is used as a proxy where water facilities classified as ‘functional’ are assumed to have water available
Only data for primary schools. National Improved estimate is not being used as it is only for primary schools</t>
  </si>
  <si>
    <t>country</t>
  </si>
  <si>
    <t>Guinea</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</si>
  <si>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</si>
  <si>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</si>
  <si>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</si>
  <si>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</si>
  <si>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</si>
  <si>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</si>
  <si>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</si>
  <si>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</si>
  <si>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</si>
  <si>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</si>
  <si>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</si>
  <si>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</si>
  <si>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</si>
  <si>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</si>
  <si>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</si>
  <si>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</si>
  <si>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</si>
  <si>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</si>
  <si>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</si>
  <si>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</si>
  <si>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</si>
  <si>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</si>
  <si>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</si>
  <si>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</si>
  <si>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</si>
  <si>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</si>
  <si>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</si>
  <si>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</si>
  <si>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</si>
  <si>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</si>
  <si>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</si>
  <si>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</si>
  <si>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GIN_2021_EMIS</t>
  </si>
  <si>
    <t>Annuaire statistique Enseignement Préscolaire, Primaire et Secondaire 2020-2021</t>
  </si>
  <si>
    <t>Utilisable</t>
  </si>
  <si>
    <t>Latrines filles/garçons séparées</t>
  </si>
  <si>
    <t>n/a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</si>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</sst>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8890652180548"/>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3"/>
    <xf numFmtId="0" fontId="15" fillId="0" borderId="73"/>
    <xf numFmtId="0" fontId="15" fillId="0" borderId="73"/>
    <xf numFmtId="0" fontId="19" fillId="0" borderId="73"/>
    <xf numFmtId="0" fontId="50" fillId="0" borderId="73" applyNumberFormat="false" applyFill="false" applyBorder="false" applyAlignment="false" applyProtection="false"/>
    <xf numFmtId="0" fontId="22" fillId="0" borderId="73" applyNumberFormat="false" applyFill="false" applyBorder="false" applyAlignment="false" applyProtection="false"/>
    <xf numFmtId="0" fontId="58" fillId="20" borderId="73">
      <alignment horizontal="center" vertical="center"/>
    </xf>
    <xf numFmtId="0" fontId="86" fillId="0" borderId="0" applyNumberFormat="false" applyFill="false" applyBorder="false" applyAlignment="false" applyProtection="false"/>
    <xf numFmtId="0" fontId="19" fillId="0" borderId="237"/>
    <xf numFmtId="0" fontId="15" fillId="0" borderId="237"/>
    <xf numFmtId="0" fontId="19" fillId="0" borderId="237"/>
  </cellStyleXfs>
  <cellXfs count="105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164" fontId="3" fillId="2"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10" fillId="25" borderId="48" xfId="3" applyFont="true" applyFill="true" applyBorder="true" applyAlignment="true">
      <alignment horizontal="center" textRotation="90"/>
    </xf>
    <xf numFmtId="0" fontId="4" fillId="18"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4"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10" fillId="26" borderId="52" xfId="3" applyFont="true" applyFill="true" applyBorder="true" applyAlignment="true">
      <alignment horizontal="center" textRotation="90"/>
    </xf>
    <xf numFmtId="0" fontId="4" fillId="19"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0" fillId="27" borderId="55" xfId="3" applyFont="true" applyFill="true" applyBorder="true" applyAlignment="true">
      <alignment horizontal="center" textRotation="90"/>
    </xf>
    <xf numFmtId="1" fontId="3" fillId="0" borderId="37" xfId="0" applyNumberFormat="true" applyFont="true" applyFill="true" applyBorder="true" applyAlignment="true">
      <alignment horizontal="center" vertical="center"/>
    </xf>
    <xf numFmtId="164" fontId="62" fillId="0" borderId="2" xfId="0" applyNumberFormat="true" applyFont="true" applyBorder="true" applyAlignment="true">
      <alignment horizontal="center" vertical="center"/>
    </xf>
    <xf numFmtId="0" fontId="3" fillId="0" borderId="24" xfId="0" applyFont="true" applyBorder="true" applyAlignment="true">
      <alignment horizontal="left"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6" fillId="30" borderId="66" xfId="0" applyNumberFormat="true" applyFont="true" applyFill="true" applyBorder="true" applyAlignment="true" applyProtection="true">
      <alignment horizontal="center" vertical="center"/>
    </xf>
    <xf numFmtId="1" fontId="67" fillId="31" borderId="67" xfId="0" applyNumberFormat="true" applyFont="true" applyFill="true" applyBorder="true" applyAlignment="true" applyProtection="true">
      <alignment horizontal="center" vertical="center"/>
    </xf>
    <xf numFmtId="164" fontId="73" fillId="37" borderId="68" xfId="0" applyNumberFormat="true" applyFont="true" applyFill="true" applyBorder="true" applyAlignment="true" applyProtection="true">
      <alignment horizontal="center" vertical="center"/>
    </xf>
    <xf numFmtId="0" fontId="74" fillId="38" borderId="69" xfId="0" applyNumberFormat="true" applyFont="true" applyFill="true" applyBorder="true" applyAlignment="true" applyProtection="true">
      <alignment horizontal="center" vertical="center"/>
    </xf>
    <xf numFmtId="0" fontId="75" fillId="39" borderId="70" xfId="0" applyNumberFormat="true" applyFont="true" applyFill="true" applyBorder="true" applyAlignment="true" applyProtection="true">
      <alignment horizontal="center" vertical="center"/>
    </xf>
    <xf numFmtId="0" fontId="76" fillId="40" borderId="71" xfId="0" applyNumberFormat="true" applyFont="true" applyFill="true" applyBorder="true" applyAlignment="true" applyProtection="true">
      <alignment horizontal="center" vertical="center"/>
    </xf>
    <xf numFmtId="0" fontId="77" fillId="41" borderId="72" xfId="0" applyNumberFormat="true" applyFont="true" applyFill="true" applyBorder="true" applyAlignment="true" applyProtection="true">
      <alignment horizontal="center" vertical="center"/>
    </xf>
    <xf numFmtId="0" fontId="19" fillId="0" borderId="73" xfId="12"/>
    <xf numFmtId="0" fontId="3" fillId="29" borderId="40" xfId="14" applyFont="true" applyFill="true" applyBorder="true" applyAlignment="true">
      <alignment horizontal="center"/>
    </xf>
    <xf numFmtId="0" fontId="3" fillId="4" borderId="73" xfId="14" applyFont="true" applyFill="true" applyBorder="true" applyAlignment="true">
      <alignment horizontal="center"/>
    </xf>
    <xf numFmtId="0" fontId="3" fillId="28" borderId="73" xfId="14" applyFont="true" applyFill="true" applyBorder="true" applyAlignment="true">
      <alignment horizontal="center"/>
    </xf>
    <xf numFmtId="0" fontId="3" fillId="29" borderId="73" xfId="14" applyFont="true" applyFill="true" applyBorder="true" applyAlignment="true">
      <alignment horizontal="center"/>
    </xf>
    <xf numFmtId="0" fontId="10" fillId="27" borderId="64" xfId="14" applyFont="true" applyFill="true" applyBorder="true" applyAlignment="true">
      <alignment vertical="center" textRotation="90" wrapText="true"/>
    </xf>
    <xf numFmtId="0" fontId="31" fillId="2" borderId="44" xfId="14" applyFont="true" applyFill="true" applyBorder="true" applyAlignment="true">
      <alignment horizontal="left"/>
    </xf>
    <xf numFmtId="0" fontId="31" fillId="2" borderId="39" xfId="14" applyFont="true" applyFill="true" applyBorder="true" applyAlignment="true">
      <alignment horizontal="center"/>
    </xf>
    <xf numFmtId="0" fontId="31" fillId="2" borderId="73" xfId="14" applyFont="true" applyFill="true" applyBorder="true" applyAlignment="true">
      <alignment horizontal="center"/>
    </xf>
    <xf numFmtId="0" fontId="31" fillId="2" borderId="39" xfId="14" applyFont="true" applyFill="true" applyBorder="true" applyAlignment="true">
      <alignment horizontal="center" wrapText="true"/>
    </xf>
    <xf numFmtId="0" fontId="4" fillId="29" borderId="42" xfId="14" applyFont="true" applyFill="true" applyBorder="true" applyAlignment="true">
      <alignment horizontal="center" textRotation="90" wrapText="true"/>
    </xf>
    <xf numFmtId="0" fontId="4" fillId="4" borderId="39" xfId="14" applyFont="true" applyFill="true" applyBorder="true" applyAlignment="true">
      <alignment horizontal="center" textRotation="90" wrapText="true"/>
    </xf>
    <xf numFmtId="0" fontId="4" fillId="28" borderId="39" xfId="14" applyFont="true" applyFill="true" applyBorder="true" applyAlignment="true">
      <alignment horizontal="center" textRotation="90" wrapText="true"/>
    </xf>
    <xf numFmtId="0" fontId="4" fillId="29" borderId="39" xfId="14" applyFont="true" applyFill="true" applyBorder="true" applyAlignment="true">
      <alignment horizontal="center" textRotation="90" wrapText="true"/>
    </xf>
    <xf numFmtId="0" fontId="31" fillId="4" borderId="39" xfId="14" applyFont="true" applyFill="true" applyBorder="true" applyAlignment="true">
      <alignment horizontal="center" textRotation="90" wrapText="true"/>
    </xf>
    <xf numFmtId="0" fontId="10" fillId="27" borderId="65"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29" borderId="40" xfId="14" applyNumberFormat="true" applyFont="true" applyFill="true" applyBorder="true" applyAlignment="true">
      <alignment horizontal="center"/>
    </xf>
    <xf numFmtId="164" fontId="8" fillId="27" borderId="64" xfId="14" applyNumberFormat="true" applyFont="true" applyFill="true" applyBorder="true" applyAlignment="true">
      <alignment horizontal="center" wrapText="true"/>
    </xf>
    <xf numFmtId="0" fontId="19" fillId="0" borderId="73" xfId="12" applyFill="true"/>
    <xf numFmtId="0" fontId="19" fillId="0" borderId="73" xfId="12" applyAlignment="true">
      <alignment horizontal="left"/>
    </xf>
    <xf numFmtId="0" fontId="19" fillId="0" borderId="73" xfId="12" applyAlignment="true">
      <alignment horizontal="center"/>
    </xf>
    <xf numFmtId="0" fontId="19" fillId="0" borderId="73" xfId="12" applyAlignment="true">
      <alignment horizontal="right"/>
    </xf>
    <xf numFmtId="0" fontId="7" fillId="0" borderId="1" xfId="12" applyFont="true" applyFill="true" applyBorder="true"/>
    <xf numFmtId="0" fontId="7" fillId="0" borderId="73" xfId="12" applyFont="true" applyFill="true" applyBorder="true"/>
    <xf numFmtId="0" fontId="19" fillId="0" borderId="3" xfId="12" applyFill="true" applyBorder="true"/>
    <xf numFmtId="0" fontId="7" fillId="0" borderId="73" xfId="12" applyFont="true" applyFill="true"/>
    <xf numFmtId="0" fontId="33" fillId="0" borderId="73" xfId="12" applyFont="true" applyFill="true"/>
    <xf numFmtId="0" fontId="33" fillId="0" borderId="1" xfId="12" applyFont="true" applyFill="true" applyBorder="true"/>
    <xf numFmtId="0" fontId="33" fillId="0" borderId="3" xfId="12" applyFont="true" applyFill="true" applyBorder="true"/>
    <xf numFmtId="0" fontId="33" fillId="0" borderId="73" xfId="12" applyFont="true"/>
    <xf numFmtId="0" fontId="10" fillId="42" borderId="64" xfId="14" applyFont="true" applyFill="true" applyBorder="true" applyAlignment="true">
      <alignment vertical="center" textRotation="90" wrapText="true"/>
    </xf>
    <xf numFmtId="0" fontId="3" fillId="44" borderId="41" xfId="14" applyFont="true" applyFill="true" applyBorder="true" applyAlignment="true">
      <alignment horizontal="center"/>
    </xf>
    <xf numFmtId="0" fontId="10" fillId="43" borderId="64" xfId="14" applyFont="true" applyFill="true" applyBorder="true" applyAlignment="true">
      <alignment vertical="center" textRotation="90" wrapText="true"/>
    </xf>
    <xf numFmtId="0" fontId="3" fillId="44" borderId="73" xfId="14" applyFont="true" applyFill="true" applyBorder="true" applyAlignment="true">
      <alignment horizontal="center"/>
    </xf>
    <xf numFmtId="0" fontId="10" fillId="42" borderId="65" xfId="14" applyFont="true" applyFill="true" applyBorder="true" applyAlignment="true">
      <alignment horizontal="center" textRotation="90" wrapText="true"/>
    </xf>
    <xf numFmtId="0" fontId="31" fillId="44" borderId="43" xfId="14" applyFont="true" applyFill="true" applyBorder="true" applyAlignment="true">
      <alignment horizontal="center" textRotation="90" wrapText="true"/>
    </xf>
    <xf numFmtId="0" fontId="10" fillId="43" borderId="65" xfId="14" applyFont="true" applyFill="true" applyBorder="true" applyAlignment="true">
      <alignment horizontal="center" textRotation="90" wrapText="true"/>
    </xf>
    <xf numFmtId="0" fontId="31" fillId="44" borderId="39" xfId="14" applyFont="true" applyFill="true" applyBorder="true" applyAlignment="true">
      <alignment horizontal="center" textRotation="90" wrapText="true"/>
    </xf>
    <xf numFmtId="164" fontId="8" fillId="42" borderId="64" xfId="14" applyNumberFormat="true" applyFont="true" applyFill="true" applyBorder="true" applyAlignment="true">
      <alignment horizontal="center" wrapText="true"/>
    </xf>
    <xf numFmtId="164" fontId="3" fillId="44" borderId="41"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10" fillId="42" borderId="48"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3" xfId="14" applyFont="true" applyFill="true"/>
    <xf numFmtId="0" fontId="11" fillId="2" borderId="73" xfId="14" applyFont="true" applyFill="true"/>
    <xf numFmtId="0" fontId="19" fillId="2" borderId="73" xfId="15" applyFill="true"/>
    <xf numFmtId="0" fontId="19" fillId="0" borderId="73" xfId="15"/>
    <xf numFmtId="0" fontId="20" fillId="2" borderId="73" xfId="14" applyFont="true" applyFill="true" applyAlignment="true">
      <alignment horizontal="center"/>
    </xf>
    <xf numFmtId="0" fontId="19" fillId="2" borderId="73" xfId="15" applyFont="true" applyFill="true"/>
    <xf numFmtId="0" fontId="38" fillId="2" borderId="73" xfId="14" applyFont="true" applyFill="true" applyAlignment="true">
      <alignment horizontal="center" vertical="center" wrapText="true"/>
    </xf>
    <xf numFmtId="0" fontId="7" fillId="2" borderId="73" xfId="14" applyFont="true" applyFill="true" applyAlignment="true">
      <alignment horizontal="left" indent="1"/>
    </xf>
    <xf numFmtId="0" fontId="47" fillId="2" borderId="73" xfId="14" applyFont="true" applyFill="true" applyAlignment="true">
      <alignment horizontal="center" vertical="center" wrapText="true"/>
    </xf>
    <xf numFmtId="0" fontId="21" fillId="2" borderId="73" xfId="14" applyFont="true" applyFill="true" applyAlignment="true">
      <alignment horizontal="center"/>
    </xf>
    <xf numFmtId="0" fontId="48" fillId="2" borderId="73" xfId="14" applyFont="true" applyFill="true" applyAlignment="true">
      <alignment horizontal="center"/>
    </xf>
    <xf numFmtId="0" fontId="65" fillId="41" borderId="73" xfId="13" applyNumberFormat="true" applyFont="true" applyFill="true" applyBorder="true" applyAlignment="true" applyProtection="true">
      <alignment horizontal="center"/>
    </xf>
    <xf numFmtId="0" fontId="19" fillId="2" borderId="73" xfId="15" applyFill="true" applyBorder="true"/>
    <xf numFmtId="0" fontId="11" fillId="2" borderId="73" xfId="14" applyFont="true" applyFill="true" applyBorder="true"/>
    <xf numFmtId="0" fontId="6" fillId="2" borderId="73" xfId="14" applyFont="true" applyFill="true" applyBorder="true" applyAlignment="true">
      <alignment horizontal="center"/>
    </xf>
    <xf numFmtId="0" fontId="28" fillId="2" borderId="73" xfId="14" applyFont="true" applyFill="true" applyBorder="true" applyAlignment="true">
      <alignment horizontal="center"/>
    </xf>
    <xf numFmtId="0" fontId="49" fillId="2" borderId="73" xfId="14" applyFont="true" applyFill="true" applyBorder="true"/>
    <xf numFmtId="0" fontId="51" fillId="2" borderId="73" xfId="16" applyFont="true" applyFill="true" applyBorder="true" applyAlignment="true">
      <alignment horizontal="center"/>
    </xf>
    <xf numFmtId="0" fontId="51" fillId="2" borderId="73" xfId="17" applyFont="true" applyFill="true" applyBorder="true" applyAlignment="true">
      <alignment horizontal="center"/>
    </xf>
    <xf numFmtId="0" fontId="23" fillId="2" borderId="73" xfId="16" applyFont="true" applyFill="true" applyBorder="true" applyAlignment="true">
      <alignment horizontal="center"/>
    </xf>
    <xf numFmtId="0" fontId="27" fillId="2" borderId="73" xfId="14" applyFont="true" applyFill="true" applyBorder="true" applyAlignment="true">
      <alignment horizontal="center"/>
    </xf>
    <xf numFmtId="0" fontId="52" fillId="2" borderId="73" xfId="14" applyFont="true" applyFill="true" applyBorder="true"/>
    <xf numFmtId="0" fontId="53" fillId="2" borderId="73" xfId="16" applyFont="true" applyFill="true" applyBorder="true" applyAlignment="true">
      <alignment horizontal="center"/>
    </xf>
    <xf numFmtId="0" fontId="54" fillId="2" borderId="73" xfId="14" applyFont="true" applyFill="true" applyBorder="true"/>
    <xf numFmtId="0" fontId="55" fillId="2" borderId="73" xfId="14" applyFont="true" applyFill="true" applyBorder="true"/>
    <xf numFmtId="0" fontId="56" fillId="2" borderId="73" xfId="14" applyFont="true" applyFill="true" applyBorder="true"/>
    <xf numFmtId="0" fontId="57" fillId="2" borderId="73" xfId="16" applyFont="true" applyFill="true" applyBorder="true" applyAlignment="true">
      <alignment horizontal="center"/>
    </xf>
    <xf numFmtId="0" fontId="58" fillId="2" borderId="73" xfId="18" applyFill="true">
      <alignment horizontal="center" vertical="center"/>
    </xf>
    <xf numFmtId="0" fontId="59" fillId="45" borderId="73" xfId="18" applyFont="true" applyFill="true">
      <alignment horizontal="center" vertical="center"/>
    </xf>
    <xf numFmtId="0" fontId="2" fillId="2" borderId="73" xfId="14" applyFont="true" applyFill="true"/>
    <xf numFmtId="0" fontId="24" fillId="2" borderId="73" xfId="14" applyFont="true" applyFill="true" applyAlignment="true">
      <alignment horizontal="left" indent="1"/>
    </xf>
    <xf numFmtId="0" fontId="23" fillId="2" borderId="73" xfId="16" applyFont="true" applyFill="true" applyAlignment="true">
      <alignment horizontal="left" indent="1"/>
    </xf>
    <xf numFmtId="0" fontId="25" fillId="2" borderId="73" xfId="14" applyFont="true" applyFill="true" applyAlignment="true">
      <alignment horizontal="left" indent="1"/>
    </xf>
    <xf numFmtId="0" fontId="23" fillId="2" borderId="73" xfId="16" applyFont="true" applyFill="true" applyAlignment="true">
      <alignment horizontal="left" indent="2"/>
    </xf>
    <xf numFmtId="0" fontId="33" fillId="0" borderId="73" xfId="15" applyFont="true"/>
    <xf numFmtId="0" fontId="82" fillId="2" borderId="73"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3" xfId="12" applyFont="true" applyFill="true" applyAlignment="true">
      <alignment horizontal="left"/>
    </xf>
    <xf numFmtId="0" fontId="3" fillId="2" borderId="73" xfId="14" applyFont="true" applyFill="true" applyAlignment="true">
      <alignment horizontal="left"/>
    </xf>
    <xf numFmtId="0" fontId="3" fillId="2" borderId="73" xfId="14" applyFont="true" applyFill="true" applyAlignment="true">
      <alignment horizontal="center"/>
    </xf>
    <xf numFmtId="1" fontId="3" fillId="2" borderId="73" xfId="14" applyNumberFormat="true" applyFont="true" applyFill="true"/>
    <xf numFmtId="164" fontId="3" fillId="4" borderId="73" xfId="14" applyNumberFormat="true" applyFont="true" applyFill="true" applyAlignment="true">
      <alignment horizontal="center"/>
    </xf>
    <xf numFmtId="164" fontId="3" fillId="28" borderId="73" xfId="14" applyNumberFormat="true" applyFont="true" applyFill="true" applyAlignment="true">
      <alignment horizontal="center"/>
    </xf>
    <xf numFmtId="164" fontId="3" fillId="29" borderId="73" xfId="14" applyNumberFormat="true" applyFont="true" applyFill="true" applyAlignment="true">
      <alignment horizontal="center"/>
    </xf>
    <xf numFmtId="0" fontId="3" fillId="2" borderId="73" xfId="14" applyFont="true" applyFill="true" applyAlignment="true">
      <alignment horizontal="right"/>
    </xf>
    <xf numFmtId="0" fontId="3" fillId="2" borderId="39" xfId="14" applyFont="true" applyFill="true" applyBorder="true" applyAlignment="true">
      <alignment horizontal="left"/>
    </xf>
    <xf numFmtId="0" fontId="3" fillId="2" borderId="39" xfId="14" applyFont="true" applyFill="true" applyBorder="true" applyAlignment="true">
      <alignment horizontal="center"/>
    </xf>
    <xf numFmtId="0" fontId="3" fillId="2" borderId="39" xfId="14" applyFont="true" applyFill="true" applyBorder="true" applyAlignment="true">
      <alignment horizontal="right"/>
    </xf>
    <xf numFmtId="1" fontId="3" fillId="2" borderId="39" xfId="14" applyNumberFormat="true" applyFont="true" applyFill="true" applyBorder="true"/>
    <xf numFmtId="164" fontId="3" fillId="29" borderId="42" xfId="14" applyNumberFormat="true" applyFont="true" applyFill="true" applyBorder="true" applyAlignment="true">
      <alignment horizontal="center"/>
    </xf>
    <xf numFmtId="164" fontId="3" fillId="4" borderId="39" xfId="14" applyNumberFormat="true" applyFont="true" applyFill="true" applyBorder="true" applyAlignment="true">
      <alignment horizontal="center"/>
    </xf>
    <xf numFmtId="164" fontId="8" fillId="42" borderId="65" xfId="14" applyNumberFormat="true" applyFont="true" applyFill="true" applyBorder="true" applyAlignment="true">
      <alignment horizontal="center" wrapText="true"/>
    </xf>
    <xf numFmtId="164" fontId="3" fillId="28" borderId="39" xfId="14" applyNumberFormat="true" applyFont="true" applyFill="true" applyBorder="true" applyAlignment="true">
      <alignment horizontal="center"/>
    </xf>
    <xf numFmtId="164" fontId="3" fillId="44" borderId="43" xfId="14" applyNumberFormat="true" applyFont="true" applyFill="true" applyBorder="true" applyAlignment="true">
      <alignment horizontal="center"/>
    </xf>
    <xf numFmtId="164" fontId="3" fillId="29" borderId="39" xfId="14" applyNumberFormat="true" applyFont="true" applyFill="true" applyBorder="true" applyAlignment="true">
      <alignment horizontal="center"/>
    </xf>
    <xf numFmtId="164" fontId="8" fillId="43" borderId="65" xfId="14" applyNumberFormat="true" applyFont="true" applyFill="true" applyBorder="true" applyAlignment="true">
      <alignment horizontal="center" wrapText="true"/>
    </xf>
    <xf numFmtId="164" fontId="8" fillId="27" borderId="65" xfId="14" applyNumberFormat="true" applyFont="true" applyFill="true" applyBorder="true" applyAlignment="true">
      <alignment horizontal="center" wrapText="true"/>
    </xf>
    <xf numFmtId="0" fontId="68" fillId="32" borderId="72" xfId="0" applyNumberFormat="true" applyFont="true" applyFill="true" applyBorder="true" applyAlignment="true" applyProtection="true">
      <alignment horizontal="center" vertical="center"/>
    </xf>
    <xf numFmtId="164" fontId="69" fillId="33" borderId="72" xfId="0" applyNumberFormat="true" applyFont="true" applyFill="true" applyBorder="true" applyAlignment="true" applyProtection="true">
      <alignment horizontal="center" vertical="center"/>
    </xf>
    <xf numFmtId="0" fontId="70" fillId="34" borderId="72" xfId="0" applyNumberFormat="true" applyFont="true" applyFill="true" applyBorder="true" applyAlignment="true" applyProtection="true">
      <alignment horizontal="center" vertical="center"/>
    </xf>
    <xf numFmtId="0" fontId="71" fillId="35" borderId="72" xfId="0" applyNumberFormat="true" applyFont="true" applyFill="true" applyBorder="true" applyAlignment="true" applyProtection="true">
      <alignment horizontal="center" vertical="center"/>
    </xf>
    <xf numFmtId="0" fontId="72" fillId="36" borderId="72"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3"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3" fillId="2" borderId="73" xfId="16" applyFont="true" applyFill="true" applyBorder="true" applyAlignment="true">
      <alignment horizontal="center"/>
    </xf>
    <xf numFmtId="0" fontId="84" fillId="2" borderId="73" xfId="16" applyFont="true" applyFill="true" applyBorder="true" applyAlignment="true">
      <alignment horizontal="center"/>
    </xf>
    <xf numFmtId="0" fontId="85" fillId="2" borderId="73"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164" fontId="3" fillId="0" borderId="13" xfId="0" applyNumberFormat="true" applyFont="true" applyBorder="true" applyAlignment="true">
      <alignment horizontal="center" vertical="center"/>
    </xf>
    <xf numFmtId="164" fontId="3" fillId="0" borderId="91" xfId="0" applyNumberFormat="true" applyFont="true" applyBorder="true" applyAlignment="true">
      <alignment horizontal="center" vertical="center"/>
    </xf>
    <xf numFmtId="0" fontId="8" fillId="4" borderId="92" xfId="0" applyFont="true" applyFill="true" applyBorder="true" applyAlignment="true"/>
    <xf numFmtId="0" fontId="8" fillId="4" borderId="92" xfId="0" applyFont="true" applyFill="true" applyBorder="true" applyAlignment="true">
      <alignment vertical="center"/>
    </xf>
    <xf numFmtId="0" fontId="3" fillId="4" borderId="92" xfId="0" applyFont="true" applyFill="true" applyBorder="true" applyAlignment="true">
      <alignment vertical="center"/>
    </xf>
    <xf numFmtId="0" fontId="3" fillId="4" borderId="92" xfId="0" applyFont="true" applyFill="true" applyBorder="true"/>
    <xf numFmtId="164" fontId="3" fillId="0" borderId="10" xfId="0" applyNumberFormat="true"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2"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29"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164" fontId="127" fillId="78" borderId="122" xfId="0" applyNumberFormat="true" applyFont="true" applyFill="true" applyBorder="true" applyAlignment="true" applyProtection="true">
      <alignment horizontal="center" vertical="center"/>
    </xf>
    <xf numFmtId="0" fontId="128" fillId="79" borderId="123" xfId="0" applyNumberFormat="true" applyFont="true" applyFill="true" applyBorder="true" applyAlignment="true" applyProtection="true">
      <alignment horizontal="center" vertical="center"/>
    </xf>
    <xf numFmtId="164"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0" fontId="133" fillId="84" borderId="128" xfId="0" applyNumberFormat="true" applyFont="true" applyFill="true" applyBorder="true" applyAlignment="true" applyProtection="true">
      <alignment horizontal="center" vertical="center"/>
    </xf>
    <xf numFmtId="164"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0" fontId="138" fillId="89" borderId="133" xfId="0" applyNumberFormat="true" applyFont="true" applyFill="true" applyBorder="true" applyAlignment="true" applyProtection="true">
      <alignment horizontal="center" vertical="center"/>
    </xf>
    <xf numFmtId="164"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0" fontId="143" fillId="94" borderId="138" xfId="0" applyNumberFormat="true" applyFont="true" applyFill="true" applyBorder="true" applyAlignment="true" applyProtection="true">
      <alignment horizontal="center" vertical="center"/>
    </xf>
    <xf numFmtId="164"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0" fontId="148" fillId="99" borderId="143" xfId="0" applyNumberFormat="true" applyFont="true" applyFill="true" applyBorder="true" applyAlignment="true" applyProtection="true">
      <alignment horizontal="center" vertical="center"/>
    </xf>
    <xf numFmtId="164"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0" fontId="153" fillId="104" borderId="148" xfId="0" applyNumberFormat="true" applyFont="true" applyFill="true" applyBorder="true" applyAlignment="true" applyProtection="true">
      <alignment horizontal="center" vertical="center"/>
    </xf>
    <xf numFmtId="164"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0" fontId="158" fillId="109" borderId="153" xfId="0" applyNumberFormat="true" applyFont="true" applyFill="true" applyBorder="true" applyAlignment="true" applyProtection="true">
      <alignment horizontal="center" vertical="center"/>
    </xf>
    <xf numFmtId="164"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0" fontId="163" fillId="114" borderId="158" xfId="0" applyNumberFormat="true" applyFont="true" applyFill="true" applyBorder="true" applyAlignment="true" applyProtection="true">
      <alignment horizontal="center" vertical="center"/>
    </xf>
    <xf numFmtId="164"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0" fontId="168" fillId="119" borderId="163" xfId="0" applyNumberFormat="true" applyFont="true" applyFill="true" applyBorder="true" applyAlignment="true" applyProtection="true">
      <alignment horizontal="center" vertical="center"/>
    </xf>
    <xf numFmtId="164"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0" fontId="173" fillId="124" borderId="168" xfId="0" applyNumberFormat="true" applyFont="true" applyFill="true" applyBorder="true" applyAlignment="true" applyProtection="true">
      <alignment horizontal="center" vertical="center"/>
    </xf>
    <xf numFmtId="164"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0" fontId="178" fillId="129" borderId="173" xfId="0" applyNumberFormat="true" applyFont="true" applyFill="true" applyBorder="true" applyAlignment="true" applyProtection="true">
      <alignment horizontal="center" vertical="center"/>
    </xf>
    <xf numFmtId="164"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0" fontId="183" fillId="134" borderId="178" xfId="0" applyNumberFormat="true" applyFont="true" applyFill="true" applyBorder="true" applyAlignment="true" applyProtection="true">
      <alignment horizontal="center" vertical="center"/>
    </xf>
    <xf numFmtId="164"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0" fontId="188" fillId="139" borderId="183" xfId="0" applyNumberFormat="true" applyFont="true" applyFill="true" applyBorder="true" applyAlignment="true" applyProtection="true">
      <alignment horizontal="center" vertical="center"/>
    </xf>
    <xf numFmtId="164"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0" fontId="193" fillId="144" borderId="188" xfId="0" applyNumberFormat="true" applyFont="true" applyFill="true" applyBorder="true" applyAlignment="true" applyProtection="true">
      <alignment horizontal="center" vertical="center"/>
    </xf>
    <xf numFmtId="164"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0" fontId="198" fillId="149" borderId="193" xfId="0" applyNumberFormat="true" applyFont="true" applyFill="true" applyBorder="true" applyAlignment="true" applyProtection="true">
      <alignment horizontal="center" vertical="center"/>
    </xf>
    <xf numFmtId="164"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0" fontId="203" fillId="154" borderId="198" xfId="0" applyNumberFormat="true" applyFont="true" applyFill="true" applyBorder="true" applyAlignment="true" applyProtection="true">
      <alignment horizontal="center" vertical="center"/>
    </xf>
    <xf numFmtId="164"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0" fontId="208" fillId="159" borderId="203" xfId="0" applyNumberFormat="true" applyFont="true" applyFill="true" applyBorder="true" applyAlignment="true" applyProtection="true">
      <alignment horizontal="center" vertical="center"/>
    </xf>
    <xf numFmtId="164"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0" fontId="213" fillId="164" borderId="208" xfId="0" applyNumberFormat="true" applyFont="true" applyFill="true" applyBorder="true" applyAlignment="true" applyProtection="true">
      <alignment horizontal="center" vertical="center"/>
    </xf>
    <xf numFmtId="164"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0" fontId="218" fillId="169" borderId="213" xfId="0" applyNumberFormat="true" applyFont="true" applyFill="true" applyBorder="true" applyAlignment="true" applyProtection="true">
      <alignment horizontal="center" vertical="center"/>
    </xf>
    <xf numFmtId="164"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0" fontId="223" fillId="174" borderId="218" xfId="0" applyNumberFormat="true" applyFont="true" applyFill="true" applyBorder="true" applyAlignment="true" applyProtection="true">
      <alignment horizontal="center" vertical="center"/>
    </xf>
    <xf numFmtId="164"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0" fontId="228" fillId="179" borderId="223" xfId="0" applyNumberFormat="true" applyFont="true" applyFill="true" applyBorder="true" applyAlignment="true" applyProtection="true">
      <alignment horizontal="center" vertical="center"/>
    </xf>
    <xf numFmtId="164"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0" fontId="233" fillId="184" borderId="228" xfId="0" applyNumberFormat="true" applyFont="true" applyFill="true" applyBorder="true" applyAlignment="true" applyProtection="true">
      <alignment horizontal="center" vertical="center"/>
    </xf>
    <xf numFmtId="164"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0"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242" fillId="0" borderId="237"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3" xfId="14" applyFont="true" applyFill="true" applyBorder="true" applyAlignment="true">
      <alignment horizontal="center" wrapText="true"/>
    </xf>
    <xf numFmtId="0" fontId="4" fillId="2" borderId="73" xfId="14" applyFont="true" applyFill="true" applyBorder="true" applyAlignment="true">
      <alignment horizontal="center"/>
    </xf>
    <xf numFmtId="0" fontId="60" fillId="42" borderId="40" xfId="14" applyFont="true" applyFill="true" applyBorder="true" applyAlignment="true">
      <alignment horizontal="center" vertical="center"/>
    </xf>
    <xf numFmtId="0" fontId="60" fillId="42" borderId="73" xfId="14" applyFont="true" applyFill="true" applyBorder="true" applyAlignment="true">
      <alignment horizontal="center" vertical="center"/>
    </xf>
    <xf numFmtId="0" fontId="60" fillId="42" borderId="41" xfId="14" applyFont="true" applyFill="true" applyBorder="true" applyAlignment="true">
      <alignment horizontal="center" vertical="center"/>
    </xf>
    <xf numFmtId="0" fontId="60" fillId="43" borderId="73"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60" fillId="27" borderId="73" xfId="14" applyFont="true" applyFill="true" applyBorder="true" applyAlignment="true">
      <alignment horizontal="center" vertical="center"/>
    </xf>
    <xf numFmtId="0" fontId="60" fillId="27" borderId="41"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3" xfId="0" applyFont="true" applyBorder="true" applyAlignment="true">
      <alignment horizontal="left" vertical="top" wrapText="true"/>
    </xf>
    <xf numFmtId="0" fontId="3" fillId="0" borderId="73"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8" fillId="2" borderId="237" xfId="20" applyFont="true" applyFill="true"/>
    <xf numFmtId="0" fontId="26" fillId="2" borderId="237" xfId="20" applyFont="true" applyFill="true"/>
    <xf numFmtId="0" fontId="79" fillId="2" borderId="237" xfId="20" applyFont="true" applyFill="true"/>
    <xf numFmtId="0" fontId="64"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8" xfId="20" applyFont="true" applyBorder="true" applyAlignment="true">
      <alignment horizontal="center" vertical="center" wrapText="true"/>
    </xf>
    <xf numFmtId="0" fontId="63" fillId="43" borderId="58"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7"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7"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3" fillId="42" borderId="237"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237" xfId="22" applyFont="true" applyFill="true" applyAlignment="true">
      <alignment horizontal="left" vertical="center" wrapText="true"/>
    </xf>
    <xf numFmtId="0" fontId="243"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1" xfId="0" applyNumberFormat="true" applyFont="true" applyBorder="true" applyAlignment="true" applyProtection="true">
      <alignment horizontal="general" vertical="bottom" textRotation="0" wrapText="false" indent="0" shrinkToFit="false"/>
      <protection locked="true" hidden="false"/>
    </xf>
    <xf numFmtId="0" fontId="797"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8A07-453E-803B-B95575D21318}"/>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07-453E-803B-B95575D2131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07-453E-803B-B95575D2131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07-453E-803B-B95575D2131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07-453E-803B-B95575D21318}"/>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07-453E-803B-B95575D21318}"/>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07-453E-803B-B95575D21318}"/>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8A07-453E-803B-B95575D21318}"/>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37.598436149999998</c:v>
                </c:pt>
                <c:pt idx="1">
                  <c:v>100</c:v>
                </c:pt>
                <c:pt idx="2">
                  <c:v>100</c:v>
                </c:pt>
                <c:pt idx="3">
                  <c:v>93.73114314</c:v>
                </c:pt>
                <c:pt idx="4">
                  <c:v>37.598436149999998</c:v>
                </c:pt>
                <c:pt idx="5">
                  <c:v>97.927461140000005</c:v>
                </c:pt>
              </c:numCache>
            </c:numRef>
          </c:val>
          <c:extLst>
            <c:ext xmlns:c16="http://schemas.microsoft.com/office/drawing/2014/chart" uri="{C3380CC4-5D6E-409C-BE32-E72D297353CC}">
              <c16:uniqueId val="{00000008-8A07-453E-803B-B95575D21318}"/>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62.401563850000002</c:v>
                </c:pt>
                <c:pt idx="1">
                  <c:v>10.129448529999999</c:v>
                </c:pt>
                <c:pt idx="2">
                  <c:v>10.65224033</c:v>
                </c:pt>
                <c:pt idx="3">
                  <c:v>6.2688568560000002</c:v>
                </c:pt>
                <c:pt idx="4">
                  <c:v>62.401563850000002</c:v>
                </c:pt>
                <c:pt idx="5">
                  <c:v>2.0725388599999999</c:v>
                </c:pt>
              </c:numCache>
            </c:numRef>
          </c:val>
          <c:extLst>
            <c:ext xmlns:c16="http://schemas.microsoft.com/office/drawing/2014/chart" uri="{C3380CC4-5D6E-409C-BE32-E72D297353CC}">
              <c16:uniqueId val="{00000009-8A07-453E-803B-B95575D21318}"/>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C9-46B8-A1C9-11BC183583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C9-46B8-A1C9-11BC1835835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C9-46B8-A1C9-11BC1835835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C9-46B8-A1C9-11BC1835835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C9-46B8-A1C9-11BC1835835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C9-46B8-A1C9-11BC1835835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C9-46B8-A1C9-11BC1835835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C9-46B8-A1C9-11BC1835835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2D-41BF-9B0A-92741A9B5336}"/>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42D-41BF-9B0A-92741A9B5336}"/>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42D-41BF-9B0A-92741A9B533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42D-41BF-9B0A-92741A9B533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42D-41BF-9B0A-92741A9B5336}"/>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42D-41BF-9B0A-92741A9B5336}"/>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42D-41BF-9B0A-92741A9B533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42D-41BF-9B0A-92741A9B533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EA-4642-A708-B2912642B90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EA-4642-A708-B2912642B90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BD-4B38-891E-B5922C6B7A5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BD-4B38-891E-B5922C6B7A5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BD-4B38-891E-B5922C6B7A5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BD-4B38-891E-B5922C6B7A5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BD-4B38-891E-B5922C6B7A5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BD-4B38-891E-B5922C6B7A5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BD-4B38-891E-B5922C6B7A5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C3-4956-8E94-8975ABB62A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C9-46B8-A1C9-11BC183583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5C9-46B8-A1C9-11BC1835835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5C9-46B8-A1C9-11BC1835835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5C9-46B8-A1C9-11BC1835835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5C9-46B8-A1C9-11BC1835835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5C9-46B8-A1C9-11BC1835835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5C9-46B8-A1C9-11BC1835835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42D-41BF-9B0A-92741A9B5336}"/>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42D-41BF-9B0A-92741A9B5336}"/>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42D-41BF-9B0A-92741A9B533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42D-41BF-9B0A-92741A9B533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42D-41BF-9B0A-92741A9B5336}"/>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42D-41BF-9B0A-92741A9B5336}"/>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42D-41BF-9B0A-92741A9B533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42D-41BF-9B0A-92741A9B533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EA-4642-A708-B2912642B90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EA-4642-A708-B2912642B90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2BD-4B38-891E-B5922C6B7A5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2BD-4B38-891E-B5922C6B7A5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2BD-4B38-891E-B5922C6B7A5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2BD-4B38-891E-B5922C6B7A5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2BD-4B38-891E-B5922C6B7A5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2BD-4B38-891E-B5922C6B7A5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2BD-4B38-891E-B5922C6B7A5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C3-4956-8E94-8975ABB62A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44.8</c:v>
                </c:pt>
                <c:pt idx="1">
                  <c:v>44.8</c:v>
                </c:pt>
                <c:pt idx="2">
                  <c:v>44.8</c:v>
                </c:pt>
                <c:pt idx="3">
                  <c:v>44.8</c:v>
                </c:pt>
                <c:pt idx="4">
                  <c:v>47</c:v>
                </c:pt>
                <c:pt idx="5">
                  <c:v>49.2</c:v>
                </c:pt>
                <c:pt idx="6">
                  <c:v>51.3</c:v>
                </c:pt>
                <c:pt idx="7">
                  <c:v>53.5</c:v>
                </c:pt>
                <c:pt idx="8">
                  <c:v>55.7</c:v>
                </c:pt>
                <c:pt idx="9">
                  <c:v>57.8</c:v>
                </c:pt>
                <c:pt idx="10">
                  <c:v>60</c:v>
                </c:pt>
                <c:pt idx="11">
                  <c:v>62.2</c:v>
                </c:pt>
                <c:pt idx="12">
                  <c:v>64.3</c:v>
                </c:pt>
                <c:pt idx="13">
                  <c:v>66.5</c:v>
                </c:pt>
                <c:pt idx="14">
                  <c:v>68.7</c:v>
                </c:pt>
                <c:pt idx="15">
                  <c:v>70.8</c:v>
                </c:pt>
                <c:pt idx="16">
                  <c:v>73</c:v>
                </c:pt>
                <c:pt idx="17">
                  <c:v>75.2</c:v>
                </c:pt>
                <c:pt idx="18">
                  <c:v>77.3</c:v>
                </c:pt>
                <c:pt idx="19">
                  <c:v>79.5</c:v>
                </c:pt>
                <c:pt idx="20">
                  <c:v>81.7</c:v>
                </c:pt>
                <c:pt idx="21">
                  <c:v>83.8</c:v>
                </c:pt>
                <c:pt idx="22">
                  <c:v>86</c:v>
                </c:pt>
                <c:pt idx="23">
                  <c:v>88.2</c:v>
                </c:pt>
              </c:numCache>
            </c:numRef>
          </c:yVal>
          <c:smooth val="0"/>
          <c:extLst>
            <c:ext xmlns:c16="http://schemas.microsoft.com/office/drawing/2014/chart" uri="{C3380CC4-5D6E-409C-BE32-E72D297353CC}">
              <c16:uniqueId val="{00000010-45C9-46B8-A1C9-11BC1835835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5C9-46B8-A1C9-11BC183583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5C9-46B8-A1C9-11BC1835835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5C9-46B8-A1C9-11BC1835835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5C9-46B8-A1C9-11BC1835835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5C9-46B8-A1C9-11BC1835835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5C9-46B8-A1C9-11BC1835835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5C9-46B8-A1C9-11BC1835835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BF-42A7-9C02-6C94F5F7200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2D-41BF-9B0A-92741A9B533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2D-41BF-9B0A-92741A9B5336}"/>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2D-41BF-9B0A-92741A9B533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2D-41BF-9B0A-92741A9B533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2D-41BF-9B0A-92741A9B533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2D-41BF-9B0A-92741A9B5336}"/>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2D-41BF-9B0A-92741A9B533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2D-41BF-9B0A-92741A9B533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EA-4642-A708-B2912642B90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EA-4642-A708-B2912642B90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BD-4B38-891E-B5922C6B7A5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BD-4B38-891E-B5922C6B7A5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BD-4B38-891E-B5922C6B7A5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BD-4B38-891E-B5922C6B7A5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BD-4B38-891E-B5922C6B7A5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BD-4B38-891E-B5922C6B7A5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BD-4B38-891E-B5922C6B7A5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C3-4956-8E94-8975ABB62A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41.2</c:v>
                </c:pt>
                <c:pt idx="1">
                  <c:v>52</c:v>
                </c:pt>
                <c:pt idx="2">
                  <c:v>53</c:v>
                </c:pt>
                <c:pt idx="3">
                  <c:v>58</c:v>
                </c:pt>
                <c:pt idx="4">
                  <c:v>61.379310344827587</c:v>
                </c:pt>
                <c:pt idx="5">
                  <c:v>#N/A</c:v>
                </c:pt>
                <c:pt idx="6">
                  <c:v>#N/A</c:v>
                </c:pt>
                <c:pt idx="7">
                  <c:v>63.274336283185839</c:v>
                </c:pt>
                <c:pt idx="8">
                  <c:v>#N/A</c:v>
                </c:pt>
                <c:pt idx="9">
                  <c:v>63.607342378292095</c:v>
                </c:pt>
                <c:pt idx="10">
                  <c:v>#N/A</c:v>
                </c:pt>
                <c:pt idx="11">
                  <c:v>#N/A</c:v>
                </c:pt>
                <c:pt idx="12">
                  <c:v>#N/A</c:v>
                </c:pt>
                <c:pt idx="13">
                  <c:v>#N/A</c:v>
                </c:pt>
                <c:pt idx="14">
                  <c:v>#N/A</c:v>
                </c:pt>
                <c:pt idx="15">
                  <c:v>75.350701402805612</c:v>
                </c:pt>
                <c:pt idx="16">
                  <c:v>76.7</c:v>
                </c:pt>
                <c:pt idx="17">
                  <c:v>#N/A</c:v>
                </c:pt>
                <c:pt idx="18">
                  <c:v>#N/A</c:v>
                </c:pt>
                <c:pt idx="19">
                  <c:v>78.499440089585676</c:v>
                </c:pt>
                <c:pt idx="20">
                  <c:v>#N/A</c:v>
                </c:pt>
                <c:pt idx="21">
                  <c:v>79.694092827004212</c:v>
                </c:pt>
                <c:pt idx="22">
                  <c:v>79.776915615906887</c:v>
                </c:pt>
                <c:pt idx="23">
                  <c:v>#N/A</c:v>
                </c:pt>
                <c:pt idx="24">
                  <c:v>77.767310409797446</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8-45C9-46B8-A1C9-11BC18358354}"/>
            </c:ext>
          </c:extLst>
        </c:ser>
        <c:dLbls>
          <c:showLegendKey val="0"/>
          <c:showVal val="0"/>
          <c:showCatName val="0"/>
          <c:showSerName val="0"/>
          <c:showPercent val="0"/>
          <c:showBubbleSize val="0"/>
        </c:dLbls>
        <c:axId val="84706432"/>
        <c:axId val="84707968"/>
      </c:scatterChart>
      <c:valAx>
        <c:axId val="84706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7968"/>
        <c:crosses val="autoZero"/>
        <c:crossBetween val="midCat"/>
        <c:majorUnit val="5"/>
      </c:valAx>
      <c:valAx>
        <c:axId val="847079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4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802-4B79-B274-7788258FCF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02-4B79-B274-7788258FCF5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02-4B79-B274-7788258FCF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02-4B79-B274-7788258FCF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02-4B79-B274-7788258FCF5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02-4B79-B274-7788258FCF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02-4B79-B274-7788258FCF5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05-4D34-B66D-5972E6A348C0}"/>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1A9-4E68-8803-DA29D85849B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A9-4E68-8803-DA29D85849B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1A9-4E68-8803-DA29D85849B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1A9-4E68-8803-DA29D85849B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1A9-4E68-8803-DA29D85849B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1A9-4E68-8803-DA29D85849B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1A9-4E68-8803-DA29D85849B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1A9-4E68-8803-DA29D85849B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E2-41D6-9021-E0F87FB702F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E2-41D6-9021-E0F87FB702F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BE-488E-B85A-70FE896AC80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BE-488E-B85A-70FE896AC80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CBE-488E-B85A-70FE896AC80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CBE-488E-B85A-70FE896AC80E}"/>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CBE-488E-B85A-70FE896AC80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CBE-488E-B85A-70FE896AC80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CBE-488E-B85A-70FE896AC80E}"/>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F0-4C0E-82BD-E3E4FC5017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802-4B79-B274-7788258FCF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802-4B79-B274-7788258FCF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802-4B79-B274-7788258FCF5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802-4B79-B274-7788258FCF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802-4B79-B274-7788258FCF5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05-4D34-B66D-5972E6A348C0}"/>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1A9-4E68-8803-DA29D85849B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1A9-4E68-8803-DA29D85849B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1A9-4E68-8803-DA29D85849B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1A9-4E68-8803-DA29D85849B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1A9-4E68-8803-DA29D85849B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1A9-4E68-8803-DA29D85849B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1A9-4E68-8803-DA29D85849B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1A9-4E68-8803-DA29D85849B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E2-41D6-9021-E0F87FB702F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E2-41D6-9021-E0F87FB702F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CBE-488E-B85A-70FE896AC80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CBE-488E-B85A-70FE896AC80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CBE-488E-B85A-70FE896AC80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CBE-488E-B85A-70FE896AC80E}"/>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CBE-488E-B85A-70FE896AC80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CBE-488E-B85A-70FE896AC80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CBE-488E-B85A-70FE896AC80E}"/>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F0-4C0E-82BD-E3E4FC5017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86.8</c:v>
                </c:pt>
                <c:pt idx="7">
                  <c:v>86.8</c:v>
                </c:pt>
                <c:pt idx="8">
                  <c:v>86.8</c:v>
                </c:pt>
                <c:pt idx="9">
                  <c:v>86.8</c:v>
                </c:pt>
                <c:pt idx="10">
                  <c:v>86.8</c:v>
                </c:pt>
                <c:pt idx="11">
                  <c:v>85.9</c:v>
                </c:pt>
                <c:pt idx="12">
                  <c:v>85.1</c:v>
                </c:pt>
                <c:pt idx="13">
                  <c:v>84.3</c:v>
                </c:pt>
                <c:pt idx="14">
                  <c:v>83.4</c:v>
                </c:pt>
                <c:pt idx="15">
                  <c:v>82.6</c:v>
                </c:pt>
                <c:pt idx="16">
                  <c:v>81.8</c:v>
                </c:pt>
                <c:pt idx="17">
                  <c:v>80.900000000000006</c:v>
                </c:pt>
                <c:pt idx="18">
                  <c:v>80.099999999999994</c:v>
                </c:pt>
                <c:pt idx="19">
                  <c:v>79.2</c:v>
                </c:pt>
                <c:pt idx="20">
                  <c:v>78.400000000000006</c:v>
                </c:pt>
                <c:pt idx="21">
                  <c:v>77.599999999999994</c:v>
                </c:pt>
                <c:pt idx="22">
                  <c:v>76.7</c:v>
                </c:pt>
                <c:pt idx="23">
                  <c:v>75.900000000000006</c:v>
                </c:pt>
              </c:numCache>
            </c:numRef>
          </c:yVal>
          <c:smooth val="0"/>
          <c:extLst>
            <c:ext xmlns:c16="http://schemas.microsoft.com/office/drawing/2014/chart" uri="{C3380CC4-5D6E-409C-BE32-E72D297353CC}">
              <c16:uniqueId val="{0000000E-6802-4B79-B274-7788258FCF5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802-4B79-B274-7788258FCF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802-4B79-B274-7788258FCF5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802-4B79-B274-7788258FCF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802-4B79-B274-7788258FCF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802-4B79-B274-7788258FCF5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802-4B79-B274-7788258FCF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802-4B79-B274-7788258FCF5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05-4D34-B66D-5972E6A348C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A9-4E68-8803-DA29D85849B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A9-4E68-8803-DA29D85849B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A9-4E68-8803-DA29D85849B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A9-4E68-8803-DA29D85849B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A9-4E68-8803-DA29D85849B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A9-4E68-8803-DA29D85849B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A9-4E68-8803-DA29D85849B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A9-4E68-8803-DA29D85849B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E2-41D6-9021-E0F87FB702F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E2-41D6-9021-E0F87FB702F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BE-488E-B85A-70FE896AC80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BE-488E-B85A-70FE896AC80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BE-488E-B85A-70FE896AC80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BE-488E-B85A-70FE896AC80E}"/>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BE-488E-B85A-70FE896AC80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BE-488E-B85A-70FE896AC80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BE-488E-B85A-70FE896AC80E}"/>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F0-4C0E-82BD-E3E4FC5017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87.551622418879063</c:v>
                </c:pt>
                <c:pt idx="10">
                  <c:v>#N/A</c:v>
                </c:pt>
                <c:pt idx="11">
                  <c:v>77.994428969359333</c:v>
                </c:pt>
                <c:pt idx="12">
                  <c:v>#N/A</c:v>
                </c:pt>
                <c:pt idx="13">
                  <c:v>83.499214248297534</c:v>
                </c:pt>
                <c:pt idx="14">
                  <c:v>#N/A</c:v>
                </c:pt>
                <c:pt idx="15">
                  <c:v>91.695303550973648</c:v>
                </c:pt>
                <c:pt idx="16">
                  <c:v>#N/A</c:v>
                </c:pt>
                <c:pt idx="17">
                  <c:v>#N/A</c:v>
                </c:pt>
                <c:pt idx="18">
                  <c:v>#N/A</c:v>
                </c:pt>
                <c:pt idx="19">
                  <c:v>66.940363007778743</c:v>
                </c:pt>
                <c:pt idx="20">
                  <c:v>#N/A</c:v>
                </c:pt>
                <c:pt idx="21">
                  <c:v>#N/A</c:v>
                </c:pt>
                <c:pt idx="22">
                  <c:v>90.761499806725936</c:v>
                </c:pt>
                <c:pt idx="23">
                  <c:v>#N/A</c:v>
                </c:pt>
                <c:pt idx="24">
                  <c:v>72.980221253771376</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6802-4B79-B274-7788258FCF53}"/>
            </c:ext>
          </c:extLst>
        </c:ser>
        <c:dLbls>
          <c:showLegendKey val="0"/>
          <c:showVal val="0"/>
          <c:showCatName val="0"/>
          <c:showSerName val="0"/>
          <c:showPercent val="0"/>
          <c:showBubbleSize val="0"/>
        </c:dLbls>
        <c:axId val="84842368"/>
        <c:axId val="84843904"/>
      </c:scatterChart>
      <c:valAx>
        <c:axId val="84842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904"/>
        <c:crosses val="autoZero"/>
        <c:crossBetween val="midCat"/>
        <c:majorUnit val="5"/>
      </c:valAx>
      <c:valAx>
        <c:axId val="84843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23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88C-4B86-B59D-C28BDF1C5B2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8C-4B86-B59D-C28BDF1C5B2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8C-4B86-B59D-C28BDF1C5B2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8C-4B86-B59D-C28BDF1C5B2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8C-4B86-B59D-C28BDF1C5B2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8C-4B86-B59D-C28BDF1C5B2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8C-4B86-B59D-C28BDF1C5B2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AB-4CAF-BEF3-25408FD9DE5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D3-4C31-AC55-1FD94224C315}"/>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D3-4C31-AC55-1FD94224C31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D3-4C31-AC55-1FD94224C31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D3-4C31-AC55-1FD94224C31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2D3-4C31-AC55-1FD94224C31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2D3-4C31-AC55-1FD94224C315}"/>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2D3-4C31-AC55-1FD94224C31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2D3-4C31-AC55-1FD94224C31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00-49CD-9497-0D66B7973CD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00-49CD-9497-0D66B7973CD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68-424C-A3F7-8ECB9E3DACF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68-424C-A3F7-8ECB9E3DACF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D68-424C-A3F7-8ECB9E3DACF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D68-424C-A3F7-8ECB9E3DACF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D68-424C-A3F7-8ECB9E3DACF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D68-424C-A3F7-8ECB9E3DACF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D68-424C-A3F7-8ECB9E3DACF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32-4A56-9F4C-1A822C1CDA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34.365781710914455</c:v>
                </c:pt>
                <c:pt idx="12">
                  <c:v>#N/A</c:v>
                </c:pt>
                <c:pt idx="13">
                  <c:v>27.975988220636541</c:v>
                </c:pt>
                <c:pt idx="14">
                  <c:v>#N/A</c:v>
                </c:pt>
                <c:pt idx="15">
                  <c:v>29.699329439757733</c:v>
                </c:pt>
                <c:pt idx="16">
                  <c:v>30.311748090804478</c:v>
                </c:pt>
                <c:pt idx="17">
                  <c:v>#N/A</c:v>
                </c:pt>
                <c:pt idx="18">
                  <c:v>31.724451632467403</c:v>
                </c:pt>
                <c:pt idx="19">
                  <c:v>34.812760055478499</c:v>
                </c:pt>
                <c:pt idx="20">
                  <c:v>#N/A</c:v>
                </c:pt>
                <c:pt idx="21">
                  <c:v>35.791419398774202</c:v>
                </c:pt>
                <c:pt idx="22">
                  <c:v>38.516612072999528</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24.9</c:v>
                </c:pt>
                <c:pt idx="8">
                  <c:v>26.4</c:v>
                </c:pt>
                <c:pt idx="9">
                  <c:v>27.3</c:v>
                </c:pt>
                <c:pt idx="10">
                  <c:v>27.3</c:v>
                </c:pt>
                <c:pt idx="11">
                  <c:v>27.3</c:v>
                </c:pt>
                <c:pt idx="12">
                  <c:v>28.4</c:v>
                </c:pt>
                <c:pt idx="13">
                  <c:v>29.4</c:v>
                </c:pt>
                <c:pt idx="14">
                  <c:v>30.4</c:v>
                </c:pt>
                <c:pt idx="15">
                  <c:v>31.4</c:v>
                </c:pt>
                <c:pt idx="16">
                  <c:v>32.4</c:v>
                </c:pt>
                <c:pt idx="17">
                  <c:v>33.4</c:v>
                </c:pt>
                <c:pt idx="18">
                  <c:v>34.4</c:v>
                </c:pt>
                <c:pt idx="19">
                  <c:v>35.4</c:v>
                </c:pt>
                <c:pt idx="20">
                  <c:v>36.4</c:v>
                </c:pt>
                <c:pt idx="21">
                  <c:v>37.4</c:v>
                </c:pt>
                <c:pt idx="22">
                  <c:v>38.5</c:v>
                </c:pt>
                <c:pt idx="23">
                  <c:v>38.5</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14.1</c:v>
                </c:pt>
                <c:pt idx="8">
                  <c:v>14.1</c:v>
                </c:pt>
                <c:pt idx="9">
                  <c:v>14.1</c:v>
                </c:pt>
                <c:pt idx="10">
                  <c:v>14.1</c:v>
                </c:pt>
                <c:pt idx="11">
                  <c:v>14.1</c:v>
                </c:pt>
                <c:pt idx="12">
                  <c:v>17.2</c:v>
                </c:pt>
                <c:pt idx="13">
                  <c:v>20.399999999999999</c:v>
                </c:pt>
                <c:pt idx="14">
                  <c:v>23.5</c:v>
                </c:pt>
                <c:pt idx="15">
                  <c:v>26.6</c:v>
                </c:pt>
                <c:pt idx="16">
                  <c:v>29.8</c:v>
                </c:pt>
                <c:pt idx="17">
                  <c:v>32.9</c:v>
                </c:pt>
                <c:pt idx="18">
                  <c:v>34.4</c:v>
                </c:pt>
                <c:pt idx="19">
                  <c:v>35.4</c:v>
                </c:pt>
                <c:pt idx="20">
                  <c:v>36.4</c:v>
                </c:pt>
                <c:pt idx="21">
                  <c:v>37.4</c:v>
                </c:pt>
                <c:pt idx="22">
                  <c:v>38.5</c:v>
                </c:pt>
                <c:pt idx="23">
                  <c:v>38.5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88C-4B86-B59D-C28BDF1C5B2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88C-4B86-B59D-C28BDF1C5B2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88C-4B86-B59D-C28BDF1C5B2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88C-4B86-B59D-C28BDF1C5B2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88C-4B86-B59D-C28BDF1C5B2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AB-4CAF-BEF3-25408FD9DE5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2D3-4C31-AC55-1FD94224C315}"/>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2D3-4C31-AC55-1FD94224C31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2D3-4C31-AC55-1FD94224C31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2D3-4C31-AC55-1FD94224C31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2D3-4C31-AC55-1FD94224C31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2D3-4C31-AC55-1FD94224C315}"/>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2D3-4C31-AC55-1FD94224C31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2D3-4C31-AC55-1FD94224C31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00-49CD-9497-0D66B7973CD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00-49CD-9497-0D66B7973CD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D68-424C-A3F7-8ECB9E3DACF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D68-424C-A3F7-8ECB9E3DACF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D68-424C-A3F7-8ECB9E3DACF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D68-424C-A3F7-8ECB9E3DACF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D68-424C-A3F7-8ECB9E3DACF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D68-424C-A3F7-8ECB9E3DACF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D68-424C-A3F7-8ECB9E3DACF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32-4A56-9F4C-1A822C1CDA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17.545096801217387</c:v>
                </c:pt>
                <c:pt idx="12">
                  <c:v>#N/A</c:v>
                </c:pt>
                <c:pt idx="13">
                  <c:v>26.259495384048336</c:v>
                </c:pt>
                <c:pt idx="14">
                  <c:v>#N/A</c:v>
                </c:pt>
                <c:pt idx="15">
                  <c:v>28.330822041099381</c:v>
                </c:pt>
                <c:pt idx="16">
                  <c:v>29.23303648376903</c:v>
                </c:pt>
                <c:pt idx="17">
                  <c:v>#N/A</c:v>
                </c:pt>
                <c:pt idx="18">
                  <c:v>31.724451632467403</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18.899999999999999</c:v>
                </c:pt>
                <c:pt idx="1">
                  <c:v>18.899999999999999</c:v>
                </c:pt>
                <c:pt idx="2">
                  <c:v>18.899999999999999</c:v>
                </c:pt>
                <c:pt idx="3">
                  <c:v>18.899999999999999</c:v>
                </c:pt>
                <c:pt idx="4">
                  <c:v>20.399999999999999</c:v>
                </c:pt>
                <c:pt idx="5">
                  <c:v>21.9</c:v>
                </c:pt>
                <c:pt idx="6">
                  <c:v>23.4</c:v>
                </c:pt>
                <c:pt idx="7">
                  <c:v>24.9</c:v>
                </c:pt>
                <c:pt idx="8">
                  <c:v>26.4</c:v>
                </c:pt>
                <c:pt idx="9">
                  <c:v>27.9</c:v>
                </c:pt>
                <c:pt idx="10">
                  <c:v>29.4</c:v>
                </c:pt>
                <c:pt idx="11">
                  <c:v>30.9</c:v>
                </c:pt>
                <c:pt idx="12">
                  <c:v>32.4</c:v>
                </c:pt>
                <c:pt idx="13">
                  <c:v>33.9</c:v>
                </c:pt>
                <c:pt idx="14">
                  <c:v>35.4</c:v>
                </c:pt>
                <c:pt idx="15">
                  <c:v>36.9</c:v>
                </c:pt>
                <c:pt idx="16">
                  <c:v>38.4</c:v>
                </c:pt>
                <c:pt idx="17">
                  <c:v>39.9</c:v>
                </c:pt>
                <c:pt idx="18">
                  <c:v>41.4</c:v>
                </c:pt>
                <c:pt idx="19">
                  <c:v>42.9</c:v>
                </c:pt>
                <c:pt idx="20">
                  <c:v>44.4</c:v>
                </c:pt>
                <c:pt idx="21">
                  <c:v>45.9</c:v>
                </c:pt>
                <c:pt idx="22">
                  <c:v>47.4</c:v>
                </c:pt>
                <c:pt idx="23">
                  <c:v>48.9</c:v>
                </c:pt>
              </c:numCache>
            </c:numRef>
          </c:yVal>
          <c:smooth val="0"/>
          <c:extLst>
            <c:ext xmlns:c16="http://schemas.microsoft.com/office/drawing/2014/chart" uri="{C3380CC4-5D6E-409C-BE32-E72D297353CC}">
              <c16:uniqueId val="{0000000F-E88C-4B86-B59D-C28BDF1C5B2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88C-4B86-B59D-C28BDF1C5B2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88C-4B86-B59D-C28BDF1C5B2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88C-4B86-B59D-C28BDF1C5B2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88C-4B86-B59D-C28BDF1C5B2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88C-4B86-B59D-C28BDF1C5B2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88C-4B86-B59D-C28BDF1C5B2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88C-4B86-B59D-C28BDF1C5B2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AB-4CAF-BEF3-25408FD9DE5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D3-4C31-AC55-1FD94224C31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D3-4C31-AC55-1FD94224C31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D3-4C31-AC55-1FD94224C31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D3-4C31-AC55-1FD94224C31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D3-4C31-AC55-1FD94224C31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D3-4C31-AC55-1FD94224C315}"/>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D3-4C31-AC55-1FD94224C31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D3-4C31-AC55-1FD94224C31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00-49CD-9497-0D66B7973CD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00-49CD-9497-0D66B7973CD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68-424C-A3F7-8ECB9E3DACF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68-424C-A3F7-8ECB9E3DACF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68-424C-A3F7-8ECB9E3DACF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68-424C-A3F7-8ECB9E3DACF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68-424C-A3F7-8ECB9E3DACF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68-424C-A3F7-8ECB9E3DACF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68-424C-A3F7-8ECB9E3DACF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32-4A56-9F4C-1A822C1CDA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29</c:v>
                </c:pt>
                <c:pt idx="1">
                  <c:v>20</c:v>
                </c:pt>
                <c:pt idx="2">
                  <c:v>20</c:v>
                </c:pt>
                <c:pt idx="3">
                  <c:v>19.799999999999997</c:v>
                </c:pt>
                <c:pt idx="4">
                  <c:v>#N/A</c:v>
                </c:pt>
                <c:pt idx="5">
                  <c:v>#N/A</c:v>
                </c:pt>
                <c:pt idx="6">
                  <c:v>#N/A</c:v>
                </c:pt>
                <c:pt idx="7">
                  <c:v>32.116151545363905</c:v>
                </c:pt>
                <c:pt idx="8">
                  <c:v>#N/A</c:v>
                </c:pt>
                <c:pt idx="9">
                  <c:v>32.840129916997483</c:v>
                </c:pt>
                <c:pt idx="10">
                  <c:v>#N/A</c:v>
                </c:pt>
                <c:pt idx="11">
                  <c:v>50.938053097345133</c:v>
                </c:pt>
                <c:pt idx="12">
                  <c:v>#N/A</c:v>
                </c:pt>
                <c:pt idx="13">
                  <c:v>33.412617510476835</c:v>
                </c:pt>
                <c:pt idx="14">
                  <c:v>#N/A</c:v>
                </c:pt>
                <c:pt idx="15">
                  <c:v>35.442353450140601</c:v>
                </c:pt>
                <c:pt idx="16">
                  <c:v>36.415943090281409</c:v>
                </c:pt>
                <c:pt idx="17">
                  <c:v>#N/A</c:v>
                </c:pt>
                <c:pt idx="18">
                  <c:v>35.995148084504194</c:v>
                </c:pt>
                <c:pt idx="19">
                  <c:v>39.568060233802257</c:v>
                </c:pt>
                <c:pt idx="20">
                  <c:v>#N/A</c:v>
                </c:pt>
                <c:pt idx="21">
                  <c:v>40.607062943866133</c:v>
                </c:pt>
                <c:pt idx="22">
                  <c:v>43.706130088909688</c:v>
                </c:pt>
                <c:pt idx="23">
                  <c:v>#N/A</c:v>
                </c:pt>
                <c:pt idx="24">
                  <c:v>49.475795423466131</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7-E88C-4B86-B59D-C28BDF1C5B29}"/>
            </c:ext>
          </c:extLst>
        </c:ser>
        <c:dLbls>
          <c:showLegendKey val="0"/>
          <c:showVal val="0"/>
          <c:showCatName val="0"/>
          <c:showSerName val="0"/>
          <c:showPercent val="0"/>
          <c:showBubbleSize val="0"/>
        </c:dLbls>
        <c:axId val="85548416"/>
        <c:axId val="85574784"/>
      </c:scatterChart>
      <c:valAx>
        <c:axId val="85548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4784"/>
        <c:crosses val="autoZero"/>
        <c:crossBetween val="midCat"/>
        <c:majorUnit val="5"/>
      </c:valAx>
      <c:valAx>
        <c:axId val="85574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84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9D-422F-B37F-D4435D00A19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9D-422F-B37F-D4435D00A19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9D-422F-B37F-D4435D00A19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9D-422F-B37F-D4435D00A19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9D-422F-B37F-D4435D00A19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9D-422F-B37F-D4435D00A19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9D-422F-B37F-D4435D00A19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1F-4AA6-B2B9-1B39B5E62BBB}"/>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D1-4324-9C34-D74605C0D1B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D1-4324-9C34-D74605C0D1B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D1-4324-9C34-D74605C0D1B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1D1-4324-9C34-D74605C0D1B2}"/>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1D1-4324-9C34-D74605C0D1B2}"/>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1D1-4324-9C34-D74605C0D1B2}"/>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1D1-4324-9C34-D74605C0D1B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1D1-4324-9C34-D74605C0D1B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BC-48BA-9FC2-E49EE9A3D8A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BC-48BA-9FC2-E49EE9A3D8A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F8-4139-A27C-F9B15538F06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F8-4139-A27C-F9B15538F06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F8-4139-A27C-F9B15538F06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F8-4139-A27C-F9B15538F068}"/>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DF8-4139-A27C-F9B15538F068}"/>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DF8-4139-A27C-F9B15538F06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DF8-4139-A27C-F9B15538F06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F1-440B-9075-96EAED038C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9D-422F-B37F-D4435D00A19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9D-422F-B37F-D4435D00A19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E9D-422F-B37F-D4435D00A19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E9D-422F-B37F-D4435D00A19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E9D-422F-B37F-D4435D00A19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E9D-422F-B37F-D4435D00A19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1F-4AA6-B2B9-1B39B5E62BBB}"/>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1D1-4324-9C34-D74605C0D1B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1D1-4324-9C34-D74605C0D1B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1D1-4324-9C34-D74605C0D1B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1D1-4324-9C34-D74605C0D1B2}"/>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1D1-4324-9C34-D74605C0D1B2}"/>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1D1-4324-9C34-D74605C0D1B2}"/>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1D1-4324-9C34-D74605C0D1B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1D1-4324-9C34-D74605C0D1B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BC-48BA-9FC2-E49EE9A3D8A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BC-48BA-9FC2-E49EE9A3D8A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DF8-4139-A27C-F9B15538F06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DF8-4139-A27C-F9B15538F06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DF8-4139-A27C-F9B15538F06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DF8-4139-A27C-F9B15538F068}"/>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DF8-4139-A27C-F9B15538F068}"/>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DF8-4139-A27C-F9B15538F06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DF8-4139-A27C-F9B15538F06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F1-440B-9075-96EAED038C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84.5</c:v>
                </c:pt>
                <c:pt idx="1">
                  <c:v>84.5</c:v>
                </c:pt>
                <c:pt idx="2">
                  <c:v>84.5</c:v>
                </c:pt>
                <c:pt idx="3">
                  <c:v>84.5</c:v>
                </c:pt>
                <c:pt idx="4">
                  <c:v>84.5</c:v>
                </c:pt>
                <c:pt idx="5">
                  <c:v>85.3</c:v>
                </c:pt>
                <c:pt idx="6">
                  <c:v>86</c:v>
                </c:pt>
                <c:pt idx="7">
                  <c:v>86.8</c:v>
                </c:pt>
                <c:pt idx="8">
                  <c:v>87.6</c:v>
                </c:pt>
                <c:pt idx="9">
                  <c:v>88.3</c:v>
                </c:pt>
                <c:pt idx="10">
                  <c:v>89.1</c:v>
                </c:pt>
                <c:pt idx="11">
                  <c:v>89.9</c:v>
                </c:pt>
                <c:pt idx="12">
                  <c:v>90.7</c:v>
                </c:pt>
                <c:pt idx="13">
                  <c:v>91.4</c:v>
                </c:pt>
                <c:pt idx="14">
                  <c:v>92.2</c:v>
                </c:pt>
                <c:pt idx="15">
                  <c:v>93</c:v>
                </c:pt>
                <c:pt idx="16">
                  <c:v>93.7</c:v>
                </c:pt>
                <c:pt idx="17">
                  <c:v>94.5</c:v>
                </c:pt>
                <c:pt idx="18">
                  <c:v>95.3</c:v>
                </c:pt>
                <c:pt idx="19">
                  <c:v>96</c:v>
                </c:pt>
                <c:pt idx="20">
                  <c:v>96.8</c:v>
                </c:pt>
                <c:pt idx="21">
                  <c:v>97.6</c:v>
                </c:pt>
                <c:pt idx="22">
                  <c:v>98.4</c:v>
                </c:pt>
                <c:pt idx="23">
                  <c:v>99.1</c:v>
                </c:pt>
              </c:numCache>
            </c:numRef>
          </c:yVal>
          <c:smooth val="0"/>
          <c:extLst>
            <c:ext xmlns:c16="http://schemas.microsoft.com/office/drawing/2014/chart" uri="{C3380CC4-5D6E-409C-BE32-E72D297353CC}">
              <c16:uniqueId val="{0000000E-8E9D-422F-B37F-D4435D00A1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E9D-422F-B37F-D4435D00A19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E9D-422F-B37F-D4435D00A19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E9D-422F-B37F-D4435D00A19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E9D-422F-B37F-D4435D00A19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E9D-422F-B37F-D4435D00A19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E9D-422F-B37F-D4435D00A19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E9D-422F-B37F-D4435D00A19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1F-4AA6-B2B9-1B39B5E62BB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D1-4324-9C34-D74605C0D1B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D1-4324-9C34-D74605C0D1B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D1-4324-9C34-D74605C0D1B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D1-4324-9C34-D74605C0D1B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D1-4324-9C34-D74605C0D1B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D1-4324-9C34-D74605C0D1B2}"/>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D1-4324-9C34-D74605C0D1B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D1-4324-9C34-D74605C0D1B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BC-48BA-9FC2-E49EE9A3D8A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BC-48BA-9FC2-E49EE9A3D8A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F8-4139-A27C-F9B15538F06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F8-4139-A27C-F9B15538F06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F8-4139-A27C-F9B15538F06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F8-4139-A27C-F9B15538F068}"/>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F8-4139-A27C-F9B15538F068}"/>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F8-4139-A27C-F9B15538F06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F8-4139-A27C-F9B15538F06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F1-440B-9075-96EAED038C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84</c:v>
                </c:pt>
                <c:pt idx="2">
                  <c:v>85</c:v>
                </c:pt>
                <c:pt idx="3">
                  <c:v>90</c:v>
                </c:pt>
                <c:pt idx="4">
                  <c:v>85.418719211822662</c:v>
                </c:pt>
                <c:pt idx="5">
                  <c:v>#N/A</c:v>
                </c:pt>
                <c:pt idx="6">
                  <c:v>95.938818565400837</c:v>
                </c:pt>
                <c:pt idx="7">
                  <c:v>92.30088495575221</c:v>
                </c:pt>
                <c:pt idx="8">
                  <c:v>#N/A</c:v>
                </c:pt>
                <c:pt idx="9">
                  <c:v>92.657621707901043</c:v>
                </c:pt>
                <c:pt idx="10">
                  <c:v>#N/A</c:v>
                </c:pt>
                <c:pt idx="11">
                  <c:v>81.282624906785983</c:v>
                </c:pt>
                <c:pt idx="12">
                  <c:v>#N/A</c:v>
                </c:pt>
                <c:pt idx="13">
                  <c:v>93.832293832293828</c:v>
                </c:pt>
                <c:pt idx="14">
                  <c:v>#N/A</c:v>
                </c:pt>
                <c:pt idx="15">
                  <c:v>94.255177020708075</c:v>
                </c:pt>
                <c:pt idx="16">
                  <c:v>94.7</c:v>
                </c:pt>
                <c:pt idx="17">
                  <c:v>#N/A</c:v>
                </c:pt>
                <c:pt idx="18">
                  <c:v>#N/A</c:v>
                </c:pt>
                <c:pt idx="19">
                  <c:v>95.128779395296746</c:v>
                </c:pt>
                <c:pt idx="20">
                  <c:v>#N/A</c:v>
                </c:pt>
                <c:pt idx="21">
                  <c:v>95.938818565400837</c:v>
                </c:pt>
                <c:pt idx="22">
                  <c:v>96.265761396702231</c:v>
                </c:pt>
                <c:pt idx="23">
                  <c:v>#N/A</c:v>
                </c:pt>
                <c:pt idx="24">
                  <c:v>97.691945360339133</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8E9D-422F-B37F-D4435D00A19A}"/>
            </c:ext>
          </c:extLst>
        </c:ser>
        <c:dLbls>
          <c:showLegendKey val="0"/>
          <c:showVal val="0"/>
          <c:showCatName val="0"/>
          <c:showSerName val="0"/>
          <c:showPercent val="0"/>
          <c:showBubbleSize val="0"/>
        </c:dLbls>
        <c:axId val="85692800"/>
        <c:axId val="85694336"/>
      </c:scatterChart>
      <c:valAx>
        <c:axId val="85692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4336"/>
        <c:crosses val="autoZero"/>
        <c:crossBetween val="midCat"/>
        <c:majorUnit val="5"/>
      </c:valAx>
      <c:valAx>
        <c:axId val="856943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28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12-48A9-91D6-77081471DE0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12-48A9-91D6-77081471DE0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12-48A9-91D6-77081471DE0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12-48A9-91D6-77081471DE0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12-48A9-91D6-77081471DE0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12-48A9-91D6-77081471DE0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12-48A9-91D6-77081471DE0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27-419D-8D01-BC06706B908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36-4DC3-914F-8EFDCF976F1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736-4DC3-914F-8EFDCF976F1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736-4DC3-914F-8EFDCF976F1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736-4DC3-914F-8EFDCF976F12}"/>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736-4DC3-914F-8EFDCF976F12}"/>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736-4DC3-914F-8EFDCF976F12}"/>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736-4DC3-914F-8EFDCF976F1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736-4DC3-914F-8EFDCF976F1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D2-4328-9F51-74F722FE0ED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D2-4328-9F51-74F722FE0ED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9F-4492-9296-6FA52AAFD07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9F-4492-9296-6FA52AAFD07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9F-4492-9296-6FA52AAFD07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9F-4492-9296-6FA52AAFD07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99F-4492-9296-6FA52AAFD07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99F-4492-9296-6FA52AAFD07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99F-4492-9296-6FA52AAFD070}"/>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26-4C48-8753-F1A6A074E7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12-48A9-91D6-77081471DE0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12-48A9-91D6-77081471DE0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412-48A9-91D6-77081471DE0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412-48A9-91D6-77081471DE0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412-48A9-91D6-77081471DE0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27-419D-8D01-BC06706B908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736-4DC3-914F-8EFDCF976F1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736-4DC3-914F-8EFDCF976F1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736-4DC3-914F-8EFDCF976F1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736-4DC3-914F-8EFDCF976F12}"/>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736-4DC3-914F-8EFDCF976F12}"/>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736-4DC3-914F-8EFDCF976F12}"/>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736-4DC3-914F-8EFDCF976F1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736-4DC3-914F-8EFDCF976F1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D2-4328-9F51-74F722FE0ED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D2-4328-9F51-74F722FE0ED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99F-4492-9296-6FA52AAFD07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99F-4492-9296-6FA52AAFD07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99F-4492-9296-6FA52AAFD07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99F-4492-9296-6FA52AAFD07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99F-4492-9296-6FA52AAFD07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99F-4492-9296-6FA52AAFD07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99F-4492-9296-6FA52AAFD070}"/>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26-4C48-8753-F1A6A074E7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72.599999999999994</c:v>
                </c:pt>
                <c:pt idx="7">
                  <c:v>72.599999999999994</c:v>
                </c:pt>
                <c:pt idx="8">
                  <c:v>72.599999999999994</c:v>
                </c:pt>
                <c:pt idx="9">
                  <c:v>72.599999999999994</c:v>
                </c:pt>
                <c:pt idx="10">
                  <c:v>72.599999999999994</c:v>
                </c:pt>
                <c:pt idx="11">
                  <c:v>73.900000000000006</c:v>
                </c:pt>
                <c:pt idx="12">
                  <c:v>75.3</c:v>
                </c:pt>
                <c:pt idx="13">
                  <c:v>76.7</c:v>
                </c:pt>
                <c:pt idx="14">
                  <c:v>78.099999999999994</c:v>
                </c:pt>
                <c:pt idx="15">
                  <c:v>79.400000000000006</c:v>
                </c:pt>
                <c:pt idx="16">
                  <c:v>80.8</c:v>
                </c:pt>
                <c:pt idx="17">
                  <c:v>82.2</c:v>
                </c:pt>
                <c:pt idx="18">
                  <c:v>83.6</c:v>
                </c:pt>
                <c:pt idx="19">
                  <c:v>84.9</c:v>
                </c:pt>
                <c:pt idx="20">
                  <c:v>86.3</c:v>
                </c:pt>
                <c:pt idx="21">
                  <c:v>87.7</c:v>
                </c:pt>
                <c:pt idx="22">
                  <c:v>89</c:v>
                </c:pt>
                <c:pt idx="23">
                  <c:v>90.4</c:v>
                </c:pt>
              </c:numCache>
            </c:numRef>
          </c:yVal>
          <c:smooth val="0"/>
          <c:extLst>
            <c:ext xmlns:c16="http://schemas.microsoft.com/office/drawing/2014/chart" uri="{C3380CC4-5D6E-409C-BE32-E72D297353CC}">
              <c16:uniqueId val="{0000000E-D412-48A9-91D6-77081471DE0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412-48A9-91D6-77081471DE0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412-48A9-91D6-77081471DE0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412-48A9-91D6-77081471DE0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412-48A9-91D6-77081471DE0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412-48A9-91D6-77081471DE0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412-48A9-91D6-77081471DE0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412-48A9-91D6-77081471DE0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27-419D-8D01-BC06706B908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36-4DC3-914F-8EFDCF976F1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36-4DC3-914F-8EFDCF976F1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36-4DC3-914F-8EFDCF976F1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36-4DC3-914F-8EFDCF976F1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36-4DC3-914F-8EFDCF976F1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36-4DC3-914F-8EFDCF976F12}"/>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36-4DC3-914F-8EFDCF976F1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36-4DC3-914F-8EFDCF976F1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D2-4328-9F51-74F722FE0ED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D2-4328-9F51-74F722FE0ED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9F-4492-9296-6FA52AAFD07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9F-4492-9296-6FA52AAFD07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9F-4492-9296-6FA52AAFD07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9F-4492-9296-6FA52AAFD07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9F-4492-9296-6FA52AAFD07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9F-4492-9296-6FA52AAFD07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9F-4492-9296-6FA52AAFD070}"/>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26-4C48-8753-F1A6A074E7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81.356932153392322</c:v>
                </c:pt>
                <c:pt idx="10">
                  <c:v>#N/A</c:v>
                </c:pt>
                <c:pt idx="11">
                  <c:v>68.523676880222837</c:v>
                </c:pt>
                <c:pt idx="12">
                  <c:v>#N/A</c:v>
                </c:pt>
                <c:pt idx="13">
                  <c:v>75.013095861707697</c:v>
                </c:pt>
                <c:pt idx="14">
                  <c:v>#N/A</c:v>
                </c:pt>
                <c:pt idx="15">
                  <c:v>86.998854524627717</c:v>
                </c:pt>
                <c:pt idx="16">
                  <c:v>#N/A</c:v>
                </c:pt>
                <c:pt idx="17">
                  <c:v>#N/A</c:v>
                </c:pt>
                <c:pt idx="18">
                  <c:v>#N/A</c:v>
                </c:pt>
                <c:pt idx="19">
                  <c:v>78.997407087294718</c:v>
                </c:pt>
                <c:pt idx="20">
                  <c:v>#N/A</c:v>
                </c:pt>
                <c:pt idx="21">
                  <c:v>#N/A</c:v>
                </c:pt>
                <c:pt idx="22">
                  <c:v>87.011982991882491</c:v>
                </c:pt>
                <c:pt idx="23">
                  <c:v>#N/A</c:v>
                </c:pt>
                <c:pt idx="24">
                  <c:v>89.138451223600399</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D412-48A9-91D6-77081471DE0A}"/>
            </c:ext>
          </c:extLst>
        </c:ser>
        <c:dLbls>
          <c:showLegendKey val="0"/>
          <c:showVal val="0"/>
          <c:showCatName val="0"/>
          <c:showSerName val="0"/>
          <c:showPercent val="0"/>
          <c:showBubbleSize val="0"/>
        </c:dLbls>
        <c:axId val="86459904"/>
        <c:axId val="86461440"/>
      </c:scatterChart>
      <c:valAx>
        <c:axId val="86459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61440"/>
        <c:crosses val="autoZero"/>
        <c:crossBetween val="midCat"/>
        <c:majorUnit val="5"/>
      </c:valAx>
      <c:valAx>
        <c:axId val="864614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99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4F-4240-9B40-5EEE6F2E8A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4F-4240-9B40-5EEE6F2E8A9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4F-4240-9B40-5EEE6F2E8A9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4F-4240-9B40-5EEE6F2E8A9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4F-4240-9B40-5EEE6F2E8A9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4F-4240-9B40-5EEE6F2E8A9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E7-4C24-85B6-D3F1F1D850D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33F-412A-B286-F84C84FD5C25}"/>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33F-412A-B286-F84C84FD5C25}"/>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33F-412A-B286-F84C84FD5C25}"/>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33F-412A-B286-F84C84FD5C25}"/>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33F-412A-B286-F84C84FD5C25}"/>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33F-412A-B286-F84C84FD5C25}"/>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33F-412A-B286-F84C84FD5C2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33F-412A-B286-F84C84FD5C2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28-4C00-B41A-4C5CF0A6B8D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28-4C00-B41A-4C5CF0A6B8D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F8-4181-AB50-FF6DFB45F88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AF8-4181-AB50-FF6DFB45F88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AF8-4181-AB50-FF6DFB45F88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AF8-4181-AB50-FF6DFB45F88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AF8-4181-AB50-FF6DFB45F88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AF8-4181-AB50-FF6DFB45F88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AF8-4181-AB50-FF6DFB45F88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72-460F-AC08-C79DE4826C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52.1</c:v>
                </c:pt>
                <c:pt idx="9">
                  <c:v>52.1</c:v>
                </c:pt>
                <c:pt idx="10">
                  <c:v>52.1</c:v>
                </c:pt>
                <c:pt idx="11">
                  <c:v>52.1</c:v>
                </c:pt>
                <c:pt idx="12">
                  <c:v>52.1</c:v>
                </c:pt>
                <c:pt idx="13">
                  <c:v>52.1</c:v>
                </c:pt>
                <c:pt idx="14">
                  <c:v>52.1</c:v>
                </c:pt>
                <c:pt idx="15">
                  <c:v>52.1</c:v>
                </c:pt>
                <c:pt idx="16">
                  <c:v>52.1</c:v>
                </c:pt>
                <c:pt idx="17">
                  <c:v>52.1</c:v>
                </c:pt>
                <c:pt idx="18">
                  <c:v>52.1</c:v>
                </c:pt>
                <c:pt idx="19">
                  <c:v>52.1</c:v>
                </c:pt>
                <c:pt idx="20">
                  <c:v>52.1</c:v>
                </c:pt>
                <c:pt idx="21">
                  <c:v>52.1</c:v>
                </c:pt>
                <c:pt idx="22">
                  <c:v>52.1</c:v>
                </c:pt>
                <c:pt idx="23">
                  <c:v>52.1</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4F-4240-9B40-5EEE6F2E8A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4F-4240-9B40-5EEE6F2E8A9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4F-4240-9B40-5EEE6F2E8A9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4F-4240-9B40-5EEE6F2E8A9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4F-4240-9B40-5EEE6F2E8A9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E7-4C24-85B6-D3F1F1D850D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33F-412A-B286-F84C84FD5C25}"/>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33F-412A-B286-F84C84FD5C25}"/>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33F-412A-B286-F84C84FD5C25}"/>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33F-412A-B286-F84C84FD5C25}"/>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33F-412A-B286-F84C84FD5C2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33F-412A-B286-F84C84FD5C25}"/>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33F-412A-B286-F84C84FD5C2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33F-412A-B286-F84C84FD5C2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28-4C00-B41A-4C5CF0A6B8D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28-4C00-B41A-4C5CF0A6B8D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AF8-4181-AB50-FF6DFB45F88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AF8-4181-AB50-FF6DFB45F88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AF8-4181-AB50-FF6DFB45F88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AF8-4181-AB50-FF6DFB45F88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AF8-4181-AB50-FF6DFB45F88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AF8-4181-AB50-FF6DFB45F88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AF8-4181-AB50-FF6DFB45F88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72-460F-AC08-C79DE4826C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48.339479290650416</c:v>
                </c:pt>
                <c:pt idx="14">
                  <c:v>#N/A</c:v>
                </c:pt>
                <c:pt idx="15">
                  <c:v>52.208874464495324</c:v>
                </c:pt>
                <c:pt idx="16">
                  <c:v>53.2591150914444</c:v>
                </c:pt>
                <c:pt idx="17">
                  <c:v>#N/A</c:v>
                </c:pt>
                <c:pt idx="18">
                  <c:v>54.69508375215738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65.2</c:v>
                </c:pt>
                <c:pt idx="5">
                  <c:v>65.2</c:v>
                </c:pt>
                <c:pt idx="6">
                  <c:v>65.2</c:v>
                </c:pt>
                <c:pt idx="7">
                  <c:v>65.2</c:v>
                </c:pt>
                <c:pt idx="8">
                  <c:v>65.2</c:v>
                </c:pt>
                <c:pt idx="9">
                  <c:v>66.5</c:v>
                </c:pt>
                <c:pt idx="10">
                  <c:v>67.8</c:v>
                </c:pt>
                <c:pt idx="11">
                  <c:v>69</c:v>
                </c:pt>
                <c:pt idx="12">
                  <c:v>70.3</c:v>
                </c:pt>
                <c:pt idx="13">
                  <c:v>71.599999999999994</c:v>
                </c:pt>
                <c:pt idx="14">
                  <c:v>72.900000000000006</c:v>
                </c:pt>
                <c:pt idx="15">
                  <c:v>74.2</c:v>
                </c:pt>
                <c:pt idx="16">
                  <c:v>75.400000000000006</c:v>
                </c:pt>
                <c:pt idx="17">
                  <c:v>76.7</c:v>
                </c:pt>
                <c:pt idx="18">
                  <c:v>78</c:v>
                </c:pt>
                <c:pt idx="19">
                  <c:v>79.3</c:v>
                </c:pt>
                <c:pt idx="20">
                  <c:v>80.599999999999994</c:v>
                </c:pt>
                <c:pt idx="21">
                  <c:v>81.8</c:v>
                </c:pt>
                <c:pt idx="22">
                  <c:v>83.1</c:v>
                </c:pt>
                <c:pt idx="23">
                  <c:v>84.4</c:v>
                </c:pt>
              </c:numCache>
            </c:numRef>
          </c:yVal>
          <c:smooth val="0"/>
          <c:extLst>
            <c:ext xmlns:c16="http://schemas.microsoft.com/office/drawing/2014/chart" uri="{C3380CC4-5D6E-409C-BE32-E72D297353CC}">
              <c16:uniqueId val="{0000000E-7E4F-4240-9B40-5EEE6F2E8A9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E4F-4240-9B40-5EEE6F2E8A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E4F-4240-9B40-5EEE6F2E8A9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E4F-4240-9B40-5EEE6F2E8A9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E4F-4240-9B40-5EEE6F2E8A9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E4F-4240-9B40-5EEE6F2E8A9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E4F-4240-9B40-5EEE6F2E8A9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E4F-4240-9B40-5EEE6F2E8A9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E7-4C24-85B6-D3F1F1D850D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3F-412A-B286-F84C84FD5C2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3F-412A-B286-F84C84FD5C2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3F-412A-B286-F84C84FD5C2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3F-412A-B286-F84C84FD5C2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3F-412A-B286-F84C84FD5C2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3F-412A-B286-F84C84FD5C25}"/>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3F-412A-B286-F84C84FD5C2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3F-412A-B286-F84C84FD5C2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28-4C00-B41A-4C5CF0A6B8D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28-4C00-B41A-4C5CF0A6B8D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F8-4181-AB50-FF6DFB45F88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F8-4181-AB50-FF6DFB45F88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F8-4181-AB50-FF6DFB45F88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F8-4181-AB50-FF6DFB45F88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F8-4181-AB50-FF6DFB45F88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F8-4181-AB50-FF6DFB45F88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F8-4181-AB50-FF6DFB45F88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72-460F-AC08-C79DE4826C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67.920665387076141</c:v>
                </c:pt>
                <c:pt idx="7">
                  <c:v>71.373379860418737</c:v>
                </c:pt>
                <c:pt idx="8">
                  <c:v>#N/A</c:v>
                </c:pt>
                <c:pt idx="9">
                  <c:v>70.528088536027909</c:v>
                </c:pt>
                <c:pt idx="10">
                  <c:v>#N/A</c:v>
                </c:pt>
                <c:pt idx="11">
                  <c:v>68.755162241887902</c:v>
                </c:pt>
                <c:pt idx="12">
                  <c:v>#N/A</c:v>
                </c:pt>
                <c:pt idx="13">
                  <c:v>72.239211688752974</c:v>
                </c:pt>
                <c:pt idx="14">
                  <c:v>#N/A</c:v>
                </c:pt>
                <c:pt idx="15">
                  <c:v>74.5403417694138</c:v>
                </c:pt>
                <c:pt idx="16">
                  <c:v>75.311225023538029</c:v>
                </c:pt>
                <c:pt idx="17">
                  <c:v>#N/A</c:v>
                </c:pt>
                <c:pt idx="18">
                  <c:v>76.296371171535426</c:v>
                </c:pt>
                <c:pt idx="19">
                  <c:v>78.294036061026361</c:v>
                </c:pt>
                <c:pt idx="20">
                  <c:v>#N/A</c:v>
                </c:pt>
                <c:pt idx="21">
                  <c:v>79.073839867691404</c:v>
                </c:pt>
                <c:pt idx="22">
                  <c:v>80.233972859148338</c:v>
                </c:pt>
                <c:pt idx="23">
                  <c:v>#N/A</c:v>
                </c:pt>
                <c:pt idx="24">
                  <c:v>82.997538517640621</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7E4F-4240-9B40-5EEE6F2E8A97}"/>
            </c:ext>
          </c:extLst>
        </c:ser>
        <c:dLbls>
          <c:showLegendKey val="0"/>
          <c:showVal val="0"/>
          <c:showCatName val="0"/>
          <c:showSerName val="0"/>
          <c:showPercent val="0"/>
          <c:showBubbleSize val="0"/>
        </c:dLbls>
        <c:axId val="86539264"/>
        <c:axId val="86561536"/>
      </c:scatterChart>
      <c:valAx>
        <c:axId val="86539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1536"/>
        <c:crosses val="autoZero"/>
        <c:crossBetween val="midCat"/>
        <c:majorUnit val="5"/>
      </c:valAx>
      <c:valAx>
        <c:axId val="865615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92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97.3</c:v>
                </c:pt>
                <c:pt idx="10">
                  <c:v>97.3</c:v>
                </c:pt>
                <c:pt idx="11">
                  <c:v>97.3</c:v>
                </c:pt>
                <c:pt idx="12">
                  <c:v>97.3</c:v>
                </c:pt>
                <c:pt idx="13">
                  <c:v>97.3</c:v>
                </c:pt>
                <c:pt idx="14">
                  <c:v>95.4</c:v>
                </c:pt>
                <c:pt idx="15">
                  <c:v>93.5</c:v>
                </c:pt>
                <c:pt idx="16">
                  <c:v>91.6</c:v>
                </c:pt>
                <c:pt idx="17">
                  <c:v>89.7</c:v>
                </c:pt>
                <c:pt idx="18">
                  <c:v>87.8</c:v>
                </c:pt>
                <c:pt idx="19">
                  <c:v>85.9</c:v>
                </c:pt>
                <c:pt idx="20">
                  <c:v>84</c:v>
                </c:pt>
                <c:pt idx="21">
                  <c:v>82.1</c:v>
                </c:pt>
                <c:pt idx="22">
                  <c:v>80.2</c:v>
                </c:pt>
                <c:pt idx="23">
                  <c:v>78.3</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35-4A51-9F8A-BB5D0B55437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35-4A51-9F8A-BB5D0B55437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35-4A51-9F8A-BB5D0B55437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35-4A51-9F8A-BB5D0B55437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35-4A51-9F8A-BB5D0B55437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35-4A51-9F8A-BB5D0B55437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35-4A51-9F8A-BB5D0B55437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E9-4253-A872-F4E1F015FD5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D3-4991-846E-D0E3607C151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D3-4991-846E-D0E3607C1511}"/>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D3-4991-846E-D0E3607C151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D3-4991-846E-D0E3607C151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D3-4991-846E-D0E3607C151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D3-4991-846E-D0E3607C1511}"/>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D3-4991-846E-D0E3607C151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D3-4991-846E-D0E3607C151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4A-40D4-B469-B6968BD294E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4A-40D4-B469-B6968BD294E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77-4596-A430-26B4C6F4B1A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77-4596-A430-26B4C6F4B1A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77-4596-A430-26B4C6F4B1A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77-4596-A430-26B4C6F4B1A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77-4596-A430-26B4C6F4B1A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77-4596-A430-26B4C6F4B1A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77-4596-A430-26B4C6F4B1A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E5-4E8B-A6FA-20CD2B3E6B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86.372651965931638</c:v>
                </c:pt>
                <c:pt idx="16">
                  <c:v>91.877828054298632</c:v>
                </c:pt>
                <c:pt idx="17">
                  <c:v>#N/A</c:v>
                </c:pt>
                <c:pt idx="18">
                  <c:v>94.293834717971137</c:v>
                </c:pt>
                <c:pt idx="19">
                  <c:v>92.078995384780498</c:v>
                </c:pt>
                <c:pt idx="20">
                  <c:v>#N/A</c:v>
                </c:pt>
                <c:pt idx="21">
                  <c:v>89.641057934508822</c:v>
                </c:pt>
                <c:pt idx="22">
                  <c:v>87.077974276527328</c:v>
                </c:pt>
                <c:pt idx="23">
                  <c:v>#N/A</c:v>
                </c:pt>
                <c:pt idx="24">
                  <c:v>73.393468118195955</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24.4</c:v>
                </c:pt>
                <c:pt idx="8">
                  <c:v>24.4</c:v>
                </c:pt>
                <c:pt idx="9">
                  <c:v>24.4</c:v>
                </c:pt>
                <c:pt idx="10">
                  <c:v>24.4</c:v>
                </c:pt>
                <c:pt idx="11">
                  <c:v>24.4</c:v>
                </c:pt>
                <c:pt idx="12">
                  <c:v>26.1</c:v>
                </c:pt>
                <c:pt idx="13">
                  <c:v>27.7</c:v>
                </c:pt>
                <c:pt idx="14">
                  <c:v>29.4</c:v>
                </c:pt>
                <c:pt idx="15">
                  <c:v>31</c:v>
                </c:pt>
                <c:pt idx="16">
                  <c:v>32.700000000000003</c:v>
                </c:pt>
                <c:pt idx="17">
                  <c:v>34.299999999999997</c:v>
                </c:pt>
                <c:pt idx="18">
                  <c:v>36</c:v>
                </c:pt>
                <c:pt idx="19">
                  <c:v>37.6</c:v>
                </c:pt>
                <c:pt idx="20">
                  <c:v>37.6</c:v>
                </c:pt>
                <c:pt idx="21">
                  <c:v>37.6</c:v>
                </c:pt>
                <c:pt idx="22">
                  <c:v>37.6</c:v>
                </c:pt>
                <c:pt idx="23">
                  <c:v>37.6</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35-4A51-9F8A-BB5D0B55437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35-4A51-9F8A-BB5D0B55437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35-4A51-9F8A-BB5D0B55437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35-4A51-9F8A-BB5D0B55437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35-4A51-9F8A-BB5D0B55437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35-4A51-9F8A-BB5D0B55437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F35-4A51-9F8A-BB5D0B55437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E9-4253-A872-F4E1F015FD5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D3-4991-846E-D0E3607C151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D3-4991-846E-D0E3607C151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0D3-4991-846E-D0E3607C151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0D3-4991-846E-D0E3607C151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0D3-4991-846E-D0E3607C151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0D3-4991-846E-D0E3607C1511}"/>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0D3-4991-846E-D0E3607C151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0D3-4991-846E-D0E3607C151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4A-40D4-B469-B6968BD294E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4A-40D4-B469-B6968BD294E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677-4596-A430-26B4C6F4B1A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677-4596-A430-26B4C6F4B1A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677-4596-A430-26B4C6F4B1A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677-4596-A430-26B4C6F4B1A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677-4596-A430-26B4C6F4B1A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677-4596-A430-26B4C6F4B1A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677-4596-A430-26B4C6F4B1A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E5-4E8B-A6FA-20CD2B3E6B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23.979715044675199</c:v>
                </c:pt>
                <c:pt idx="12">
                  <c:v>#N/A</c:v>
                </c:pt>
                <c:pt idx="13">
                  <c:v>35.716010625452789</c:v>
                </c:pt>
                <c:pt idx="14">
                  <c:v>#N/A</c:v>
                </c:pt>
                <c:pt idx="15">
                  <c:v>29.193956364484897</c:v>
                </c:pt>
                <c:pt idx="16">
                  <c:v>32.249117647058817</c:v>
                </c:pt>
                <c:pt idx="17">
                  <c:v>#N/A</c:v>
                </c:pt>
                <c:pt idx="18">
                  <c:v>33.941205441291338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F35-4A51-9F8A-BB5D0B55437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F35-4A51-9F8A-BB5D0B55437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F35-4A51-9F8A-BB5D0B55437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F35-4A51-9F8A-BB5D0B55437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F35-4A51-9F8A-BB5D0B55437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F35-4A51-9F8A-BB5D0B55437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F35-4A51-9F8A-BB5D0B55437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E9-4253-A872-F4E1F015FD5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D3-4991-846E-D0E3607C151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D3-4991-846E-D0E3607C1511}"/>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D3-4991-846E-D0E3607C151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D3-4991-846E-D0E3607C151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D3-4991-846E-D0E3607C1511}"/>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D3-4991-846E-D0E3607C1511}"/>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D3-4991-846E-D0E3607C151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D3-4991-846E-D0E3607C151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4A-40D4-B469-B6968BD294E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4A-40D4-B469-B6968BD294E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77-4596-A430-26B4C6F4B1A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77-4596-A430-26B4C6F4B1A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77-4596-A430-26B4C6F4B1A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77-4596-A430-26B4C6F4B1A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677-4596-A430-26B4C6F4B1A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677-4596-A430-26B4C6F4B1A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677-4596-A430-26B4C6F4B1A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E5-4E8B-A6FA-20CD2B3E6B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0016768"/>
        <c:axId val="90022656"/>
      </c:scatterChart>
      <c:valAx>
        <c:axId val="90016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22656"/>
        <c:crosses val="autoZero"/>
        <c:crossBetween val="midCat"/>
        <c:majorUnit val="5"/>
      </c:valAx>
      <c:valAx>
        <c:axId val="90022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676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46.3</c:v>
                </c:pt>
                <c:pt idx="8">
                  <c:v>46.3</c:v>
                </c:pt>
                <c:pt idx="9">
                  <c:v>46.3</c:v>
                </c:pt>
                <c:pt idx="10">
                  <c:v>46.3</c:v>
                </c:pt>
                <c:pt idx="11">
                  <c:v>46.3</c:v>
                </c:pt>
                <c:pt idx="12">
                  <c:v>46.3</c:v>
                </c:pt>
                <c:pt idx="13">
                  <c:v>46.3</c:v>
                </c:pt>
                <c:pt idx="14">
                  <c:v>46.3</c:v>
                </c:pt>
                <c:pt idx="15">
                  <c:v>46.3</c:v>
                </c:pt>
                <c:pt idx="16">
                  <c:v>46.3</c:v>
                </c:pt>
                <c:pt idx="17">
                  <c:v>46.3</c:v>
                </c:pt>
                <c:pt idx="18">
                  <c:v>46.3</c:v>
                </c:pt>
                <c:pt idx="19">
                  <c:v>46.3</c:v>
                </c:pt>
                <c:pt idx="20">
                  <c:v>46.3</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5A-4469-82FB-9D030BC47D7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5A-4469-82FB-9D030BC47D7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5A-4469-82FB-9D030BC47D7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5A-4469-82FB-9D030BC47D7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5A-4469-82FB-9D030BC47D7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12-4171-8C97-35EB7038AC2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3A8-4398-8511-DD1CA3550C29}"/>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3A8-4398-8511-DD1CA3550C2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3A8-4398-8511-DD1CA3550C2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3A8-4398-8511-DD1CA3550C29}"/>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3A8-4398-8511-DD1CA3550C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3A8-4398-8511-DD1CA3550C29}"/>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3A8-4398-8511-DD1CA3550C2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3A8-4398-8511-DD1CA3550C2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C5-4683-9555-482F916C0D8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C5-4683-9555-482F916C0D8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2F8-4BFC-9CB7-33749CBCB4E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2F8-4BFC-9CB7-33749CBCB4E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2F8-4BFC-9CB7-33749CBCB4E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2F8-4BFC-9CB7-33749CBCB4E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2F8-4BFC-9CB7-33749CBCB4E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2F8-4BFC-9CB7-33749CBCB4E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2F8-4BFC-9CB7-33749CBCB4E3}"/>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25-4733-99E0-4BB2CA2753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39.160274525635849</c:v>
                </c:pt>
                <c:pt idx="12">
                  <c:v>#N/A</c:v>
                </c:pt>
                <c:pt idx="13">
                  <c:v>53.382581648522553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5A-4469-82FB-9D030BC47D7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5A-4469-82FB-9D030BC47D7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5A-4469-82FB-9D030BC47D7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5A-4469-82FB-9D030BC47D7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5A-4469-82FB-9D030BC47D7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75A-4469-82FB-9D030BC47D7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75A-4469-82FB-9D030BC47D7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12-4171-8C97-35EB7038AC2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A8-4398-8511-DD1CA3550C29}"/>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A8-4398-8511-DD1CA3550C29}"/>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3A8-4398-8511-DD1CA3550C2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3A8-4398-8511-DD1CA3550C29}"/>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3A8-4398-8511-DD1CA3550C29}"/>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3A8-4398-8511-DD1CA3550C29}"/>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3A8-4398-8511-DD1CA3550C2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3A8-4398-8511-DD1CA3550C2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C5-4683-9555-482F916C0D8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C5-4683-9555-482F916C0D8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2F8-4BFC-9CB7-33749CBCB4E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2F8-4BFC-9CB7-33749CBCB4E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2F8-4BFC-9CB7-33749CBCB4E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2F8-4BFC-9CB7-33749CBCB4E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2F8-4BFC-9CB7-33749CBCB4E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2F8-4BFC-9CB7-33749CBCB4E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2F8-4BFC-9CB7-33749CBCB4E3}"/>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25-4733-99E0-4BB2CA2753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91.5</c:v>
                </c:pt>
                <c:pt idx="10">
                  <c:v>91.5</c:v>
                </c:pt>
                <c:pt idx="11">
                  <c:v>91.5</c:v>
                </c:pt>
                <c:pt idx="12">
                  <c:v>91.5</c:v>
                </c:pt>
                <c:pt idx="13">
                  <c:v>91.5</c:v>
                </c:pt>
                <c:pt idx="14">
                  <c:v>91.3</c:v>
                </c:pt>
                <c:pt idx="15">
                  <c:v>91.1</c:v>
                </c:pt>
                <c:pt idx="16">
                  <c:v>90.9</c:v>
                </c:pt>
                <c:pt idx="17">
                  <c:v>90.8</c:v>
                </c:pt>
                <c:pt idx="18">
                  <c:v>90.6</c:v>
                </c:pt>
                <c:pt idx="19">
                  <c:v>90.4</c:v>
                </c:pt>
                <c:pt idx="20">
                  <c:v>90.2</c:v>
                </c:pt>
                <c:pt idx="21">
                  <c:v>90</c:v>
                </c:pt>
                <c:pt idx="22">
                  <c:v>89.9</c:v>
                </c:pt>
                <c:pt idx="23">
                  <c:v>89.9</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75A-4469-82FB-9D030BC47D7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75A-4469-82FB-9D030BC47D7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75A-4469-82FB-9D030BC47D7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75A-4469-82FB-9D030BC47D7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75A-4469-82FB-9D030BC47D7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12-4171-8C97-35EB7038AC2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A8-4398-8511-DD1CA3550C29}"/>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A8-4398-8511-DD1CA3550C29}"/>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A8-4398-8511-DD1CA3550C2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A8-4398-8511-DD1CA3550C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A8-4398-8511-DD1CA3550C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A8-4398-8511-DD1CA3550C29}"/>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A8-4398-8511-DD1CA3550C2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A8-4398-8511-DD1CA3550C2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C5-4683-9555-482F916C0D8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C5-4683-9555-482F916C0D8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F8-4BFC-9CB7-33749CBCB4E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F8-4BFC-9CB7-33749CBCB4E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F8-4BFC-9CB7-33749CBCB4E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F8-4BFC-9CB7-33749CBCB4E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2F8-4BFC-9CB7-33749CBCB4E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2F8-4BFC-9CB7-33749CBCB4E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2F8-4BFC-9CB7-33749CBCB4E3}"/>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25-4733-99E0-4BB2CA2753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87.747615553925158</c:v>
                </c:pt>
                <c:pt idx="16">
                  <c:v>92.099567099567111</c:v>
                </c:pt>
                <c:pt idx="17">
                  <c:v>#N/A</c:v>
                </c:pt>
                <c:pt idx="18">
                  <c:v>93.819444444444443</c:v>
                </c:pt>
                <c:pt idx="19">
                  <c:v>92.30252100840336</c:v>
                </c:pt>
                <c:pt idx="20">
                  <c:v>#N/A</c:v>
                </c:pt>
                <c:pt idx="21">
                  <c:v>90.052527905449779</c:v>
                </c:pt>
                <c:pt idx="22">
                  <c:v>88.027955028866614</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1559424"/>
        <c:axId val="91560960"/>
      </c:scatterChart>
      <c:valAx>
        <c:axId val="91559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60960"/>
        <c:crosses val="autoZero"/>
        <c:crossBetween val="midCat"/>
        <c:majorUnit val="5"/>
      </c:valAx>
      <c:valAx>
        <c:axId val="91560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59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23.1</c:v>
                </c:pt>
                <c:pt idx="8">
                  <c:v>23.1</c:v>
                </c:pt>
                <c:pt idx="9">
                  <c:v>23.1</c:v>
                </c:pt>
                <c:pt idx="10">
                  <c:v>23.1</c:v>
                </c:pt>
                <c:pt idx="11">
                  <c:v>23.1</c:v>
                </c:pt>
                <c:pt idx="12">
                  <c:v>23.1</c:v>
                </c:pt>
                <c:pt idx="13">
                  <c:v>23.1</c:v>
                </c:pt>
                <c:pt idx="14">
                  <c:v>23.1</c:v>
                </c:pt>
                <c:pt idx="15">
                  <c:v>23.1</c:v>
                </c:pt>
                <c:pt idx="16">
                  <c:v>23.1</c:v>
                </c:pt>
                <c:pt idx="17">
                  <c:v>23.1</c:v>
                </c:pt>
                <c:pt idx="18">
                  <c:v>23.1</c:v>
                </c:pt>
                <c:pt idx="19">
                  <c:v>23.1</c:v>
                </c:pt>
                <c:pt idx="20">
                  <c:v>23.1</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CB-4BC0-82B0-9BD46E5A978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CB-4BC0-82B0-9BD46E5A978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CB-4BC0-82B0-9BD46E5A978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CB-4BC0-82B0-9BD46E5A978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CB-4BC0-82B0-9BD46E5A978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FC-4C43-A7DE-4BA5CD64372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EEA-44B1-A87E-E0AA53C4226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EEA-44B1-A87E-E0AA53C4226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EEA-44B1-A87E-E0AA53C4226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EEA-44B1-A87E-E0AA53C4226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EEA-44B1-A87E-E0AA53C4226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EEA-44B1-A87E-E0AA53C4226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EEA-44B1-A87E-E0AA53C4226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EEA-44B1-A87E-E0AA53C4226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BF-4871-A44B-66D5D093CCB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BF-4871-A44B-66D5D093CCB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E6D-41E8-B566-292C9CE9AC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E6D-41E8-B566-292C9CE9AC2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E6D-41E8-B566-292C9CE9AC2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E6D-41E8-B566-292C9CE9AC2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E6D-41E8-B566-292C9CE9AC2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E6D-41E8-B566-292C9CE9AC2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E6D-41E8-B566-292C9CE9AC2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E4-459A-B36E-8E8B320529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18.462656732691261</c:v>
                </c:pt>
                <c:pt idx="12">
                  <c:v>#N/A</c:v>
                </c:pt>
                <c:pt idx="13">
                  <c:v>27.758318739054289</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CB-4BC0-82B0-9BD46E5A978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CB-4BC0-82B0-9BD46E5A978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CB-4BC0-82B0-9BD46E5A978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CB-4BC0-82B0-9BD46E5A978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CB-4BC0-82B0-9BD46E5A978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6CB-4BC0-82B0-9BD46E5A978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6CB-4BC0-82B0-9BD46E5A978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FC-4C43-A7DE-4BA5CD64372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EA-44B1-A87E-E0AA53C4226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EA-44B1-A87E-E0AA53C4226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EA-44B1-A87E-E0AA53C4226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EA-44B1-A87E-E0AA53C4226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EA-44B1-A87E-E0AA53C4226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EA-44B1-A87E-E0AA53C4226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EA-44B1-A87E-E0AA53C4226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EEA-44B1-A87E-E0AA53C4226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BF-4871-A44B-66D5D093CCB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BF-4871-A44B-66D5D093CCB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E6D-41E8-B566-292C9CE9AC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E6D-41E8-B566-292C9CE9AC2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E6D-41E8-B566-292C9CE9AC2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E6D-41E8-B566-292C9CE9AC2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E6D-41E8-B566-292C9CE9AC2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E6D-41E8-B566-292C9CE9AC2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E6D-41E8-B566-292C9CE9AC2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E4-459A-B36E-8E8B320529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90.7</c:v>
                </c:pt>
                <c:pt idx="10">
                  <c:v>90.7</c:v>
                </c:pt>
                <c:pt idx="11">
                  <c:v>90.7</c:v>
                </c:pt>
                <c:pt idx="12">
                  <c:v>90.7</c:v>
                </c:pt>
                <c:pt idx="13">
                  <c:v>90.7</c:v>
                </c:pt>
                <c:pt idx="14">
                  <c:v>90.5</c:v>
                </c:pt>
                <c:pt idx="15">
                  <c:v>90.4</c:v>
                </c:pt>
                <c:pt idx="16">
                  <c:v>90.2</c:v>
                </c:pt>
                <c:pt idx="17">
                  <c:v>90.1</c:v>
                </c:pt>
                <c:pt idx="18">
                  <c:v>89.9</c:v>
                </c:pt>
                <c:pt idx="19">
                  <c:v>89.8</c:v>
                </c:pt>
                <c:pt idx="20">
                  <c:v>89.6</c:v>
                </c:pt>
                <c:pt idx="21">
                  <c:v>89.5</c:v>
                </c:pt>
                <c:pt idx="22">
                  <c:v>89.3</c:v>
                </c:pt>
                <c:pt idx="23">
                  <c:v>89.3</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6CB-4BC0-82B0-9BD46E5A978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6CB-4BC0-82B0-9BD46E5A978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6CB-4BC0-82B0-9BD46E5A978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6CB-4BC0-82B0-9BD46E5A978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6CB-4BC0-82B0-9BD46E5A978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FC-4C43-A7DE-4BA5CD64372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EA-44B1-A87E-E0AA53C4226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EA-44B1-A87E-E0AA53C4226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EA-44B1-A87E-E0AA53C4226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EA-44B1-A87E-E0AA53C4226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EA-44B1-A87E-E0AA53C4226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EA-44B1-A87E-E0AA53C4226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EA-44B1-A87E-E0AA53C4226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EA-44B1-A87E-E0AA53C4226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BF-4871-A44B-66D5D093CCB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BF-4871-A44B-66D5D093CCB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6D-41E8-B566-292C9CE9AC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6D-41E8-B566-292C9CE9AC2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6D-41E8-B566-292C9CE9AC2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6D-41E8-B566-292C9CE9AC2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6D-41E8-B566-292C9CE9AC2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6D-41E8-B566-292C9CE9AC2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6D-41E8-B566-292C9CE9AC2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E4-459A-B36E-8E8B320529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85.731394354148847</c:v>
                </c:pt>
                <c:pt idx="16">
                  <c:v>91.77653263019117</c:v>
                </c:pt>
                <c:pt idx="17">
                  <c:v>#N/A</c:v>
                </c:pt>
                <c:pt idx="18">
                  <c:v>94.511805998723673</c:v>
                </c:pt>
                <c:pt idx="19">
                  <c:v>91.974140649637334</c:v>
                </c:pt>
                <c:pt idx="20">
                  <c:v>#N/A</c:v>
                </c:pt>
                <c:pt idx="21">
                  <c:v>89.447701326751002</c:v>
                </c:pt>
                <c:pt idx="22">
                  <c:v>86.608617324726012</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2401024"/>
        <c:axId val="92906624"/>
      </c:scatterChart>
      <c:valAx>
        <c:axId val="92401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06624"/>
        <c:crosses val="autoZero"/>
        <c:crossBetween val="midCat"/>
        <c:majorUnit val="5"/>
      </c:valAx>
      <c:valAx>
        <c:axId val="9290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4010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C5-4355-AC2F-6D06A1C53E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C5-4355-AC2F-6D06A1C53E9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C5-4355-AC2F-6D06A1C53E9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C5-4355-AC2F-6D06A1C53E9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C5-4355-AC2F-6D06A1C53E9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C5-4355-AC2F-6D06A1C53E9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24-4C3F-B652-FFC6CFFE691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5DB-4DC7-ACDF-F70BF224275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5DB-4DC7-ACDF-F70BF224275F}"/>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5DB-4DC7-ACDF-F70BF224275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5DB-4DC7-ACDF-F70BF224275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5DB-4DC7-ACDF-F70BF224275F}"/>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5DB-4DC7-ACDF-F70BF224275F}"/>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5DB-4DC7-ACDF-F70BF224275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5DB-4DC7-ACDF-F70BF224275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38-49F8-BA89-EBC9F97012C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38-49F8-BA89-EBC9F97012C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855-43D8-8DAB-DC9EAA34CDF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855-43D8-8DAB-DC9EAA34CDF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855-43D8-8DAB-DC9EAA34CDF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855-43D8-8DAB-DC9EAA34CDF2}"/>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855-43D8-8DAB-DC9EAA34CDF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855-43D8-8DAB-DC9EAA34CDF2}"/>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855-43D8-8DAB-DC9EAA34CDF2}"/>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725-4AFD-8882-BE79F8CB65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C5-4355-AC2F-6D06A1C53E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C5-4355-AC2F-6D06A1C53E9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C5-4355-AC2F-6D06A1C53E9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8C5-4355-AC2F-6D06A1C53E9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8C5-4355-AC2F-6D06A1C53E9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8C5-4355-AC2F-6D06A1C53E9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8C5-4355-AC2F-6D06A1C53E9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24-4C3F-B652-FFC6CFFE691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DB-4DC7-ACDF-F70BF224275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DB-4DC7-ACDF-F70BF224275F}"/>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5DB-4DC7-ACDF-F70BF224275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5DB-4DC7-ACDF-F70BF224275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5DB-4DC7-ACDF-F70BF224275F}"/>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5DB-4DC7-ACDF-F70BF224275F}"/>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5DB-4DC7-ACDF-F70BF224275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5DB-4DC7-ACDF-F70BF224275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38-49F8-BA89-EBC9F97012C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38-49F8-BA89-EBC9F97012C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55-43D8-8DAB-DC9EAA34CDF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55-43D8-8DAB-DC9EAA34CDF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55-43D8-8DAB-DC9EAA34CDF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855-43D8-8DAB-DC9EAA34CDF2}"/>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855-43D8-8DAB-DC9EAA34CDF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855-43D8-8DAB-DC9EAA34CDF2}"/>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855-43D8-8DAB-DC9EAA34CDF2}"/>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725-4AFD-8882-BE79F8CB65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97.9</c:v>
                </c:pt>
                <c:pt idx="18">
                  <c:v>97.9</c:v>
                </c:pt>
                <c:pt idx="19">
                  <c:v>97.9</c:v>
                </c:pt>
                <c:pt idx="20">
                  <c:v>97.9</c:v>
                </c:pt>
                <c:pt idx="21">
                  <c:v>97.9</c:v>
                </c:pt>
                <c:pt idx="22">
                  <c:v>97.9</c:v>
                </c:pt>
                <c:pt idx="23">
                  <c:v>97.9</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8C5-4355-AC2F-6D06A1C53E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8C5-4355-AC2F-6D06A1C53E9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8C5-4355-AC2F-6D06A1C53E9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8C5-4355-AC2F-6D06A1C53E9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8C5-4355-AC2F-6D06A1C53E9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8C5-4355-AC2F-6D06A1C53E9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24-4C3F-B652-FFC6CFFE691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DB-4DC7-ACDF-F70BF224275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DB-4DC7-ACDF-F70BF224275F}"/>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DB-4DC7-ACDF-F70BF224275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DB-4DC7-ACDF-F70BF224275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DB-4DC7-ACDF-F70BF224275F}"/>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DB-4DC7-ACDF-F70BF224275F}"/>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DB-4DC7-ACDF-F70BF224275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DB-4DC7-ACDF-F70BF224275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38-49F8-BA89-EBC9F97012C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38-49F8-BA89-EBC9F97012C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55-43D8-8DAB-DC9EAA34CDF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55-43D8-8DAB-DC9EAA34CDF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55-43D8-8DAB-DC9EAA34CDF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55-43D8-8DAB-DC9EAA34CDF2}"/>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55-43D8-8DAB-DC9EAA34CDF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55-43D8-8DAB-DC9EAA34CDF2}"/>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55-43D8-8DAB-DC9EAA34CDF2}"/>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25-4AFD-8882-BE79F8CB65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97.92746113989638</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717248"/>
        <c:axId val="93718784"/>
      </c:scatterChart>
      <c:valAx>
        <c:axId val="93717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18784"/>
        <c:crosses val="autoZero"/>
        <c:crossBetween val="midCat"/>
        <c:majorUnit val="5"/>
      </c:valAx>
      <c:valAx>
        <c:axId val="93718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172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022-4605-8FEA-8A093370527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38.457770859999997</c:v>
                </c:pt>
                <c:pt idx="5">
                  <c:v>1E-10</c:v>
                </c:pt>
              </c:numCache>
            </c:numRef>
          </c:val>
          <c:extLst>
            <c:ext xmlns:c16="http://schemas.microsoft.com/office/drawing/2014/chart" uri="{C3380CC4-5D6E-409C-BE32-E72D297353CC}">
              <c16:uniqueId val="{00000002-E022-4605-8FEA-8A093370527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0</c:v>
                </c:pt>
                <c:pt idx="5">
                  <c:v>1E-10</c:v>
                </c:pt>
              </c:numCache>
            </c:numRef>
          </c:val>
          <c:extLst>
            <c:ext xmlns:c16="http://schemas.microsoft.com/office/drawing/2014/chart" uri="{C3380CC4-5D6E-409C-BE32-E72D297353CC}">
              <c16:uniqueId val="{00000003-E022-4605-8FEA-8A093370527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58.112072310000002</c:v>
                </c:pt>
                <c:pt idx="1">
                  <c:v>65.525529539999994</c:v>
                </c:pt>
                <c:pt idx="2">
                  <c:v>26.597482400000001</c:v>
                </c:pt>
                <c:pt idx="3">
                  <c:v>75.889442590000002</c:v>
                </c:pt>
                <c:pt idx="4">
                  <c:v>0</c:v>
                </c:pt>
                <c:pt idx="5">
                  <c:v>88.176037039999997</c:v>
                </c:pt>
              </c:numCache>
            </c:numRef>
          </c:val>
          <c:extLst>
            <c:ext xmlns:c16="http://schemas.microsoft.com/office/drawing/2014/chart" uri="{C3380CC4-5D6E-409C-BE32-E72D297353CC}">
              <c16:uniqueId val="{00000004-E022-4605-8FEA-8A093370527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41.887927689999998</c:v>
                </c:pt>
                <c:pt idx="1">
                  <c:v>34.474470459999999</c:v>
                </c:pt>
                <c:pt idx="2">
                  <c:v>73.402517599999996</c:v>
                </c:pt>
                <c:pt idx="3">
                  <c:v>24.110557409999998</c:v>
                </c:pt>
                <c:pt idx="4">
                  <c:v>61.542229140000003</c:v>
                </c:pt>
                <c:pt idx="5">
                  <c:v>11.823962959999999</c:v>
                </c:pt>
              </c:numCache>
            </c:numRef>
          </c:val>
          <c:extLst>
            <c:ext xmlns:c16="http://schemas.microsoft.com/office/drawing/2014/chart" uri="{C3380CC4-5D6E-409C-BE32-E72D297353CC}">
              <c16:uniqueId val="{00000005-E022-4605-8FEA-8A093370527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AB-4C2C-BB4B-85DE27C0E62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AB-4C2C-BB4B-85DE27C0E62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AB-4C2C-BB4B-85DE27C0E62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AB-4C2C-BB4B-85DE27C0E62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AB-4C2C-BB4B-85DE27C0E62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79-4194-8DC9-E6246962233D}"/>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316-4E0A-A119-AE2F4505C95C}"/>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316-4E0A-A119-AE2F4505C95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316-4E0A-A119-AE2F4505C95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316-4E0A-A119-AE2F4505C95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316-4E0A-A119-AE2F4505C95C}"/>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316-4E0A-A119-AE2F4505C95C}"/>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316-4E0A-A119-AE2F4505C95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316-4E0A-A119-AE2F4505C95C}"/>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37-4B34-BE25-001B066DDFE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37-4B34-BE25-001B066DDFE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7C1-4F73-BB97-2F334F84A2B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7C1-4F73-BB97-2F334F84A2B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7C1-4F73-BB97-2F334F84A2B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7C1-4F73-BB97-2F334F84A2B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7C1-4F73-BB97-2F334F84A2B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7C1-4F73-BB97-2F334F84A2B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7C1-4F73-BB97-2F334F84A2B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8B-46BD-812D-2CB485EF39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AB-4C2C-BB4B-85DE27C0E62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AB-4C2C-BB4B-85DE27C0E62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AB-4C2C-BB4B-85DE27C0E62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AB-4C2C-BB4B-85DE27C0E62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AB-4C2C-BB4B-85DE27C0E62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AB-4C2C-BB4B-85DE27C0E62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5AB-4C2C-BB4B-85DE27C0E62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79-4194-8DC9-E6246962233D}"/>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16-4E0A-A119-AE2F4505C95C}"/>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16-4E0A-A119-AE2F4505C95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316-4E0A-A119-AE2F4505C95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316-4E0A-A119-AE2F4505C95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316-4E0A-A119-AE2F4505C95C}"/>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316-4E0A-A119-AE2F4505C95C}"/>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316-4E0A-A119-AE2F4505C95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316-4E0A-A119-AE2F4505C95C}"/>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37-4B34-BE25-001B066DDFE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37-4B34-BE25-001B066DDFE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C1-4F73-BB97-2F334F84A2B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C1-4F73-BB97-2F334F84A2B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C1-4F73-BB97-2F334F84A2B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7C1-4F73-BB97-2F334F84A2B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7C1-4F73-BB97-2F334F84A2B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7C1-4F73-BB97-2F334F84A2B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7C1-4F73-BB97-2F334F84A2B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8B-46BD-812D-2CB485EF39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93.7</c:v>
                </c:pt>
                <c:pt idx="18">
                  <c:v>93.7</c:v>
                </c:pt>
                <c:pt idx="19">
                  <c:v>93.7</c:v>
                </c:pt>
                <c:pt idx="20">
                  <c:v>93.7</c:v>
                </c:pt>
                <c:pt idx="21">
                  <c:v>93.7</c:v>
                </c:pt>
                <c:pt idx="22">
                  <c:v>93.7</c:v>
                </c:pt>
                <c:pt idx="23">
                  <c:v>93.7</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5AB-4C2C-BB4B-85DE27C0E62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5AB-4C2C-BB4B-85DE27C0E62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5AB-4C2C-BB4B-85DE27C0E62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5AB-4C2C-BB4B-85DE27C0E62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5AB-4C2C-BB4B-85DE27C0E62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79-4194-8DC9-E6246962233D}"/>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16-4E0A-A119-AE2F4505C95C}"/>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16-4E0A-A119-AE2F4505C95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16-4E0A-A119-AE2F4505C95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16-4E0A-A119-AE2F4505C95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16-4E0A-A119-AE2F4505C95C}"/>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16-4E0A-A119-AE2F4505C95C}"/>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16-4E0A-A119-AE2F4505C95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16-4E0A-A119-AE2F4505C95C}"/>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37-4B34-BE25-001B066DDFE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37-4B34-BE25-001B066DDFE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C1-4F73-BB97-2F334F84A2B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C1-4F73-BB97-2F334F84A2B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C1-4F73-BB97-2F334F84A2B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C1-4F73-BB97-2F334F84A2B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C1-4F73-BB97-2F334F84A2B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C1-4F73-BB97-2F334F84A2B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C1-4F73-BB97-2F334F84A2B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8B-46BD-812D-2CB485EF39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93.731143144485415</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3907968"/>
        <c:axId val="94204672"/>
      </c:scatterChart>
      <c:valAx>
        <c:axId val="93907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04672"/>
        <c:crosses val="autoZero"/>
        <c:crossBetween val="midCat"/>
        <c:majorUnit val="5"/>
      </c:valAx>
      <c:valAx>
        <c:axId val="94204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907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24.4</c:v>
                </c:pt>
                <c:pt idx="8">
                  <c:v>24.4</c:v>
                </c:pt>
                <c:pt idx="9">
                  <c:v>24.4</c:v>
                </c:pt>
                <c:pt idx="10">
                  <c:v>24.4</c:v>
                </c:pt>
                <c:pt idx="11">
                  <c:v>24.4</c:v>
                </c:pt>
                <c:pt idx="12">
                  <c:v>26.1</c:v>
                </c:pt>
                <c:pt idx="13">
                  <c:v>27.7</c:v>
                </c:pt>
                <c:pt idx="14">
                  <c:v>29.4</c:v>
                </c:pt>
                <c:pt idx="15">
                  <c:v>31</c:v>
                </c:pt>
                <c:pt idx="16">
                  <c:v>32.700000000000003</c:v>
                </c:pt>
                <c:pt idx="17">
                  <c:v>34.299999999999997</c:v>
                </c:pt>
                <c:pt idx="18">
                  <c:v>36</c:v>
                </c:pt>
                <c:pt idx="19">
                  <c:v>37.6</c:v>
                </c:pt>
                <c:pt idx="20">
                  <c:v>37.6</c:v>
                </c:pt>
                <c:pt idx="21">
                  <c:v>37.6</c:v>
                </c:pt>
                <c:pt idx="22">
                  <c:v>37.6</c:v>
                </c:pt>
                <c:pt idx="23">
                  <c:v>37.6</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94-4BB8-BF0C-822EE36564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94-4BB8-BF0C-822EE365642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94-4BB8-BF0C-822EE365642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94-4BB8-BF0C-822EE365642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94-4BB8-BF0C-822EE365642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15-49BC-8B06-1F255C7B978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1C8-4653-B367-F046D9ADD5F8}"/>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1C8-4653-B367-F046D9ADD5F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1C8-4653-B367-F046D9ADD5F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1C8-4653-B367-F046D9ADD5F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1C8-4653-B367-F046D9ADD5F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1C8-4653-B367-F046D9ADD5F8}"/>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1C8-4653-B367-F046D9ADD5F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1C8-4653-B367-F046D9ADD5F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9B-4616-86E1-A2784FEADC2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9B-4616-86E1-A2784FEADC2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00D-4B49-8063-EE5C553A702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00D-4B49-8063-EE5C553A702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00D-4B49-8063-EE5C553A702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00D-4B49-8063-EE5C553A702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00D-4B49-8063-EE5C553A702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00D-4B49-8063-EE5C553A702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00D-4B49-8063-EE5C553A702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89-47B3-B63D-26191F98CC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23.979715044675199</c:v>
                </c:pt>
                <c:pt idx="12">
                  <c:v>#N/A</c:v>
                </c:pt>
                <c:pt idx="13">
                  <c:v>35.716010625452789</c:v>
                </c:pt>
                <c:pt idx="14">
                  <c:v>#N/A</c:v>
                </c:pt>
                <c:pt idx="15">
                  <c:v>29.193956364484897</c:v>
                </c:pt>
                <c:pt idx="16">
                  <c:v>32.249117647058817</c:v>
                </c:pt>
                <c:pt idx="17">
                  <c:v>#N/A</c:v>
                </c:pt>
                <c:pt idx="18">
                  <c:v>33.941205441291338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94-4BB8-BF0C-822EE36564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94-4BB8-BF0C-822EE365642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94-4BB8-BF0C-822EE365642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94-4BB8-BF0C-822EE365642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94-4BB8-BF0C-822EE365642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394-4BB8-BF0C-822EE365642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394-4BB8-BF0C-822EE365642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15-49BC-8B06-1F255C7B978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1C8-4653-B367-F046D9ADD5F8}"/>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1C8-4653-B367-F046D9ADD5F8}"/>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1C8-4653-B367-F046D9ADD5F8}"/>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1C8-4653-B367-F046D9ADD5F8}"/>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1C8-4653-B367-F046D9ADD5F8}"/>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1C8-4653-B367-F046D9ADD5F8}"/>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1C8-4653-B367-F046D9ADD5F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1C8-4653-B367-F046D9ADD5F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9B-4616-86E1-A2784FEADC2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9B-4616-86E1-A2784FEADC2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0D-4B49-8063-EE5C553A702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00D-4B49-8063-EE5C553A702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00D-4B49-8063-EE5C553A702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00D-4B49-8063-EE5C553A702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00D-4B49-8063-EE5C553A702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00D-4B49-8063-EE5C553A702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00D-4B49-8063-EE5C553A702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89-47B3-B63D-26191F98CC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98.4</c:v>
                </c:pt>
                <c:pt idx="15">
                  <c:v>95.4</c:v>
                </c:pt>
                <c:pt idx="16">
                  <c:v>92.4</c:v>
                </c:pt>
                <c:pt idx="17">
                  <c:v>89.4</c:v>
                </c:pt>
                <c:pt idx="18">
                  <c:v>86.4</c:v>
                </c:pt>
                <c:pt idx="19">
                  <c:v>83.3</c:v>
                </c:pt>
                <c:pt idx="20">
                  <c:v>80.3</c:v>
                </c:pt>
                <c:pt idx="21">
                  <c:v>77.3</c:v>
                </c:pt>
                <c:pt idx="22">
                  <c:v>74.3</c:v>
                </c:pt>
                <c:pt idx="23">
                  <c:v>71.3</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394-4BB8-BF0C-822EE36564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394-4BB8-BF0C-822EE365642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394-4BB8-BF0C-822EE365642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394-4BB8-BF0C-822EE365642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394-4BB8-BF0C-822EE365642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394-4BB8-BF0C-822EE365642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15-49BC-8B06-1F255C7B978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C8-4653-B367-F046D9ADD5F8}"/>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C8-4653-B367-F046D9ADD5F8}"/>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C8-4653-B367-F046D9ADD5F8}"/>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C8-4653-B367-F046D9ADD5F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C8-4653-B367-F046D9ADD5F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C8-4653-B367-F046D9ADD5F8}"/>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C8-4653-B367-F046D9ADD5F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C8-4653-B367-F046D9ADD5F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9B-4616-86E1-A2784FEADC2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9B-4616-86E1-A2784FEADC2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0D-4B49-8063-EE5C553A702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0D-4B49-8063-EE5C553A702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0D-4B49-8063-EE5C553A702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0D-4B49-8063-EE5C553A702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0D-4B49-8063-EE5C553A702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0D-4B49-8063-EE5C553A702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0D-4B49-8063-EE5C553A702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89-47B3-B63D-26191F98CC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86.372651965931638</c:v>
                </c:pt>
                <c:pt idx="16">
                  <c:v>91.877828054298632</c:v>
                </c:pt>
                <c:pt idx="17">
                  <c:v>#N/A</c:v>
                </c:pt>
                <c:pt idx="18">
                  <c:v>94.293834717971137</c:v>
                </c:pt>
                <c:pt idx="19">
                  <c:v>92.078995384780498</c:v>
                </c:pt>
                <c:pt idx="20">
                  <c:v>#N/A</c:v>
                </c:pt>
                <c:pt idx="21">
                  <c:v>89.641057934508822</c:v>
                </c:pt>
                <c:pt idx="22">
                  <c:v>87.077974276527328</c:v>
                </c:pt>
                <c:pt idx="23">
                  <c:v>#N/A</c:v>
                </c:pt>
                <c:pt idx="24">
                  <c:v>63.114231014677728</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377088"/>
        <c:axId val="94378624"/>
      </c:scatterChart>
      <c:valAx>
        <c:axId val="94377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78624"/>
        <c:crosses val="autoZero"/>
        <c:crossBetween val="midCat"/>
        <c:majorUnit val="5"/>
      </c:valAx>
      <c:valAx>
        <c:axId val="94378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770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52.12563815</c:v>
                </c:pt>
                <c:pt idx="1">
                  <c:v>1E-10</c:v>
                </c:pt>
                <c:pt idx="2">
                  <c:v>1E-10</c:v>
                </c:pt>
                <c:pt idx="3">
                  <c:v>1E-10</c:v>
                </c:pt>
                <c:pt idx="4">
                  <c:v>52.12563815</c:v>
                </c:pt>
                <c:pt idx="5">
                  <c:v>1E-10</c:v>
                </c:pt>
              </c:numCache>
            </c:numRef>
          </c:val>
          <c:extLst>
            <c:ext xmlns:c16="http://schemas.microsoft.com/office/drawing/2014/chart" uri="{C3380CC4-5D6E-409C-BE32-E72D297353CC}">
              <c16:uniqueId val="{00000000-F69C-4A6A-AE0C-B0939533E25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34.203732719999998</c:v>
                </c:pt>
                <c:pt idx="1">
                  <c:v>1E-10</c:v>
                </c:pt>
                <c:pt idx="2">
                  <c:v>1E-10</c:v>
                </c:pt>
                <c:pt idx="3">
                  <c:v>1E-10</c:v>
                </c:pt>
                <c:pt idx="4">
                  <c:v>32.27050698</c:v>
                </c:pt>
                <c:pt idx="5">
                  <c:v>1E-10</c:v>
                </c:pt>
              </c:numCache>
            </c:numRef>
          </c:val>
          <c:extLst>
            <c:ext xmlns:c16="http://schemas.microsoft.com/office/drawing/2014/chart" uri="{C3380CC4-5D6E-409C-BE32-E72D297353CC}">
              <c16:uniqueId val="{00000001-F69C-4A6A-AE0C-B0939533E25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96.03429045</c:v>
                </c:pt>
                <c:pt idx="2">
                  <c:v>76.610644309999998</c:v>
                </c:pt>
                <c:pt idx="3">
                  <c:v>90.413902089999993</c:v>
                </c:pt>
                <c:pt idx="4">
                  <c:v>0</c:v>
                </c:pt>
                <c:pt idx="5">
                  <c:v>99.125556959999997</c:v>
                </c:pt>
              </c:numCache>
            </c:numRef>
          </c:val>
          <c:extLst>
            <c:ext xmlns:c16="http://schemas.microsoft.com/office/drawing/2014/chart" uri="{C3380CC4-5D6E-409C-BE32-E72D297353CC}">
              <c16:uniqueId val="{00000002-F69C-4A6A-AE0C-B0939533E25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13.67062913</c:v>
                </c:pt>
                <c:pt idx="1">
                  <c:v>3.9657095550000001</c:v>
                </c:pt>
                <c:pt idx="2">
                  <c:v>23.389355689999999</c:v>
                </c:pt>
                <c:pt idx="3">
                  <c:v>9.5860979129999997</c:v>
                </c:pt>
                <c:pt idx="4">
                  <c:v>15.603854869999999</c:v>
                </c:pt>
                <c:pt idx="5">
                  <c:v>0.8744430366</c:v>
                </c:pt>
              </c:numCache>
            </c:numRef>
          </c:val>
          <c:extLst>
            <c:ext xmlns:c16="http://schemas.microsoft.com/office/drawing/2014/chart" uri="{C3380CC4-5D6E-409C-BE32-E72D297353CC}">
              <c16:uniqueId val="{00000003-F69C-4A6A-AE0C-B0939533E25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20.399999999999999</c:v>
                </c:pt>
                <c:pt idx="1">
                  <c:v>20.399999999999999</c:v>
                </c:pt>
                <c:pt idx="2">
                  <c:v>20.399999999999999</c:v>
                </c:pt>
                <c:pt idx="3">
                  <c:v>20.399999999999999</c:v>
                </c:pt>
                <c:pt idx="4">
                  <c:v>22.3</c:v>
                </c:pt>
                <c:pt idx="5">
                  <c:v>24.2</c:v>
                </c:pt>
                <c:pt idx="6">
                  <c:v>26.1</c:v>
                </c:pt>
                <c:pt idx="7">
                  <c:v>27.9</c:v>
                </c:pt>
                <c:pt idx="8">
                  <c:v>29.8</c:v>
                </c:pt>
                <c:pt idx="9">
                  <c:v>31.7</c:v>
                </c:pt>
                <c:pt idx="10">
                  <c:v>33.6</c:v>
                </c:pt>
                <c:pt idx="11">
                  <c:v>35.5</c:v>
                </c:pt>
                <c:pt idx="12">
                  <c:v>37.4</c:v>
                </c:pt>
                <c:pt idx="13">
                  <c:v>39.299999999999997</c:v>
                </c:pt>
                <c:pt idx="14">
                  <c:v>41.1</c:v>
                </c:pt>
                <c:pt idx="15">
                  <c:v>43</c:v>
                </c:pt>
                <c:pt idx="16">
                  <c:v>44.9</c:v>
                </c:pt>
                <c:pt idx="17">
                  <c:v>46.8</c:v>
                </c:pt>
                <c:pt idx="18">
                  <c:v>48.7</c:v>
                </c:pt>
                <c:pt idx="19">
                  <c:v>50.6</c:v>
                </c:pt>
                <c:pt idx="20">
                  <c:v>52.5</c:v>
                </c:pt>
                <c:pt idx="21">
                  <c:v>54.3</c:v>
                </c:pt>
                <c:pt idx="22">
                  <c:v>56.2</c:v>
                </c:pt>
                <c:pt idx="23">
                  <c:v>58.1</c:v>
                </c:pt>
              </c:numCache>
            </c:numRef>
          </c:yVal>
          <c:smooth val="0"/>
          <c:extLst>
            <c:ext xmlns:c16="http://schemas.microsoft.com/office/drawing/2014/chart" uri="{C3380CC4-5D6E-409C-BE32-E72D297353CC}">
              <c16:uniqueId val="{00000000-0E08-439A-B7FD-AC42C6AAB06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08-439A-B7FD-AC42C6AAB0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08-439A-B7FD-AC42C6AAB06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08-439A-B7FD-AC42C6AAB0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08-439A-B7FD-AC42C6AAB06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08-439A-B7FD-AC42C6AAB06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08-439A-B7FD-AC42C6AAB06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08-439A-B7FD-AC42C6AAB06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5B-454C-928C-242F68D6316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FB-429D-BE65-8ED773BB831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FB-429D-BE65-8ED773BB831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FB-429D-BE65-8ED773BB831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FB-429D-BE65-8ED773BB83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FB-429D-BE65-8ED773BB831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FB-429D-BE65-8ED773BB831A}"/>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FB-429D-BE65-8ED773BB831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FB-429D-BE65-8ED773BB831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34-4438-BFD6-39DC79360E6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34-4438-BFD6-39DC79360E6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F7-4E61-88E7-DF5F6524016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F7-4E61-88E7-DF5F6524016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F7-4E61-88E7-DF5F6524016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F7-4E61-88E7-DF5F6524016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F7-4E61-88E7-DF5F6524016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F7-4E61-88E7-DF5F6524016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F7-4E61-88E7-DF5F6524016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13-480E-B1F0-A8EC686E29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30.18246944795618</c:v>
                </c:pt>
                <c:pt idx="1">
                  <c:v>23.335436382754992</c:v>
                </c:pt>
                <c:pt idx="2">
                  <c:v>23.576720901126407</c:v>
                </c:pt>
                <c:pt idx="3">
                  <c:v>24.20347139095044</c:v>
                </c:pt>
                <c:pt idx="4">
                  <c:v>#N/A</c:v>
                </c:pt>
                <c:pt idx="5">
                  <c:v>#N/A</c:v>
                </c:pt>
                <c:pt idx="6">
                  <c:v>#N/A</c:v>
                </c:pt>
                <c:pt idx="7">
                  <c:v>35.962420799650431</c:v>
                </c:pt>
                <c:pt idx="8">
                  <c:v>#N/A</c:v>
                </c:pt>
                <c:pt idx="9">
                  <c:v>44.498712370126995</c:v>
                </c:pt>
                <c:pt idx="10">
                  <c:v>#N/A</c:v>
                </c:pt>
                <c:pt idx="11">
                  <c:v>50.938053097345133</c:v>
                </c:pt>
                <c:pt idx="12">
                  <c:v>#N/A</c:v>
                </c:pt>
                <c:pt idx="13">
                  <c:v>33.412617510476835</c:v>
                </c:pt>
                <c:pt idx="14">
                  <c:v>#N/A</c:v>
                </c:pt>
                <c:pt idx="15">
                  <c:v>48.090319481143403</c:v>
                </c:pt>
                <c:pt idx="16">
                  <c:v>42.111362615647181</c:v>
                </c:pt>
                <c:pt idx="17">
                  <c:v>#N/A</c:v>
                </c:pt>
                <c:pt idx="18">
                  <c:v>35.995148084504194</c:v>
                </c:pt>
                <c:pt idx="19">
                  <c:v>48.929124982386924</c:v>
                </c:pt>
                <c:pt idx="20">
                  <c:v>#N/A</c:v>
                </c:pt>
                <c:pt idx="21">
                  <c:v>46.69404517453799</c:v>
                </c:pt>
                <c:pt idx="22">
                  <c:v>56.495369766531887</c:v>
                </c:pt>
                <c:pt idx="23">
                  <c:v>#N/A</c:v>
                </c:pt>
                <c:pt idx="24">
                  <c:v>57.573872472783826</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0E08-439A-B7FD-AC42C6AAB06F}"/>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5B-454C-928C-242F68D63167}"/>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FB-429D-BE65-8ED773BB831A}"/>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FB-429D-BE65-8ED773BB831A}"/>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0FB-429D-BE65-8ED773BB831A}"/>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0FB-429D-BE65-8ED773BB831A}"/>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0FB-429D-BE65-8ED773BB831A}"/>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0FB-429D-BE65-8ED773BB831A}"/>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0FB-429D-BE65-8ED773BB831A}"/>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0FB-429D-BE65-8ED773BB831A}"/>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34-4438-BFD6-39DC79360E6B}"/>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34-4438-BFD6-39DC79360E6B}"/>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F7-4E61-88E7-DF5F6524016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F7-4E61-88E7-DF5F6524016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F7-4E61-88E7-DF5F6524016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F7-4E61-88E7-DF5F6524016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F7-4E61-88E7-DF5F6524016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F7-4E61-88E7-DF5F6524016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6F7-4E61-88E7-DF5F6524016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13-480E-B1F0-A8EC686E2974}"/>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08-439A-B7FD-AC42C6AAB0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08-439A-B7FD-AC42C6AAB06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08-439A-B7FD-AC42C6AAB0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E08-439A-B7FD-AC42C6AAB06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E08-439A-B7FD-AC42C6AAB06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E08-439A-B7FD-AC42C6AAB06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08-439A-B7FD-AC42C6AAB0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5B-454C-928C-242F68D6316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0FB-429D-BE65-8ED773BB831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0FB-429D-BE65-8ED773BB831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0FB-429D-BE65-8ED773BB831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0FB-429D-BE65-8ED773BB83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0FB-429D-BE65-8ED773BB831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0FB-429D-BE65-8ED773BB831A}"/>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0FB-429D-BE65-8ED773BB831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0FB-429D-BE65-8ED773BB831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34-4438-BFD6-39DC79360E6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34-4438-BFD6-39DC79360E6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6F7-4E61-88E7-DF5F6524016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6F7-4E61-88E7-DF5F6524016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6F7-4E61-88E7-DF5F6524016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6F7-4E61-88E7-DF5F6524016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6F7-4E61-88E7-DF5F6524016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6F7-4E61-88E7-DF5F6524016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6F7-4E61-88E7-DF5F6524016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13-480E-B1F0-A8EC686E29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1366144"/>
        <c:axId val="92345856"/>
      </c:scatterChart>
      <c:valAx>
        <c:axId val="91366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5856"/>
        <c:crosses val="autoZero"/>
        <c:crossBetween val="midCat"/>
        <c:majorUnit val="5"/>
      </c:valAx>
      <c:valAx>
        <c:axId val="9234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13661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44.9</c:v>
                </c:pt>
                <c:pt idx="8">
                  <c:v>47.1</c:v>
                </c:pt>
                <c:pt idx="9">
                  <c:v>49.2</c:v>
                </c:pt>
                <c:pt idx="10">
                  <c:v>51.4</c:v>
                </c:pt>
                <c:pt idx="11">
                  <c:v>52</c:v>
                </c:pt>
                <c:pt idx="12">
                  <c:v>53.2</c:v>
                </c:pt>
                <c:pt idx="13">
                  <c:v>54.4</c:v>
                </c:pt>
                <c:pt idx="14">
                  <c:v>55.7</c:v>
                </c:pt>
                <c:pt idx="15">
                  <c:v>56.9</c:v>
                </c:pt>
                <c:pt idx="16">
                  <c:v>58.1</c:v>
                </c:pt>
                <c:pt idx="17">
                  <c:v>59.4</c:v>
                </c:pt>
                <c:pt idx="18">
                  <c:v>60.6</c:v>
                </c:pt>
                <c:pt idx="19">
                  <c:v>61.8</c:v>
                </c:pt>
                <c:pt idx="20">
                  <c:v>63.1</c:v>
                </c:pt>
                <c:pt idx="21">
                  <c:v>64.3</c:v>
                </c:pt>
                <c:pt idx="22">
                  <c:v>65.5</c:v>
                </c:pt>
                <c:pt idx="23">
                  <c:v>65.5</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3D-4BFF-9CCA-8F2E5DE6C64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3D-4BFF-9CCA-8F2E5DE6C64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3D-4BFF-9CCA-8F2E5DE6C64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3D-4BFF-9CCA-8F2E5DE6C64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3D-4BFF-9CCA-8F2E5DE6C64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3D-4BFF-9CCA-8F2E5DE6C64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3D-4BFF-9CCA-8F2E5DE6C64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8A-4607-9EEA-6652331C96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FD-457A-9A67-F897C18821E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FD-457A-9A67-F897C18821E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FD-457A-9A67-F897C18821E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4FD-457A-9A67-F897C18821E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4FD-457A-9A67-F897C18821E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4FD-457A-9A67-F897C18821E2}"/>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4FD-457A-9A67-F897C18821E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4FD-457A-9A67-F897C18821E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74-4FA2-8238-533B3B4FF94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74-4FA2-8238-533B3B4FF94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D7-4D92-AD7E-6D4975B66B7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D7-4D92-AD7E-6D4975B66B7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D7-4D92-AD7E-6D4975B66B7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D7-4D92-AD7E-6D4975B66B7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D7-4D92-AD7E-6D4975B66B7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2D7-4D92-AD7E-6D4975B66B7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2D7-4D92-AD7E-6D4975B66B7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64-4553-8DE1-1B021B0729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56.14</c:v>
                </c:pt>
                <c:pt idx="12">
                  <c:v>#N/A</c:v>
                </c:pt>
                <c:pt idx="13">
                  <c:v>53.523296110897192</c:v>
                </c:pt>
                <c:pt idx="14">
                  <c:v>#N/A</c:v>
                </c:pt>
                <c:pt idx="15">
                  <c:v>56.648451730418941</c:v>
                </c:pt>
                <c:pt idx="16">
                  <c:v>58.428775948460988</c:v>
                </c:pt>
                <c:pt idx="17">
                  <c:v>#N/A</c:v>
                </c:pt>
                <c:pt idx="18">
                  <c:v>59.236326109391122</c:v>
                </c:pt>
                <c:pt idx="19">
                  <c:v>61.235019973368843</c:v>
                </c:pt>
                <c:pt idx="20">
                  <c:v>#N/A</c:v>
                </c:pt>
                <c:pt idx="21">
                  <c:v>61.646063760572538</c:v>
                </c:pt>
                <c:pt idx="22">
                  <c:v>63.061840120663653</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3D-4BFF-9CCA-8F2E5DE6C64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3D-4BFF-9CCA-8F2E5DE6C64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53D-4BFF-9CCA-8F2E5DE6C64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53D-4BFF-9CCA-8F2E5DE6C64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53D-4BFF-9CCA-8F2E5DE6C64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53D-4BFF-9CCA-8F2E5DE6C64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53D-4BFF-9CCA-8F2E5DE6C64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8A-4607-9EEA-6652331C968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4FD-457A-9A67-F897C18821E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4FD-457A-9A67-F897C18821E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4FD-457A-9A67-F897C18821E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4FD-457A-9A67-F897C18821E2}"/>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4FD-457A-9A67-F897C18821E2}"/>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4FD-457A-9A67-F897C18821E2}"/>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4FD-457A-9A67-F897C18821E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4FD-457A-9A67-F897C18821E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74-4FA2-8238-533B3B4FF94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74-4FA2-8238-533B3B4FF94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2D7-4D92-AD7E-6D4975B66B7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2D7-4D92-AD7E-6D4975B66B7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2D7-4D92-AD7E-6D4975B66B7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2D7-4D92-AD7E-6D4975B66B7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2D7-4D92-AD7E-6D4975B66B7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2D7-4D92-AD7E-6D4975B66B7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2D7-4D92-AD7E-6D4975B66B7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64-4553-8DE1-1B021B0729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36.299999999999997</c:v>
                </c:pt>
                <c:pt idx="1">
                  <c:v>36.299999999999997</c:v>
                </c:pt>
                <c:pt idx="2">
                  <c:v>36.299999999999997</c:v>
                </c:pt>
                <c:pt idx="3">
                  <c:v>36.299999999999997</c:v>
                </c:pt>
                <c:pt idx="4">
                  <c:v>38.4</c:v>
                </c:pt>
                <c:pt idx="5">
                  <c:v>40.6</c:v>
                </c:pt>
                <c:pt idx="6">
                  <c:v>42.8</c:v>
                </c:pt>
                <c:pt idx="7">
                  <c:v>44.9</c:v>
                </c:pt>
                <c:pt idx="8">
                  <c:v>47.1</c:v>
                </c:pt>
                <c:pt idx="9">
                  <c:v>49.2</c:v>
                </c:pt>
                <c:pt idx="10">
                  <c:v>51.4</c:v>
                </c:pt>
                <c:pt idx="11">
                  <c:v>53.6</c:v>
                </c:pt>
                <c:pt idx="12">
                  <c:v>55.7</c:v>
                </c:pt>
                <c:pt idx="13">
                  <c:v>57.9</c:v>
                </c:pt>
                <c:pt idx="14">
                  <c:v>60</c:v>
                </c:pt>
                <c:pt idx="15">
                  <c:v>62.2</c:v>
                </c:pt>
                <c:pt idx="16">
                  <c:v>64.400000000000006</c:v>
                </c:pt>
                <c:pt idx="17">
                  <c:v>66.5</c:v>
                </c:pt>
                <c:pt idx="18">
                  <c:v>68.7</c:v>
                </c:pt>
                <c:pt idx="19">
                  <c:v>70.8</c:v>
                </c:pt>
                <c:pt idx="20">
                  <c:v>73</c:v>
                </c:pt>
                <c:pt idx="21">
                  <c:v>75.2</c:v>
                </c:pt>
                <c:pt idx="22">
                  <c:v>77.3</c:v>
                </c:pt>
                <c:pt idx="23">
                  <c:v>77.3</c:v>
                </c:pt>
              </c:numCache>
            </c:numRef>
          </c:yVal>
          <c:smooth val="0"/>
          <c:extLst>
            <c:ext xmlns:c16="http://schemas.microsoft.com/office/drawing/2014/chart" uri="{C3380CC4-5D6E-409C-BE32-E72D297353CC}">
              <c16:uniqueId val="{0000000E-953D-4BFF-9CCA-8F2E5DE6C6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53D-4BFF-9CCA-8F2E5DE6C64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53D-4BFF-9CCA-8F2E5DE6C64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53D-4BFF-9CCA-8F2E5DE6C64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53D-4BFF-9CCA-8F2E5DE6C64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53D-4BFF-9CCA-8F2E5DE6C64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53D-4BFF-9CCA-8F2E5DE6C64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53D-4BFF-9CCA-8F2E5DE6C64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8A-4607-9EEA-6652331C96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FD-457A-9A67-F897C18821E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FD-457A-9A67-F897C18821E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FD-457A-9A67-F897C18821E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FD-457A-9A67-F897C18821E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FD-457A-9A67-F897C18821E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FD-457A-9A67-F897C18821E2}"/>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FD-457A-9A67-F897C18821E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FD-457A-9A67-F897C18821E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74-4FA2-8238-533B3B4FF94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74-4FA2-8238-533B3B4FF94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D7-4D92-AD7E-6D4975B66B7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D7-4D92-AD7E-6D4975B66B7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D7-4D92-AD7E-6D4975B66B7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D7-4D92-AD7E-6D4975B66B7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D7-4D92-AD7E-6D4975B66B7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D7-4D92-AD7E-6D4975B66B7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D7-4D92-AD7E-6D4975B66B7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64-4553-8DE1-1B021B0729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56</c:v>
                </c:pt>
                <c:pt idx="1">
                  <c:v>37</c:v>
                </c:pt>
                <c:pt idx="2">
                  <c:v>34</c:v>
                </c:pt>
                <c:pt idx="3">
                  <c:v>34.700000000000003</c:v>
                </c:pt>
                <c:pt idx="4">
                  <c:v>#N/A</c:v>
                </c:pt>
                <c:pt idx="5">
                  <c:v>#N/A</c:v>
                </c:pt>
                <c:pt idx="6">
                  <c:v>#N/A</c:v>
                </c:pt>
                <c:pt idx="7">
                  <c:v>#N/A</c:v>
                </c:pt>
                <c:pt idx="8">
                  <c:v>#N/A</c:v>
                </c:pt>
                <c:pt idx="9">
                  <c:v>#N/A</c:v>
                </c:pt>
                <c:pt idx="10">
                  <c:v>#N/A</c:v>
                </c:pt>
                <c:pt idx="11">
                  <c:v>74.64</c:v>
                </c:pt>
                <c:pt idx="12">
                  <c:v>#N/A</c:v>
                </c:pt>
                <c:pt idx="13">
                  <c:v>62.033115132845595</c:v>
                </c:pt>
                <c:pt idx="14">
                  <c:v>#N/A</c:v>
                </c:pt>
                <c:pt idx="15">
                  <c:v>65.136612021857914</c:v>
                </c:pt>
                <c:pt idx="16">
                  <c:v>66.034359341445963</c:v>
                </c:pt>
                <c:pt idx="17">
                  <c:v>#N/A</c:v>
                </c:pt>
                <c:pt idx="18">
                  <c:v>65.118679050567593</c:v>
                </c:pt>
                <c:pt idx="19">
                  <c:v>67.343541944074573</c:v>
                </c:pt>
                <c:pt idx="20">
                  <c:v>#N/A</c:v>
                </c:pt>
                <c:pt idx="21">
                  <c:v>67.50162654521796</c:v>
                </c:pt>
                <c:pt idx="22">
                  <c:v>69.411764705882348</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953D-4BFF-9CCA-8F2E5DE6C64D}"/>
            </c:ext>
          </c:extLst>
        </c:ser>
        <c:dLbls>
          <c:showLegendKey val="0"/>
          <c:showVal val="0"/>
          <c:showCatName val="0"/>
          <c:showSerName val="0"/>
          <c:showPercent val="0"/>
          <c:showBubbleSize val="0"/>
        </c:dLbls>
        <c:axId val="131787776"/>
        <c:axId val="131948928"/>
      </c:scatterChart>
      <c:valAx>
        <c:axId val="131787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48928"/>
        <c:crosses val="autoZero"/>
        <c:crossBetween val="midCat"/>
        <c:majorUnit val="5"/>
      </c:valAx>
      <c:valAx>
        <c:axId val="131948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877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17.5</c:v>
                </c:pt>
                <c:pt idx="8">
                  <c:v>17.5</c:v>
                </c:pt>
                <c:pt idx="9">
                  <c:v>17.5</c:v>
                </c:pt>
                <c:pt idx="10">
                  <c:v>17.5</c:v>
                </c:pt>
                <c:pt idx="11">
                  <c:v>17.5</c:v>
                </c:pt>
                <c:pt idx="12">
                  <c:v>18.3</c:v>
                </c:pt>
                <c:pt idx="13">
                  <c:v>19.100000000000001</c:v>
                </c:pt>
                <c:pt idx="14">
                  <c:v>20</c:v>
                </c:pt>
                <c:pt idx="15">
                  <c:v>20.8</c:v>
                </c:pt>
                <c:pt idx="16">
                  <c:v>21.6</c:v>
                </c:pt>
                <c:pt idx="17">
                  <c:v>22.5</c:v>
                </c:pt>
                <c:pt idx="18">
                  <c:v>23.3</c:v>
                </c:pt>
                <c:pt idx="19">
                  <c:v>24.1</c:v>
                </c:pt>
                <c:pt idx="20">
                  <c:v>24.9</c:v>
                </c:pt>
                <c:pt idx="21">
                  <c:v>25.8</c:v>
                </c:pt>
                <c:pt idx="22">
                  <c:v>26.6</c:v>
                </c:pt>
                <c:pt idx="23">
                  <c:v>26.6</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D1-4E6F-941E-260202DF9BD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D1-4E6F-941E-260202DF9BD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D1-4E6F-941E-260202DF9BD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D1-4E6F-941E-260202DF9BD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D1-4E6F-941E-260202DF9BD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D1-4E6F-941E-260202DF9B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D1-4E6F-941E-260202DF9BD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12-4F1D-A9B5-286F27000A7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63-4933-B637-88B716BFDFF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63-4933-B637-88B716BFDFF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63-4933-B637-88B716BFDFF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863-4933-B637-88B716BFDFF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863-4933-B637-88B716BFDFF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863-4933-B637-88B716BFDFF7}"/>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863-4933-B637-88B716BFDFF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863-4933-B637-88B716BFDFF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66-4970-BAA4-7A1C7015B5A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66-4970-BAA4-7A1C7015B5A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D6-48AD-A92A-2430779C554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D6-48AD-A92A-2430779C554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D6-48AD-A92A-2430779C554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D6-48AD-A92A-2430779C554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D6-48AD-A92A-2430779C554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BD6-48AD-A92A-2430779C554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BD6-48AD-A92A-2430779C554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1A-4619-AAAB-576702BF42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25.255230125523017</c:v>
                </c:pt>
                <c:pt idx="12">
                  <c:v>#N/A</c:v>
                </c:pt>
                <c:pt idx="13">
                  <c:v>17.329910141206675</c:v>
                </c:pt>
                <c:pt idx="14">
                  <c:v>#N/A</c:v>
                </c:pt>
                <c:pt idx="15">
                  <c:v>18.320258421781265</c:v>
                </c:pt>
                <c:pt idx="16">
                  <c:v>19.305247597930524</c:v>
                </c:pt>
                <c:pt idx="17">
                  <c:v>#N/A</c:v>
                </c:pt>
                <c:pt idx="18">
                  <c:v>20.276266819352994</c:v>
                </c:pt>
                <c:pt idx="19">
                  <c:v>23.617771509167845</c:v>
                </c:pt>
                <c:pt idx="20">
                  <c:v>#N/A</c:v>
                </c:pt>
                <c:pt idx="21">
                  <c:v>24.760582928521863</c:v>
                </c:pt>
                <c:pt idx="22">
                  <c:v>27.476255088195387</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D1-4E6F-941E-260202DF9BD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D1-4E6F-941E-260202DF9BD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D1-4E6F-941E-260202DF9BD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D1-4E6F-941E-260202DF9BD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BD1-4E6F-941E-260202DF9BD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BD1-4E6F-941E-260202DF9B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BD1-4E6F-941E-260202DF9BD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12-4F1D-A9B5-286F27000A7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863-4933-B637-88B716BFDFF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863-4933-B637-88B716BFDFF7}"/>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863-4933-B637-88B716BFDFF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863-4933-B637-88B716BFDFF7}"/>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863-4933-B637-88B716BFDFF7}"/>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863-4933-B637-88B716BFDFF7}"/>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863-4933-B637-88B716BFDFF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863-4933-B637-88B716BFDFF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66-4970-BAA4-7A1C7015B5A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66-4970-BAA4-7A1C7015B5A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BD6-48AD-A92A-2430779C554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BD6-48AD-A92A-2430779C554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BD6-48AD-A92A-2430779C554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BD6-48AD-A92A-2430779C554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BD6-48AD-A92A-2430779C554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BD6-48AD-A92A-2430779C554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BD6-48AD-A92A-2430779C554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1A-4619-AAAB-576702BF42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15.3</c:v>
                </c:pt>
                <c:pt idx="1">
                  <c:v>15.3</c:v>
                </c:pt>
                <c:pt idx="2">
                  <c:v>15.3</c:v>
                </c:pt>
                <c:pt idx="3">
                  <c:v>15.3</c:v>
                </c:pt>
                <c:pt idx="4">
                  <c:v>16.2</c:v>
                </c:pt>
                <c:pt idx="5">
                  <c:v>17.100000000000001</c:v>
                </c:pt>
                <c:pt idx="6">
                  <c:v>18</c:v>
                </c:pt>
                <c:pt idx="7">
                  <c:v>18.8</c:v>
                </c:pt>
                <c:pt idx="8">
                  <c:v>19.7</c:v>
                </c:pt>
                <c:pt idx="9">
                  <c:v>20.6</c:v>
                </c:pt>
                <c:pt idx="10">
                  <c:v>21.5</c:v>
                </c:pt>
                <c:pt idx="11">
                  <c:v>22.4</c:v>
                </c:pt>
                <c:pt idx="12">
                  <c:v>23.3</c:v>
                </c:pt>
                <c:pt idx="13">
                  <c:v>24.1</c:v>
                </c:pt>
                <c:pt idx="14">
                  <c:v>25</c:v>
                </c:pt>
                <c:pt idx="15">
                  <c:v>25.9</c:v>
                </c:pt>
                <c:pt idx="16">
                  <c:v>26.8</c:v>
                </c:pt>
                <c:pt idx="17">
                  <c:v>27.7</c:v>
                </c:pt>
                <c:pt idx="18">
                  <c:v>28.6</c:v>
                </c:pt>
                <c:pt idx="19">
                  <c:v>29.5</c:v>
                </c:pt>
                <c:pt idx="20">
                  <c:v>30.3</c:v>
                </c:pt>
                <c:pt idx="21">
                  <c:v>31.2</c:v>
                </c:pt>
                <c:pt idx="22">
                  <c:v>32.1</c:v>
                </c:pt>
                <c:pt idx="23">
                  <c:v>32.1</c:v>
                </c:pt>
              </c:numCache>
            </c:numRef>
          </c:yVal>
          <c:smooth val="0"/>
          <c:extLst>
            <c:ext xmlns:c16="http://schemas.microsoft.com/office/drawing/2014/chart" uri="{C3380CC4-5D6E-409C-BE32-E72D297353CC}">
              <c16:uniqueId val="{0000000E-FBD1-4E6F-941E-260202DF9BD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BD1-4E6F-941E-260202DF9BD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BD1-4E6F-941E-260202DF9BD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BD1-4E6F-941E-260202DF9BD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BD1-4E6F-941E-260202DF9BD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BD1-4E6F-941E-260202DF9BD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BD1-4E6F-941E-260202DF9B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BD1-4E6F-941E-260202DF9BD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12-4F1D-A9B5-286F27000A7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63-4933-B637-88B716BFDFF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63-4933-B637-88B716BFDFF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63-4933-B637-88B716BFDFF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63-4933-B637-88B716BFDFF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63-4933-B637-88B716BFDFF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63-4933-B637-88B716BFDFF7}"/>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63-4933-B637-88B716BFDFF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63-4933-B637-88B716BFDFF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66-4970-BAA4-7A1C7015B5A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66-4970-BAA4-7A1C7015B5A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D6-48AD-A92A-2430779C554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D6-48AD-A92A-2430779C554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D6-48AD-A92A-2430779C554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D6-48AD-A92A-2430779C554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D6-48AD-A92A-2430779C554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D6-48AD-A92A-2430779C554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D6-48AD-A92A-2430779C554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1A-4619-AAAB-576702BF42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17</c:v>
                </c:pt>
                <c:pt idx="1">
                  <c:v>17</c:v>
                </c:pt>
                <c:pt idx="2">
                  <c:v>18</c:v>
                </c:pt>
                <c:pt idx="3">
                  <c:v>16.989999999999995</c:v>
                </c:pt>
                <c:pt idx="4">
                  <c:v>#N/A</c:v>
                </c:pt>
                <c:pt idx="5">
                  <c:v>#N/A</c:v>
                </c:pt>
                <c:pt idx="6">
                  <c:v>#N/A</c:v>
                </c:pt>
                <c:pt idx="7">
                  <c:v>#N/A</c:v>
                </c:pt>
                <c:pt idx="8">
                  <c:v>#N/A</c:v>
                </c:pt>
                <c:pt idx="9">
                  <c:v>#N/A</c:v>
                </c:pt>
                <c:pt idx="10">
                  <c:v>#N/A</c:v>
                </c:pt>
                <c:pt idx="11">
                  <c:v>41.020920502092054</c:v>
                </c:pt>
                <c:pt idx="12">
                  <c:v>#N/A</c:v>
                </c:pt>
                <c:pt idx="13">
                  <c:v>21.485879332477538</c:v>
                </c:pt>
                <c:pt idx="14">
                  <c:v>#N/A</c:v>
                </c:pt>
                <c:pt idx="15">
                  <c:v>22.904168589447778</c:v>
                </c:pt>
                <c:pt idx="16">
                  <c:v>24.183296378418333</c:v>
                </c:pt>
                <c:pt idx="17">
                  <c:v>#N/A</c:v>
                </c:pt>
                <c:pt idx="18">
                  <c:v>23.87632407672487</c:v>
                </c:pt>
                <c:pt idx="19">
                  <c:v>27.799717912552893</c:v>
                </c:pt>
                <c:pt idx="20">
                  <c:v>#N/A</c:v>
                </c:pt>
                <c:pt idx="21">
                  <c:v>29.132546842470504</c:v>
                </c:pt>
                <c:pt idx="22">
                  <c:v>32.143826322930806</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FBD1-4E6F-941E-260202DF9BD0}"/>
            </c:ext>
          </c:extLst>
        </c:ser>
        <c:dLbls>
          <c:showLegendKey val="0"/>
          <c:showVal val="0"/>
          <c:showCatName val="0"/>
          <c:showSerName val="0"/>
          <c:showPercent val="0"/>
          <c:showBubbleSize val="0"/>
        </c:dLbls>
        <c:axId val="152544384"/>
        <c:axId val="152546304"/>
      </c:scatterChart>
      <c:valAx>
        <c:axId val="152544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46304"/>
        <c:crosses val="autoZero"/>
        <c:crossBetween val="midCat"/>
        <c:majorUnit val="5"/>
      </c:valAx>
      <c:valAx>
        <c:axId val="152546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44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69</c:v>
                </c:pt>
                <c:pt idx="5">
                  <c:v>69</c:v>
                </c:pt>
                <c:pt idx="6">
                  <c:v>69</c:v>
                </c:pt>
                <c:pt idx="7">
                  <c:v>69</c:v>
                </c:pt>
                <c:pt idx="8">
                  <c:v>69</c:v>
                </c:pt>
                <c:pt idx="9">
                  <c:v>70.2</c:v>
                </c:pt>
                <c:pt idx="10">
                  <c:v>71.3</c:v>
                </c:pt>
                <c:pt idx="11">
                  <c:v>72.5</c:v>
                </c:pt>
                <c:pt idx="12">
                  <c:v>73.599999999999994</c:v>
                </c:pt>
                <c:pt idx="13">
                  <c:v>74.8</c:v>
                </c:pt>
                <c:pt idx="14">
                  <c:v>76</c:v>
                </c:pt>
                <c:pt idx="15">
                  <c:v>77.099999999999994</c:v>
                </c:pt>
                <c:pt idx="16">
                  <c:v>78.3</c:v>
                </c:pt>
                <c:pt idx="17">
                  <c:v>79.400000000000006</c:v>
                </c:pt>
                <c:pt idx="18">
                  <c:v>80.599999999999994</c:v>
                </c:pt>
                <c:pt idx="19">
                  <c:v>81.7</c:v>
                </c:pt>
                <c:pt idx="20">
                  <c:v>82.9</c:v>
                </c:pt>
                <c:pt idx="21">
                  <c:v>84</c:v>
                </c:pt>
                <c:pt idx="22">
                  <c:v>85.2</c:v>
                </c:pt>
                <c:pt idx="23">
                  <c:v>86.3</c:v>
                </c:pt>
              </c:numCache>
            </c:numRef>
          </c:yVal>
          <c:smooth val="0"/>
          <c:extLst>
            <c:ext xmlns:c16="http://schemas.microsoft.com/office/drawing/2014/chart" uri="{C3380CC4-5D6E-409C-BE32-E72D297353CC}">
              <c16:uniqueId val="{00000000-1114-47EA-8CB9-E2B3CAF4F1D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14-47EA-8CB9-E2B3CAF4F1D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14-47EA-8CB9-E2B3CAF4F1D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14-47EA-8CB9-E2B3CAF4F1D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14-47EA-8CB9-E2B3CAF4F1D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14-47EA-8CB9-E2B3CAF4F1D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14-47EA-8CB9-E2B3CAF4F1D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14-47EA-8CB9-E2B3CAF4F1D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49-48CA-BC1B-6BD1850444C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20-42EB-A7BC-2A543E24BB2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20-42EB-A7BC-2A543E24BB2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20-42EB-A7BC-2A543E24BB2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20-42EB-A7BC-2A543E24BB2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20-42EB-A7BC-2A543E24BB2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20-42EB-A7BC-2A543E24BB2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20-42EB-A7BC-2A543E24BB2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20-42EB-A7BC-2A543E24BB2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EF-4A2B-AC42-FF38A62AEC9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EF-4A2B-AC42-FF38A62AEC9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52-4DE1-9B0A-1069BA74ED2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52-4DE1-9B0A-1069BA74ED2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52-4DE1-9B0A-1069BA74ED2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52-4DE1-9B0A-1069BA74ED2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52-4DE1-9B0A-1069BA74ED2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52-4DE1-9B0A-1069BA74ED2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52-4DE1-9B0A-1069BA74ED2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59-42A4-BED1-BF9CBC8BCB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73.390999897024003</c:v>
                </c:pt>
                <c:pt idx="7">
                  <c:v>73.956740222853398</c:v>
                </c:pt>
                <c:pt idx="8">
                  <c:v>#N/A</c:v>
                </c:pt>
                <c:pt idx="9">
                  <c:v>74.620371192611671</c:v>
                </c:pt>
                <c:pt idx="10">
                  <c:v>#N/A</c:v>
                </c:pt>
                <c:pt idx="11">
                  <c:v>70.166221686331923</c:v>
                </c:pt>
                <c:pt idx="12">
                  <c:v>#N/A</c:v>
                </c:pt>
                <c:pt idx="13">
                  <c:v>75.231918561694442</c:v>
                </c:pt>
                <c:pt idx="14">
                  <c:v>#N/A</c:v>
                </c:pt>
                <c:pt idx="15">
                  <c:v>78.6452077828489</c:v>
                </c:pt>
                <c:pt idx="16">
                  <c:v>78.052438695769339</c:v>
                </c:pt>
                <c:pt idx="17">
                  <c:v>#N/A</c:v>
                </c:pt>
                <c:pt idx="18">
                  <c:v>76.296371171535426</c:v>
                </c:pt>
                <c:pt idx="19">
                  <c:v>80.526983232351697</c:v>
                </c:pt>
                <c:pt idx="20">
                  <c:v>#N/A</c:v>
                </c:pt>
                <c:pt idx="21">
                  <c:v>81.700205338809027</c:v>
                </c:pt>
                <c:pt idx="22">
                  <c:v>83.533324638059213</c:v>
                </c:pt>
                <c:pt idx="23">
                  <c:v>#N/A</c:v>
                </c:pt>
                <c:pt idx="24">
                  <c:v>86.077760497667185</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114-47EA-8CB9-E2B3CAF4F1D5}"/>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52.1</c:v>
                </c:pt>
                <c:pt idx="9">
                  <c:v>52.1</c:v>
                </c:pt>
                <c:pt idx="10">
                  <c:v>52.1</c:v>
                </c:pt>
                <c:pt idx="11">
                  <c:v>52.1</c:v>
                </c:pt>
                <c:pt idx="12">
                  <c:v>52.1</c:v>
                </c:pt>
                <c:pt idx="13">
                  <c:v>52.1</c:v>
                </c:pt>
                <c:pt idx="14">
                  <c:v>52.1</c:v>
                </c:pt>
                <c:pt idx="15">
                  <c:v>52.1</c:v>
                </c:pt>
                <c:pt idx="16">
                  <c:v>52.1</c:v>
                </c:pt>
                <c:pt idx="17">
                  <c:v>52.1</c:v>
                </c:pt>
                <c:pt idx="18">
                  <c:v>52.1</c:v>
                </c:pt>
                <c:pt idx="19">
                  <c:v>52.1</c:v>
                </c:pt>
                <c:pt idx="20">
                  <c:v>52.1</c:v>
                </c:pt>
                <c:pt idx="21">
                  <c:v>52.1</c:v>
                </c:pt>
                <c:pt idx="22">
                  <c:v>52.1</c:v>
                </c:pt>
                <c:pt idx="23">
                  <c:v>52.1</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14-47EA-8CB9-E2B3CAF4F1D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14-47EA-8CB9-E2B3CAF4F1D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14-47EA-8CB9-E2B3CAF4F1D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114-47EA-8CB9-E2B3CAF4F1D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114-47EA-8CB9-E2B3CAF4F1D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114-47EA-8CB9-E2B3CAF4F1D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114-47EA-8CB9-E2B3CAF4F1D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49-48CA-BC1B-6BD1850444C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20-42EB-A7BC-2A543E24BB2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20-42EB-A7BC-2A543E24BB2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20-42EB-A7BC-2A543E24BB2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20-42EB-A7BC-2A543E24BB2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720-42EB-A7BC-2A543E24BB2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720-42EB-A7BC-2A543E24BB2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720-42EB-A7BC-2A543E24BB2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20-42EB-A7BC-2A543E24BB2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EF-4A2B-AC42-FF38A62AEC9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EF-4A2B-AC42-FF38A62AEC9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52-4DE1-9B0A-1069BA74ED2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52-4DE1-9B0A-1069BA74ED2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52-4DE1-9B0A-1069BA74ED2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52-4DE1-9B0A-1069BA74ED2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52-4DE1-9B0A-1069BA74ED2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D52-4DE1-9B0A-1069BA74ED2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D52-4DE1-9B0A-1069BA74ED2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59-42A4-BED1-BF9CBC8BCB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48.339479290650416</c:v>
                </c:pt>
                <c:pt idx="14">
                  <c:v>#N/A</c:v>
                </c:pt>
                <c:pt idx="15">
                  <c:v>52.208874464495324</c:v>
                </c:pt>
                <c:pt idx="16">
                  <c:v>53.2591150914444</c:v>
                </c:pt>
                <c:pt idx="17">
                  <c:v>#N/A</c:v>
                </c:pt>
                <c:pt idx="18">
                  <c:v>54.69508375215738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52225024"/>
        <c:axId val="252226944"/>
      </c:scatterChart>
      <c:valAx>
        <c:axId val="252225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6944"/>
        <c:crosses val="autoZero"/>
        <c:crossBetween val="midCat"/>
        <c:majorUnit val="5"/>
      </c:valAx>
      <c:valAx>
        <c:axId val="252226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502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79-469C-94EE-F9FEFA6F2A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79-469C-94EE-F9FEFA6F2A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79-469C-94EE-F9FEFA6F2A0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79-469C-94EE-F9FEFA6F2A0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79-469C-94EE-F9FEFA6F2A0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79-469C-94EE-F9FEFA6F2A0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79-469C-94EE-F9FEFA6F2A0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A1-47BD-9EEA-D234D9BB0DE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02-41DB-8E74-5FA6DAB43974}"/>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C02-41DB-8E74-5FA6DAB43974}"/>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C02-41DB-8E74-5FA6DAB43974}"/>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C02-41DB-8E74-5FA6DAB43974}"/>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C02-41DB-8E74-5FA6DAB4397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C02-41DB-8E74-5FA6DAB43974}"/>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C02-41DB-8E74-5FA6DAB4397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C02-41DB-8E74-5FA6DAB4397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D3-4A9A-9C77-7FF213CB951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D3-4A9A-9C77-7FF213CB951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451-48F0-88EA-95E3545FBA0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51-48F0-88EA-95E3545FBA0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451-48F0-88EA-95E3545FBA0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451-48F0-88EA-95E3545FBA0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451-48F0-88EA-95E3545FBA0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451-48F0-88EA-95E3545FBA0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451-48F0-88EA-95E3545FBA0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B2-4972-B4F9-FFFD66E27E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79-469C-94EE-F9FEFA6F2A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F79-469C-94EE-F9FEFA6F2A0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F79-469C-94EE-F9FEFA6F2A0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F79-469C-94EE-F9FEFA6F2A0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A1-47BD-9EEA-D234D9BB0DE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C02-41DB-8E74-5FA6DAB43974}"/>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C02-41DB-8E74-5FA6DAB43974}"/>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C02-41DB-8E74-5FA6DAB43974}"/>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C02-41DB-8E74-5FA6DAB43974}"/>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C02-41DB-8E74-5FA6DAB4397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C02-41DB-8E74-5FA6DAB43974}"/>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C02-41DB-8E74-5FA6DAB4397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C02-41DB-8E74-5FA6DAB4397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D3-4A9A-9C77-7FF213CB951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D3-4A9A-9C77-7FF213CB951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451-48F0-88EA-95E3545FBA0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451-48F0-88EA-95E3545FBA0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451-48F0-88EA-95E3545FBA0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451-48F0-88EA-95E3545FBA0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451-48F0-88EA-95E3545FBA0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451-48F0-88EA-95E3545FBA0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451-48F0-88EA-95E3545FBA0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B2-4972-B4F9-FFFD66E27E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91.1</c:v>
                </c:pt>
                <c:pt idx="10">
                  <c:v>91.1</c:v>
                </c:pt>
                <c:pt idx="11">
                  <c:v>91.1</c:v>
                </c:pt>
                <c:pt idx="12">
                  <c:v>91.1</c:v>
                </c:pt>
                <c:pt idx="13">
                  <c:v>91.1</c:v>
                </c:pt>
                <c:pt idx="14">
                  <c:v>91.7</c:v>
                </c:pt>
                <c:pt idx="15">
                  <c:v>92.2</c:v>
                </c:pt>
                <c:pt idx="16">
                  <c:v>92.8</c:v>
                </c:pt>
                <c:pt idx="17">
                  <c:v>93.3</c:v>
                </c:pt>
                <c:pt idx="18">
                  <c:v>93.9</c:v>
                </c:pt>
                <c:pt idx="19">
                  <c:v>94.4</c:v>
                </c:pt>
                <c:pt idx="20">
                  <c:v>94.9</c:v>
                </c:pt>
                <c:pt idx="21">
                  <c:v>95.5</c:v>
                </c:pt>
                <c:pt idx="22">
                  <c:v>96</c:v>
                </c:pt>
                <c:pt idx="23">
                  <c:v>96</c:v>
                </c:pt>
              </c:numCache>
            </c:numRef>
          </c:yVal>
          <c:smooth val="0"/>
          <c:extLst>
            <c:ext xmlns:c16="http://schemas.microsoft.com/office/drawing/2014/chart" uri="{C3380CC4-5D6E-409C-BE32-E72D297353CC}">
              <c16:uniqueId val="{0000000E-CF79-469C-94EE-F9FEFA6F2A0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F79-469C-94EE-F9FEFA6F2A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F79-469C-94EE-F9FEFA6F2A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F79-469C-94EE-F9FEFA6F2A0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F79-469C-94EE-F9FEFA6F2A0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F79-469C-94EE-F9FEFA6F2A0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F79-469C-94EE-F9FEFA6F2A0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F79-469C-94EE-F9FEFA6F2A0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A1-47BD-9EEA-D234D9BB0DE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02-41DB-8E74-5FA6DAB43974}"/>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02-41DB-8E74-5FA6DAB43974}"/>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02-41DB-8E74-5FA6DAB43974}"/>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02-41DB-8E74-5FA6DAB4397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02-41DB-8E74-5FA6DAB4397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02-41DB-8E74-5FA6DAB43974}"/>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02-41DB-8E74-5FA6DAB4397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C02-41DB-8E74-5FA6DAB4397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D3-4A9A-9C77-7FF213CB951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D3-4A9A-9C77-7FF213CB951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51-48F0-88EA-95E3545FBA0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51-48F0-88EA-95E3545FBA0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51-48F0-88EA-95E3545FBA0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51-48F0-88EA-95E3545FBA0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51-48F0-88EA-95E3545FBA0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51-48F0-88EA-95E3545FBA0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51-48F0-88EA-95E3545FBA0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B2-4972-B4F9-FFFD66E27E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92.204007285974498</c:v>
                </c:pt>
                <c:pt idx="16">
                  <c:v>92.841803865425916</c:v>
                </c:pt>
                <c:pt idx="17">
                  <c:v>#N/A</c:v>
                </c:pt>
                <c:pt idx="18">
                  <c:v>93.016855865153076</c:v>
                </c:pt>
                <c:pt idx="19">
                  <c:v>94.17443408788283</c:v>
                </c:pt>
                <c:pt idx="20">
                  <c:v>#N/A</c:v>
                </c:pt>
                <c:pt idx="21">
                  <c:v>94.372153545868571</c:v>
                </c:pt>
                <c:pt idx="22">
                  <c:v>94.871794871794876</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CF79-469C-94EE-F9FEFA6F2A04}"/>
            </c:ext>
          </c:extLst>
        </c:ser>
        <c:dLbls>
          <c:showLegendKey val="0"/>
          <c:showVal val="0"/>
          <c:showCatName val="0"/>
          <c:showSerName val="0"/>
          <c:showPercent val="0"/>
          <c:showBubbleSize val="0"/>
        </c:dLbls>
        <c:axId val="74556928"/>
        <c:axId val="74558464"/>
      </c:scatterChart>
      <c:valAx>
        <c:axId val="74556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8464"/>
        <c:crosses val="autoZero"/>
        <c:crossBetween val="midCat"/>
        <c:majorUnit val="5"/>
      </c:valAx>
      <c:valAx>
        <c:axId val="74558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6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DB-43B6-A885-9E7A051ECFB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DB-43B6-A885-9E7A051ECFB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DB-43B6-A885-9E7A051ECFB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DB-43B6-A885-9E7A051ECFB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DB-43B6-A885-9E7A051ECFB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DB-43B6-A885-9E7A051ECFB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DB-43B6-A885-9E7A051ECFB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73-4F65-9365-20488AACEF9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11-4093-BFF0-17D541D16A2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11-4093-BFF0-17D541D16A2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11-4093-BFF0-17D541D16A2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11-4093-BFF0-17D541D16A2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11-4093-BFF0-17D541D16A2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11-4093-BFF0-17D541D16A2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11-4093-BFF0-17D541D16A2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811-4093-BFF0-17D541D16A2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5E-4B07-AE15-7D71BFB2BD5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5E-4B07-AE15-7D71BFB2BD5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F53-4E1B-9ED6-621E7C16485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F53-4E1B-9ED6-621E7C16485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F53-4E1B-9ED6-621E7C16485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F53-4E1B-9ED6-621E7C16485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F53-4E1B-9ED6-621E7C16485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F53-4E1B-9ED6-621E7C16485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F53-4E1B-9ED6-621E7C16485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FF-4974-966A-A40E32A607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9DB-43B6-A885-9E7A051ECFB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9DB-43B6-A885-9E7A051ECFB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9DB-43B6-A885-9E7A051ECFB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9DB-43B6-A885-9E7A051ECFB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73-4F65-9365-20488AACEF9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811-4093-BFF0-17D541D16A2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811-4093-BFF0-17D541D16A2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811-4093-BFF0-17D541D16A2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811-4093-BFF0-17D541D16A2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811-4093-BFF0-17D541D16A2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811-4093-BFF0-17D541D16A2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811-4093-BFF0-17D541D16A2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811-4093-BFF0-17D541D16A2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5E-4B07-AE15-7D71BFB2BD5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5E-4B07-AE15-7D71BFB2BD5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F53-4E1B-9ED6-621E7C16485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F53-4E1B-9ED6-621E7C16485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F53-4E1B-9ED6-621E7C16485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F53-4E1B-9ED6-621E7C16485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F53-4E1B-9ED6-621E7C16485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F53-4E1B-9ED6-621E7C16485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F53-4E1B-9ED6-621E7C16485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FF-4974-966A-A40E32A607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64.099999999999994</c:v>
                </c:pt>
                <c:pt idx="10">
                  <c:v>64.099999999999994</c:v>
                </c:pt>
                <c:pt idx="11">
                  <c:v>64.099999999999994</c:v>
                </c:pt>
                <c:pt idx="12">
                  <c:v>64.099999999999994</c:v>
                </c:pt>
                <c:pt idx="13">
                  <c:v>64.099999999999994</c:v>
                </c:pt>
                <c:pt idx="14">
                  <c:v>65.5</c:v>
                </c:pt>
                <c:pt idx="15">
                  <c:v>66.900000000000006</c:v>
                </c:pt>
                <c:pt idx="16">
                  <c:v>68.3</c:v>
                </c:pt>
                <c:pt idx="17">
                  <c:v>69.7</c:v>
                </c:pt>
                <c:pt idx="18">
                  <c:v>71.099999999999994</c:v>
                </c:pt>
                <c:pt idx="19">
                  <c:v>72.5</c:v>
                </c:pt>
                <c:pt idx="20">
                  <c:v>73.8</c:v>
                </c:pt>
                <c:pt idx="21">
                  <c:v>75.2</c:v>
                </c:pt>
                <c:pt idx="22">
                  <c:v>76.599999999999994</c:v>
                </c:pt>
                <c:pt idx="23">
                  <c:v>76.599999999999994</c:v>
                </c:pt>
              </c:numCache>
            </c:numRef>
          </c:yVal>
          <c:smooth val="0"/>
          <c:extLst>
            <c:ext xmlns:c16="http://schemas.microsoft.com/office/drawing/2014/chart" uri="{C3380CC4-5D6E-409C-BE32-E72D297353CC}">
              <c16:uniqueId val="{0000000E-59DB-43B6-A885-9E7A051ECFB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9DB-43B6-A885-9E7A051ECFB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9DB-43B6-A885-9E7A051ECFB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9DB-43B6-A885-9E7A051ECFB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9DB-43B6-A885-9E7A051ECFB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9DB-43B6-A885-9E7A051ECFB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9DB-43B6-A885-9E7A051ECFB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9DB-43B6-A885-9E7A051ECFB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73-4F65-9365-20488AACEF9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11-4093-BFF0-17D541D16A2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11-4093-BFF0-17D541D16A2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11-4093-BFF0-17D541D16A2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11-4093-BFF0-17D541D16A2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11-4093-BFF0-17D541D16A2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11-4093-BFF0-17D541D16A20}"/>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11-4093-BFF0-17D541D16A2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11-4093-BFF0-17D541D16A2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5E-4B07-AE15-7D71BFB2BD5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5E-4B07-AE15-7D71BFB2BD5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53-4E1B-9ED6-621E7C16485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53-4E1B-9ED6-621E7C16485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53-4E1B-9ED6-621E7C16485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53-4E1B-9ED6-621E7C16485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53-4E1B-9ED6-621E7C16485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53-4E1B-9ED6-621E7C16485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53-4E1B-9ED6-621E7C16485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FF-4974-966A-A40E32A607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2005</c:v>
                </c:pt>
                <c:pt idx="1">
                  <c:v>2006</c:v>
                </c:pt>
                <c:pt idx="2">
                  <c:v>2007</c:v>
                </c:pt>
                <c:pt idx="3">
                  <c:v>2008</c:v>
                </c:pt>
                <c:pt idx="4">
                  <c:v>2009</c:v>
                </c:pt>
                <c:pt idx="5">
                  <c:v>2010</c:v>
                </c:pt>
                <c:pt idx="6">
                  <c:v>2010</c:v>
                </c:pt>
                <c:pt idx="7">
                  <c:v>2011</c:v>
                </c:pt>
                <c:pt idx="8">
                  <c:v>2011</c:v>
                </c:pt>
                <c:pt idx="9">
                  <c:v>2012</c:v>
                </c:pt>
                <c:pt idx="10">
                  <c:v>2012</c:v>
                </c:pt>
                <c:pt idx="11">
                  <c:v>2013</c:v>
                </c:pt>
                <c:pt idx="12">
                  <c:v>2013</c:v>
                </c:pt>
                <c:pt idx="13">
                  <c:v>2014</c:v>
                </c:pt>
                <c:pt idx="14">
                  <c:v>2014</c:v>
                </c:pt>
                <c:pt idx="15">
                  <c:v>2015</c:v>
                </c:pt>
                <c:pt idx="16">
                  <c:v>2016</c:v>
                </c:pt>
                <c:pt idx="17">
                  <c:v>2016</c:v>
                </c:pt>
                <c:pt idx="18">
                  <c:v>2017</c:v>
                </c:pt>
                <c:pt idx="19">
                  <c:v>2018</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67.081987386555909</c:v>
                </c:pt>
                <c:pt idx="16">
                  <c:v>68.070953436807102</c:v>
                </c:pt>
                <c:pt idx="17">
                  <c:v>#N/A</c:v>
                </c:pt>
                <c:pt idx="18">
                  <c:v>69.338677354709418</c:v>
                </c:pt>
                <c:pt idx="19">
                  <c:v>71.565585331452752</c:v>
                </c:pt>
                <c:pt idx="20">
                  <c:v>#N/A</c:v>
                </c:pt>
                <c:pt idx="21">
                  <c:v>72.54684247050659</c:v>
                </c:pt>
                <c:pt idx="22">
                  <c:v>73.649932157394844</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59DB-43B6-A885-9E7A051ECFBB}"/>
            </c:ext>
          </c:extLst>
        </c:ser>
        <c:dLbls>
          <c:showLegendKey val="0"/>
          <c:showVal val="0"/>
          <c:showCatName val="0"/>
          <c:showSerName val="0"/>
          <c:showPercent val="0"/>
          <c:showBubbleSize val="0"/>
        </c:dLbls>
        <c:axId val="75153408"/>
        <c:axId val="75154944"/>
      </c:scatterChart>
      <c:valAx>
        <c:axId val="75153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4944"/>
        <c:crosses val="autoZero"/>
        <c:crossBetween val="midCat"/>
        <c:majorUnit val="5"/>
      </c:valAx>
      <c:valAx>
        <c:axId val="75154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3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D0ACBE0-7DA1-4DB2-882B-AAE852BAD712}"/>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94F81A4-549A-403A-BC2F-2FFE6857F1F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9A4CD96-FA20-4549-B711-EA14AB66BED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C05045A-D6F7-4E3F-97AD-0497274A666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1CDE727B-7D6F-4521-8C90-73D6119521D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31E7EF6-60F4-4082-AD71-922A4329F3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18BEDBC-D741-4BE7-A3FF-3FA0872235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2CFD796-67A8-4C04-A6EA-658C84457C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1D773F4-D554-480F-AD9C-2B57983A13D0}"/>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E2DB689-1819-41A2-96C2-BA56935911D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085F8571-BB38-4254-B0E8-A29B97F491D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4D63D02-C521-476F-BC02-0673C590863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52F26E18-FF8B-43C3-9C3F-48CBA4F5A51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026CE766-6ABE-4B06-82AD-EBFACBEED5C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742C8F79-851D-4F95-9395-38CBD6CD0A7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CBB83-AD6F-4BB0-B01D-B7FB5A2EF496}">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9" customWidth="true"/>
    <col min="2" max="2" width="2.375" style="289" customWidth="true"/>
    <col min="3" max="3" width="58" style="289" customWidth="true"/>
    <col min="4" max="4" width="7.75" style="289" customWidth="true"/>
    <col min="5" max="16384" width="7.75" style="289"/>
  </cols>
  <sheetData>
    <row xmlns:x14ac="http://schemas.microsoft.com/office/spreadsheetml/2009/9/ac" r="1" ht="29.25" customHeight="true" x14ac:dyDescent="0.25">
      <c r="A1" s="286"/>
      <c r="B1" s="287"/>
      <c r="C1" s="287"/>
      <c r="D1" s="287"/>
      <c r="E1" s="288"/>
      <c r="F1" s="288"/>
      <c r="G1" s="288"/>
      <c r="H1" s="288"/>
      <c r="I1" s="288"/>
      <c r="J1" s="288"/>
      <c r="K1" s="288"/>
      <c r="L1" s="288"/>
      <c r="M1" s="288"/>
      <c r="N1" s="288"/>
      <c r="O1" s="288"/>
      <c r="P1" s="288"/>
      <c r="Q1" s="288"/>
      <c r="R1" s="288"/>
    </row>
    <row xmlns:x14ac="http://schemas.microsoft.com/office/spreadsheetml/2009/9/ac" r="2" ht="23.25" x14ac:dyDescent="0.35">
      <c r="A2" s="287"/>
      <c r="B2" s="287"/>
      <c r="C2" s="290"/>
      <c r="D2" s="287"/>
      <c r="E2" s="288"/>
      <c r="F2" s="288"/>
      <c r="G2" s="287"/>
      <c r="H2" s="288"/>
      <c r="I2" s="288"/>
      <c r="J2" s="288"/>
      <c r="K2" s="288"/>
      <c r="L2" s="288"/>
      <c r="M2" s="288"/>
      <c r="N2" s="288"/>
      <c r="O2" s="288"/>
      <c r="P2" s="288"/>
      <c r="Q2" s="288"/>
      <c r="R2" s="288"/>
    </row>
    <row xmlns:x14ac="http://schemas.microsoft.com/office/spreadsheetml/2009/9/ac" r="3" ht="15" x14ac:dyDescent="0.2">
      <c r="A3" s="287"/>
      <c r="B3" s="287"/>
      <c r="C3" s="287"/>
      <c r="D3" s="287"/>
      <c r="F3" s="287"/>
      <c r="G3" s="287"/>
      <c r="H3" s="291"/>
      <c r="I3" s="291"/>
      <c r="J3" s="291"/>
      <c r="K3" s="291"/>
      <c r="L3" s="288"/>
      <c r="M3" s="288"/>
      <c r="N3" s="288"/>
      <c r="O3" s="288"/>
      <c r="P3" s="288"/>
      <c r="Q3" s="288"/>
      <c r="R3" s="288"/>
    </row>
    <row xmlns:x14ac="http://schemas.microsoft.com/office/spreadsheetml/2009/9/ac" r="4" ht="40.5" x14ac:dyDescent="0.2">
      <c r="A4" s="287"/>
      <c r="B4" s="287"/>
      <c r="C4" s="292" t="s">
        <v>129</v>
      </c>
      <c r="D4" s="287"/>
      <c r="E4" s="293"/>
      <c r="F4" s="288"/>
      <c r="G4" s="287"/>
      <c r="H4" s="288"/>
      <c r="I4" s="288"/>
      <c r="J4" s="288"/>
      <c r="K4" s="288"/>
      <c r="L4" s="288"/>
      <c r="M4" s="288"/>
      <c r="N4" s="288"/>
      <c r="O4" s="288"/>
      <c r="P4" s="288"/>
      <c r="Q4" s="288"/>
      <c r="R4" s="288"/>
    </row>
    <row xmlns:x14ac="http://schemas.microsoft.com/office/spreadsheetml/2009/9/ac" r="5" ht="20.25" x14ac:dyDescent="0.2">
      <c r="A5" s="287"/>
      <c r="B5" s="287"/>
      <c r="C5" s="294"/>
      <c r="D5" s="287"/>
      <c r="E5" s="293"/>
      <c r="F5" s="288"/>
      <c r="G5" s="287"/>
      <c r="H5" s="288"/>
      <c r="I5" s="288"/>
      <c r="J5" s="288"/>
      <c r="K5" s="288"/>
      <c r="L5" s="288"/>
      <c r="M5" s="288"/>
      <c r="N5" s="288"/>
      <c r="O5" s="288"/>
      <c r="P5" s="288"/>
      <c r="Q5" s="288"/>
      <c r="R5" s="288"/>
    </row>
    <row xmlns:x14ac="http://schemas.microsoft.com/office/spreadsheetml/2009/9/ac" r="6" ht="15" x14ac:dyDescent="0.2">
      <c r="A6" s="287"/>
      <c r="B6" s="287"/>
      <c r="C6" s="295" t="s">
        <v>136</v>
      </c>
      <c r="D6" s="288"/>
      <c r="E6" s="288"/>
      <c r="F6" s="288"/>
      <c r="G6" s="288"/>
      <c r="H6" s="288"/>
      <c r="I6" s="288"/>
      <c r="J6" s="288"/>
      <c r="K6" s="288"/>
      <c r="L6" s="288"/>
      <c r="M6" s="288"/>
      <c r="N6" s="288"/>
      <c r="O6" s="288"/>
      <c r="P6" s="288"/>
      <c r="Q6" s="288"/>
      <c r="R6" s="288"/>
    </row>
    <row xmlns:x14ac="http://schemas.microsoft.com/office/spreadsheetml/2009/9/ac" r="7" ht="26.25" x14ac:dyDescent="0.4">
      <c r="A7" s="287"/>
      <c r="B7" s="287"/>
      <c r="C7" s="296" t="str">
        <f>+'Water Data'!D1</f>
        <v>Guinea</v>
      </c>
      <c r="D7" s="288"/>
      <c r="E7" s="288"/>
      <c r="F7" s="288"/>
      <c r="G7" s="288"/>
      <c r="H7" s="288"/>
      <c r="I7" s="288"/>
      <c r="J7" s="288"/>
      <c r="K7" s="288"/>
      <c r="L7" s="288"/>
      <c r="M7" s="288"/>
      <c r="N7" s="288"/>
      <c r="O7" s="288"/>
      <c r="P7" s="288"/>
      <c r="Q7" s="288"/>
      <c r="R7" s="288"/>
    </row>
    <row xmlns:x14ac="http://schemas.microsoft.com/office/spreadsheetml/2009/9/ac" r="8" ht="15" x14ac:dyDescent="0.2">
      <c r="A8" s="287"/>
      <c r="B8" s="287"/>
      <c r="C8" s="287"/>
      <c r="D8" s="288"/>
      <c r="E8" s="288"/>
      <c r="F8" s="288"/>
      <c r="G8" s="288"/>
      <c r="H8" s="288"/>
      <c r="I8" s="288"/>
      <c r="J8" s="288"/>
      <c r="K8" s="288"/>
      <c r="L8" s="288"/>
      <c r="M8" s="288"/>
      <c r="N8" s="288"/>
      <c r="O8" s="288"/>
      <c r="P8" s="288"/>
      <c r="Q8" s="288"/>
      <c r="R8" s="288"/>
    </row>
    <row xmlns:x14ac="http://schemas.microsoft.com/office/spreadsheetml/2009/9/ac" r="9" ht="15" x14ac:dyDescent="0.2">
      <c r="A9" s="287"/>
      <c r="B9" s="287"/>
      <c r="C9" s="297" t="s">
        <v>360</v>
      </c>
      <c r="D9" s="288"/>
      <c r="E9" s="288"/>
      <c r="F9" s="288"/>
      <c r="G9" s="288"/>
      <c r="H9" s="288"/>
      <c r="I9" s="288"/>
      <c r="J9" s="288"/>
      <c r="K9" s="288"/>
      <c r="L9" s="288"/>
      <c r="M9" s="288"/>
      <c r="N9" s="288"/>
      <c r="O9" s="288"/>
      <c r="P9" s="288"/>
      <c r="Q9" s="288"/>
      <c r="R9" s="288"/>
    </row>
    <row xmlns:x14ac="http://schemas.microsoft.com/office/spreadsheetml/2009/9/ac" r="10" ht="15" x14ac:dyDescent="0.2">
      <c r="A10" s="287"/>
      <c r="B10" s="287"/>
      <c r="C10" s="295"/>
      <c r="D10" s="288"/>
      <c r="E10" s="288"/>
      <c r="F10" s="288"/>
      <c r="G10" s="288"/>
      <c r="H10" s="288"/>
      <c r="I10" s="288"/>
      <c r="J10" s="288"/>
      <c r="K10" s="288"/>
      <c r="L10" s="288"/>
      <c r="M10" s="288"/>
      <c r="N10" s="288"/>
      <c r="O10" s="288"/>
      <c r="P10" s="288"/>
      <c r="Q10" s="288"/>
      <c r="R10" s="288"/>
    </row>
    <row xmlns:x14ac="http://schemas.microsoft.com/office/spreadsheetml/2009/9/ac" r="11" ht="15.95" customHeight="true" x14ac:dyDescent="0.2">
      <c r="A11" s="287"/>
      <c r="C11" s="321" t="s">
        <v>32</v>
      </c>
      <c r="D11" s="298"/>
      <c r="E11" s="299"/>
      <c r="F11" s="298"/>
      <c r="G11" s="298"/>
      <c r="H11" s="288"/>
      <c r="I11" s="288"/>
      <c r="J11" s="288"/>
      <c r="K11" s="288"/>
      <c r="L11" s="288"/>
      <c r="M11" s="288"/>
      <c r="N11" s="288"/>
      <c r="O11" s="288"/>
      <c r="P11" s="288"/>
      <c r="Q11" s="288"/>
      <c r="R11" s="288"/>
    </row>
    <row xmlns:x14ac="http://schemas.microsoft.com/office/spreadsheetml/2009/9/ac" r="12" ht="9" customHeight="true" x14ac:dyDescent="0.2">
      <c r="A12" s="287"/>
      <c r="B12" s="288"/>
      <c r="C12" s="300"/>
      <c r="D12" s="298"/>
      <c r="E12" s="299"/>
      <c r="F12" s="298"/>
      <c r="G12" s="298"/>
      <c r="H12" s="288"/>
      <c r="I12" s="288"/>
      <c r="J12" s="288"/>
      <c r="K12" s="288"/>
      <c r="L12" s="288"/>
      <c r="M12" s="288"/>
      <c r="N12" s="288"/>
      <c r="O12" s="288"/>
      <c r="P12" s="288"/>
      <c r="Q12" s="288"/>
      <c r="R12" s="288"/>
    </row>
    <row xmlns:x14ac="http://schemas.microsoft.com/office/spreadsheetml/2009/9/ac" r="13" ht="24.95" customHeight="true" x14ac:dyDescent="0.25">
      <c r="A13" s="287"/>
      <c r="B13" s="288"/>
      <c r="C13" s="301" t="s">
        <v>130</v>
      </c>
      <c r="D13" s="298"/>
      <c r="E13" s="299"/>
      <c r="F13" s="298"/>
      <c r="G13" s="298"/>
      <c r="H13" s="288"/>
      <c r="I13" s="288"/>
      <c r="J13" s="288"/>
      <c r="K13" s="288"/>
      <c r="L13" s="288"/>
      <c r="M13" s="288"/>
      <c r="N13" s="288"/>
      <c r="O13" s="288"/>
      <c r="P13" s="288"/>
      <c r="Q13" s="288"/>
      <c r="R13" s="288"/>
    </row>
    <row xmlns:x14ac="http://schemas.microsoft.com/office/spreadsheetml/2009/9/ac" r="14" ht="21.95" customHeight="true" x14ac:dyDescent="0.2">
      <c r="A14" s="287"/>
      <c r="B14" s="302"/>
      <c r="C14" s="303" t="s">
        <v>137</v>
      </c>
      <c r="D14" s="298"/>
      <c r="E14" s="299"/>
      <c r="F14" s="298"/>
      <c r="G14" s="298"/>
      <c r="H14" s="288"/>
      <c r="I14" s="288"/>
      <c r="J14" s="288"/>
      <c r="K14" s="288"/>
      <c r="L14" s="288"/>
      <c r="M14" s="288"/>
      <c r="N14" s="288"/>
      <c r="O14" s="288"/>
      <c r="P14" s="288"/>
      <c r="Q14" s="288"/>
      <c r="R14" s="288"/>
    </row>
    <row xmlns:x14ac="http://schemas.microsoft.com/office/spreadsheetml/2009/9/ac" r="15" ht="15" x14ac:dyDescent="0.2">
      <c r="A15" s="287"/>
      <c r="B15" s="302"/>
      <c r="C15" s="304" t="s">
        <v>138</v>
      </c>
      <c r="D15" s="298"/>
      <c r="E15" s="299"/>
      <c r="F15" s="298"/>
      <c r="G15" s="298"/>
      <c r="H15" s="288"/>
      <c r="I15" s="288"/>
      <c r="J15" s="288"/>
      <c r="K15" s="288"/>
      <c r="L15" s="288"/>
      <c r="M15" s="288"/>
      <c r="N15" s="288"/>
      <c r="O15" s="288"/>
      <c r="P15" s="288"/>
      <c r="Q15" s="288"/>
      <c r="R15" s="288"/>
    </row>
    <row xmlns:x14ac="http://schemas.microsoft.com/office/spreadsheetml/2009/9/ac" r="16" ht="15" x14ac:dyDescent="0.2">
      <c r="A16" s="287"/>
      <c r="B16" s="302"/>
      <c r="C16" s="303" t="s">
        <v>351</v>
      </c>
      <c r="D16" s="298"/>
      <c r="E16" s="299"/>
      <c r="F16" s="298"/>
      <c r="G16" s="298"/>
      <c r="H16" s="288"/>
      <c r="I16" s="288"/>
      <c r="J16" s="288"/>
      <c r="K16" s="288"/>
      <c r="L16" s="288"/>
      <c r="M16" s="288"/>
      <c r="N16" s="288"/>
      <c r="O16" s="288"/>
      <c r="P16" s="288"/>
      <c r="Q16" s="288"/>
      <c r="R16" s="288"/>
    </row>
    <row xmlns:x14ac="http://schemas.microsoft.com/office/spreadsheetml/2009/9/ac" r="17" ht="26.1" customHeight="true" x14ac:dyDescent="0.2">
      <c r="A17" s="287"/>
      <c r="B17" s="299"/>
      <c r="C17" s="305"/>
      <c r="D17" s="298"/>
      <c r="E17" s="302"/>
      <c r="F17" s="298"/>
      <c r="G17" s="298"/>
      <c r="H17" s="288"/>
      <c r="I17" s="288"/>
      <c r="J17" s="288"/>
      <c r="K17" s="288"/>
      <c r="L17" s="288"/>
      <c r="M17" s="288"/>
      <c r="N17" s="288"/>
      <c r="O17" s="288"/>
      <c r="P17" s="288"/>
      <c r="Q17" s="288"/>
      <c r="R17" s="288"/>
    </row>
    <row xmlns:x14ac="http://schemas.microsoft.com/office/spreadsheetml/2009/9/ac" r="18" ht="15.75" x14ac:dyDescent="0.25">
      <c r="A18" s="287"/>
      <c r="B18" s="299"/>
      <c r="C18" s="306" t="s">
        <v>33</v>
      </c>
      <c r="D18" s="298"/>
      <c r="E18" s="307"/>
      <c r="F18" s="298"/>
      <c r="G18" s="298"/>
      <c r="H18" s="288"/>
      <c r="I18" s="288"/>
      <c r="J18" s="288"/>
      <c r="K18" s="288"/>
      <c r="L18" s="288"/>
      <c r="M18" s="288"/>
      <c r="N18" s="288"/>
      <c r="O18" s="288"/>
      <c r="P18" s="288"/>
      <c r="Q18" s="288"/>
      <c r="R18" s="288"/>
    </row>
    <row xmlns:x14ac="http://schemas.microsoft.com/office/spreadsheetml/2009/9/ac" r="19" ht="15" x14ac:dyDescent="0.2">
      <c r="A19" s="287"/>
      <c r="B19" s="299"/>
      <c r="C19" s="308" t="s">
        <v>131</v>
      </c>
      <c r="D19" s="298"/>
      <c r="E19" s="309"/>
      <c r="F19" s="298"/>
      <c r="G19" s="298"/>
      <c r="H19" s="288"/>
      <c r="I19" s="288"/>
      <c r="J19" s="288"/>
      <c r="K19" s="288"/>
      <c r="L19" s="288"/>
      <c r="M19" s="288"/>
      <c r="N19" s="288"/>
      <c r="O19" s="288"/>
      <c r="P19" s="288"/>
      <c r="Q19" s="288"/>
      <c r="R19" s="288"/>
    </row>
    <row xmlns:x14ac="http://schemas.microsoft.com/office/spreadsheetml/2009/9/ac" r="20" ht="15" x14ac:dyDescent="0.2">
      <c r="A20" s="287"/>
      <c r="B20" s="299"/>
      <c r="C20" s="378" t="s">
        <v>132</v>
      </c>
      <c r="D20" s="298"/>
      <c r="E20" s="310"/>
      <c r="F20" s="298"/>
      <c r="G20" s="298"/>
      <c r="H20" s="288"/>
      <c r="I20" s="288"/>
      <c r="J20" s="288"/>
      <c r="K20" s="288"/>
      <c r="L20" s="288"/>
      <c r="M20" s="288"/>
      <c r="N20" s="288"/>
      <c r="O20" s="288"/>
      <c r="P20" s="288"/>
      <c r="Q20" s="288"/>
      <c r="R20" s="288"/>
    </row>
    <row xmlns:x14ac="http://schemas.microsoft.com/office/spreadsheetml/2009/9/ac" r="21" ht="15" x14ac:dyDescent="0.2">
      <c r="A21" s="287"/>
      <c r="B21" s="299"/>
      <c r="C21" s="379" t="s">
        <v>133</v>
      </c>
      <c r="D21" s="298"/>
      <c r="E21" s="311"/>
      <c r="F21" s="298"/>
      <c r="G21" s="298"/>
      <c r="H21" s="288"/>
      <c r="I21" s="288"/>
      <c r="J21" s="288"/>
      <c r="K21" s="288"/>
      <c r="L21" s="288"/>
      <c r="M21" s="288"/>
      <c r="N21" s="288"/>
      <c r="O21" s="288"/>
      <c r="P21" s="288"/>
      <c r="Q21" s="288"/>
      <c r="R21" s="288"/>
    </row>
    <row xmlns:x14ac="http://schemas.microsoft.com/office/spreadsheetml/2009/9/ac" r="22" ht="15" x14ac:dyDescent="0.2">
      <c r="A22" s="287"/>
      <c r="B22" s="299"/>
      <c r="C22" s="380" t="s">
        <v>134</v>
      </c>
      <c r="D22" s="298"/>
      <c r="E22" s="298"/>
      <c r="F22" s="298"/>
      <c r="G22" s="298"/>
      <c r="H22" s="288"/>
      <c r="I22" s="288"/>
      <c r="J22" s="288"/>
      <c r="K22" s="288"/>
      <c r="L22" s="288"/>
      <c r="M22" s="288"/>
      <c r="N22" s="288"/>
      <c r="O22" s="288"/>
      <c r="P22" s="288"/>
      <c r="Q22" s="288"/>
      <c r="R22" s="288"/>
    </row>
    <row xmlns:x14ac="http://schemas.microsoft.com/office/spreadsheetml/2009/9/ac" r="23" ht="15" x14ac:dyDescent="0.2">
      <c r="A23" s="287"/>
      <c r="B23" s="299"/>
      <c r="C23" s="308" t="s">
        <v>135</v>
      </c>
      <c r="D23" s="298"/>
      <c r="E23" s="298"/>
      <c r="F23" s="298"/>
      <c r="G23" s="298"/>
      <c r="H23" s="288"/>
      <c r="I23" s="288"/>
      <c r="J23" s="288"/>
      <c r="K23" s="288"/>
      <c r="L23" s="288"/>
      <c r="M23" s="288"/>
      <c r="N23" s="288"/>
      <c r="O23" s="288"/>
      <c r="P23" s="288"/>
      <c r="Q23" s="288"/>
      <c r="R23" s="288"/>
    </row>
    <row xmlns:x14ac="http://schemas.microsoft.com/office/spreadsheetml/2009/9/ac" r="24" ht="15" x14ac:dyDescent="0.2">
      <c r="A24" s="287"/>
      <c r="B24" s="299"/>
      <c r="C24" s="312"/>
      <c r="D24" s="298"/>
      <c r="E24" s="298"/>
      <c r="F24" s="298"/>
      <c r="G24" s="298"/>
      <c r="H24" s="288"/>
      <c r="I24" s="288"/>
      <c r="J24" s="288"/>
      <c r="K24" s="288"/>
      <c r="L24" s="288"/>
      <c r="M24" s="288"/>
      <c r="N24" s="288"/>
      <c r="O24" s="288"/>
      <c r="P24" s="288"/>
      <c r="Q24" s="288"/>
      <c r="R24" s="288"/>
    </row>
    <row xmlns:x14ac="http://schemas.microsoft.com/office/spreadsheetml/2009/9/ac" r="25" ht="15.95" customHeight="true" x14ac:dyDescent="0.2">
      <c r="A25" s="313"/>
      <c r="B25" s="313"/>
      <c r="C25" s="314"/>
      <c r="D25" s="287"/>
      <c r="E25" s="288"/>
      <c r="F25" s="288"/>
      <c r="G25" s="288"/>
      <c r="H25" s="288"/>
      <c r="I25" s="288"/>
      <c r="J25" s="288"/>
      <c r="K25" s="288"/>
      <c r="L25" s="288"/>
      <c r="M25" s="288"/>
      <c r="N25" s="288"/>
      <c r="O25" s="288"/>
      <c r="P25" s="288"/>
      <c r="Q25" s="288"/>
      <c r="R25" s="288"/>
    </row>
    <row xmlns:x14ac="http://schemas.microsoft.com/office/spreadsheetml/2009/9/ac" r="26" ht="23.25" x14ac:dyDescent="0.2">
      <c r="A26" s="313"/>
      <c r="B26" s="313"/>
      <c r="C26" s="313"/>
      <c r="D26" s="287"/>
      <c r="E26" s="288"/>
      <c r="F26" s="288"/>
      <c r="G26" s="288"/>
      <c r="H26" s="288"/>
      <c r="I26" s="288"/>
      <c r="J26" s="288"/>
      <c r="K26" s="288"/>
      <c r="L26" s="288"/>
      <c r="M26" s="288"/>
      <c r="N26" s="288"/>
      <c r="O26" s="288"/>
      <c r="P26" s="288"/>
      <c r="Q26" s="288"/>
      <c r="R26" s="288"/>
    </row>
    <row xmlns:x14ac="http://schemas.microsoft.com/office/spreadsheetml/2009/9/ac" r="27" ht="15" x14ac:dyDescent="0.2">
      <c r="A27" s="315"/>
      <c r="B27" s="316"/>
      <c r="C27" s="317"/>
      <c r="D27" s="287"/>
      <c r="E27" s="288"/>
      <c r="F27" s="288"/>
      <c r="G27" s="288"/>
      <c r="H27" s="288"/>
      <c r="I27" s="288"/>
      <c r="J27" s="288"/>
      <c r="K27" s="288"/>
      <c r="L27" s="288"/>
      <c r="M27" s="288"/>
      <c r="N27" s="288"/>
      <c r="O27" s="288"/>
      <c r="P27" s="288"/>
      <c r="Q27" s="288"/>
      <c r="R27" s="288"/>
    </row>
    <row xmlns:x14ac="http://schemas.microsoft.com/office/spreadsheetml/2009/9/ac" r="28" ht="15" x14ac:dyDescent="0.2">
      <c r="A28" s="315"/>
      <c r="B28" s="316"/>
      <c r="C28" s="318"/>
      <c r="D28" s="287"/>
      <c r="E28" s="288"/>
      <c r="F28" s="288"/>
      <c r="G28" s="288"/>
      <c r="H28" s="288"/>
      <c r="I28" s="288"/>
      <c r="J28" s="288"/>
      <c r="K28" s="288"/>
      <c r="L28" s="288"/>
      <c r="M28" s="288"/>
      <c r="N28" s="288"/>
      <c r="O28" s="288"/>
      <c r="P28" s="288"/>
      <c r="Q28" s="288"/>
      <c r="R28" s="288"/>
    </row>
    <row xmlns:x14ac="http://schemas.microsoft.com/office/spreadsheetml/2009/9/ac" r="29" ht="15" x14ac:dyDescent="0.2">
      <c r="A29" s="315"/>
      <c r="B29" s="316"/>
      <c r="C29" s="319"/>
      <c r="D29" s="287"/>
      <c r="E29" s="288"/>
      <c r="F29" s="288"/>
      <c r="G29" s="288"/>
      <c r="H29" s="288"/>
      <c r="I29" s="288"/>
      <c r="J29" s="288"/>
      <c r="K29" s="288"/>
      <c r="L29" s="288"/>
      <c r="M29" s="288"/>
      <c r="N29" s="288"/>
      <c r="O29" s="288"/>
      <c r="P29" s="288"/>
      <c r="Q29" s="288"/>
      <c r="R29" s="288"/>
    </row>
    <row xmlns:x14ac="http://schemas.microsoft.com/office/spreadsheetml/2009/9/ac" r="30" ht="15" x14ac:dyDescent="0.2">
      <c r="A30" s="315"/>
      <c r="B30" s="316"/>
      <c r="C30" s="319"/>
      <c r="D30" s="287"/>
      <c r="E30" s="288"/>
      <c r="F30" s="288"/>
      <c r="G30" s="288"/>
      <c r="H30" s="288"/>
      <c r="I30" s="288"/>
      <c r="J30" s="288"/>
      <c r="K30" s="288"/>
      <c r="L30" s="288"/>
      <c r="M30" s="288"/>
      <c r="N30" s="288"/>
      <c r="O30" s="288"/>
      <c r="P30" s="288"/>
      <c r="Q30" s="288"/>
      <c r="R30" s="288"/>
    </row>
    <row xmlns:x14ac="http://schemas.microsoft.com/office/spreadsheetml/2009/9/ac" r="31" ht="15" x14ac:dyDescent="0.2">
      <c r="A31" s="315"/>
      <c r="B31" s="316"/>
      <c r="C31" s="319"/>
      <c r="D31" s="287"/>
      <c r="E31" s="288"/>
      <c r="F31" s="288"/>
      <c r="G31" s="288"/>
      <c r="H31" s="288"/>
      <c r="I31" s="288"/>
      <c r="J31" s="288"/>
      <c r="K31" s="288"/>
      <c r="L31" s="288"/>
      <c r="M31" s="288"/>
      <c r="N31" s="288"/>
      <c r="O31" s="288"/>
      <c r="P31" s="288"/>
      <c r="Q31" s="288"/>
      <c r="R31" s="288"/>
    </row>
    <row xmlns:x14ac="http://schemas.microsoft.com/office/spreadsheetml/2009/9/ac" r="32" ht="15" x14ac:dyDescent="0.2">
      <c r="A32" s="315"/>
      <c r="B32" s="316"/>
      <c r="C32" s="319"/>
      <c r="D32" s="287"/>
      <c r="E32" s="288"/>
      <c r="F32" s="288"/>
      <c r="G32" s="288"/>
      <c r="H32" s="288"/>
      <c r="I32" s="288"/>
      <c r="J32" s="288"/>
      <c r="K32" s="288"/>
      <c r="L32" s="288"/>
      <c r="M32" s="288"/>
      <c r="N32" s="288"/>
      <c r="O32" s="288"/>
      <c r="P32" s="288"/>
      <c r="Q32" s="288"/>
      <c r="R32" s="288"/>
    </row>
    <row xmlns:x14ac="http://schemas.microsoft.com/office/spreadsheetml/2009/9/ac" r="33" ht="15" x14ac:dyDescent="0.2">
      <c r="A33" s="315"/>
      <c r="B33" s="316"/>
      <c r="C33" s="319"/>
      <c r="D33" s="287"/>
      <c r="E33" s="288"/>
      <c r="F33" s="288"/>
      <c r="G33" s="288"/>
      <c r="H33" s="288"/>
      <c r="I33" s="288"/>
      <c r="J33" s="288"/>
      <c r="K33" s="288"/>
      <c r="L33" s="288"/>
      <c r="M33" s="288"/>
      <c r="N33" s="288"/>
      <c r="O33" s="288"/>
      <c r="P33" s="288"/>
      <c r="Q33" s="288"/>
      <c r="R33" s="288"/>
    </row>
    <row xmlns:x14ac="http://schemas.microsoft.com/office/spreadsheetml/2009/9/ac" r="34" ht="15" x14ac:dyDescent="0.2">
      <c r="A34" s="315"/>
      <c r="B34" s="316"/>
      <c r="D34" s="287"/>
      <c r="E34" s="288"/>
      <c r="F34" s="288"/>
      <c r="G34" s="288"/>
      <c r="H34" s="288"/>
      <c r="I34" s="288"/>
      <c r="J34" s="288"/>
      <c r="K34" s="288"/>
      <c r="L34" s="288"/>
      <c r="M34" s="288"/>
      <c r="N34" s="288"/>
      <c r="O34" s="288"/>
      <c r="P34" s="288"/>
      <c r="Q34" s="288"/>
      <c r="R34" s="288"/>
    </row>
    <row xmlns:x14ac="http://schemas.microsoft.com/office/spreadsheetml/2009/9/ac" r="35" ht="15" x14ac:dyDescent="0.2">
      <c r="A35" s="287"/>
      <c r="B35" s="287"/>
      <c r="C35" s="287"/>
      <c r="D35" s="287"/>
      <c r="E35" s="288"/>
      <c r="F35" s="288"/>
      <c r="G35" s="288"/>
      <c r="H35" s="288"/>
      <c r="I35" s="288"/>
      <c r="J35" s="288"/>
      <c r="K35" s="288"/>
      <c r="L35" s="288"/>
      <c r="M35" s="288"/>
      <c r="N35" s="288"/>
      <c r="O35" s="288"/>
      <c r="P35" s="288"/>
      <c r="Q35" s="288"/>
      <c r="R35" s="288"/>
    </row>
    <row xmlns:x14ac="http://schemas.microsoft.com/office/spreadsheetml/2009/9/ac" r="36" ht="15" x14ac:dyDescent="0.2">
      <c r="A36" s="287"/>
      <c r="B36" s="287"/>
      <c r="C36" s="287"/>
      <c r="D36" s="287"/>
      <c r="E36" s="288"/>
      <c r="F36" s="288"/>
      <c r="G36" s="288"/>
      <c r="H36" s="288"/>
      <c r="I36" s="288"/>
      <c r="J36" s="288"/>
      <c r="K36" s="288"/>
      <c r="L36" s="288"/>
      <c r="M36" s="288"/>
      <c r="N36" s="288"/>
      <c r="O36" s="288"/>
      <c r="P36" s="288"/>
      <c r="Q36" s="288"/>
      <c r="R36" s="288"/>
    </row>
    <row xmlns:x14ac="http://schemas.microsoft.com/office/spreadsheetml/2009/9/ac" r="37" ht="15" x14ac:dyDescent="0.2">
      <c r="A37" s="287"/>
      <c r="B37" s="287"/>
      <c r="C37" s="287"/>
      <c r="D37" s="287"/>
    </row>
    <row xmlns:x14ac="http://schemas.microsoft.com/office/spreadsheetml/2009/9/ac" r="38" ht="15" x14ac:dyDescent="0.2">
      <c r="A38" s="287"/>
      <c r="B38" s="287"/>
      <c r="C38" s="287"/>
      <c r="D38" s="287"/>
    </row>
    <row xmlns:x14ac="http://schemas.microsoft.com/office/spreadsheetml/2009/9/ac" r="39" ht="15" x14ac:dyDescent="0.2">
      <c r="A39" s="287"/>
      <c r="B39" s="287"/>
      <c r="C39" s="287"/>
      <c r="D39" s="287"/>
    </row>
    <row xmlns:x14ac="http://schemas.microsoft.com/office/spreadsheetml/2009/9/ac" r="40" ht="15" x14ac:dyDescent="0.2">
      <c r="A40" s="287"/>
      <c r="B40" s="287"/>
      <c r="C40" s="287"/>
      <c r="D40" s="287"/>
    </row>
    <row xmlns:x14ac="http://schemas.microsoft.com/office/spreadsheetml/2009/9/ac" r="46" x14ac:dyDescent="0.2">
      <c r="L46" s="32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LJ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customWidth="true"/>
    <col min="54" max="59" width="7.875"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style="127" customWidth="true"/>
    <col min="84" max="89" width="7.875" style="127"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 min="242" max="242" width="24.625" style="127" customWidth="true"/>
    <col min="243" max="243" width="29.75" customWidth="true"/>
    <col min="244" max="249" width="7.875" customWidth="true"/>
    <col min="250" max="251" width="1.125" customWidth="true"/>
    <col min="252" max="252" width="24.625" style="127" customWidth="true"/>
    <col min="253" max="253" width="29.75" customWidth="true"/>
    <col min="254" max="259" width="7.875" customWidth="true"/>
    <col min="260" max="261" width="1.125" customWidth="true"/>
    <col min="262" max="262" width="24.625" style="127" customWidth="true"/>
    <col min="263" max="263" width="29.75" customWidth="true"/>
    <col min="264" max="269" width="7.875" customWidth="true"/>
    <col min="270" max="271" width="1.125" customWidth="true"/>
    <col min="272" max="272" width="24.625" style="127" customWidth="true"/>
    <col min="273" max="273" width="29.75" customWidth="true"/>
    <col min="274" max="279" width="7.875" customWidth="true"/>
    <col min="280" max="281" width="1.125" customWidth="true"/>
    <col min="282" max="282" width="24.625" style="127" customWidth="true"/>
    <col min="283" max="283" width="29.75" customWidth="true"/>
    <col min="284" max="289" width="7.875" customWidth="true"/>
    <col min="290" max="291" width="1.125" customWidth="true"/>
    <col min="292" max="292" width="24.625" style="127" customWidth="true"/>
    <col min="293" max="293" width="29.75" customWidth="true"/>
    <col min="294" max="299" width="7.875" customWidth="true"/>
    <col min="300" max="301" width="1.125" customWidth="true"/>
    <col min="302" max="302" width="24.625" style="127" customWidth="true"/>
    <col min="303" max="303" width="29.75" customWidth="true"/>
    <col min="304" max="309" width="7.875" customWidth="true"/>
    <col min="310" max="311" width="1.125" customWidth="true"/>
    <col min="312" max="312" width="24.625" style="127" customWidth="true"/>
    <col min="313" max="313" width="29.75" customWidth="true"/>
    <col min="314" max="319" width="7.875" customWidth="true"/>
    <col min="320" max="321" width="1.125" customWidth="true"/>
    <col min="322" max="322" width="24.625" style="127" customWidth="true"/>
    <col min="323" max="323" width="29.75" customWidth="true"/>
    <col min="324" max="329" width="7.875" customWidth="true"/>
    <col min="330" max="331" width="1.125" customWidth="true"/>
  </cols>
  <sheetData>
    <row xmlns:x14ac="http://schemas.microsoft.com/office/spreadsheetml/2009/9/ac" r="1" s="326" customFormat="true" ht="30" customHeight="true" x14ac:dyDescent="0.25">
      <c r="B1" s="344" t="s">
        <v>31</v>
      </c>
      <c r="C1" s="574" t="s">
        <v>246</v>
      </c>
      <c r="D1" s="332" t="s">
        <v>143</v>
      </c>
      <c r="E1" s="332"/>
      <c r="F1" s="332"/>
      <c r="G1" s="332"/>
      <c r="H1" s="332"/>
      <c r="I1" s="333"/>
      <c r="J1" s="323"/>
      <c r="K1" s="323"/>
      <c r="L1" s="344" t="s">
        <v>31</v>
      </c>
      <c r="M1" s="574" t="s">
        <v>247</v>
      </c>
      <c r="N1" s="332" t="s">
        <v>143</v>
      </c>
      <c r="O1" s="332"/>
      <c r="P1" s="332"/>
      <c r="Q1" s="332"/>
      <c r="R1" s="332"/>
      <c r="S1" s="333"/>
      <c r="T1" s="323"/>
      <c r="U1" s="323"/>
      <c r="V1" s="344" t="s">
        <v>31</v>
      </c>
      <c r="W1" s="574" t="s">
        <v>248</v>
      </c>
      <c r="X1" s="332" t="s">
        <v>143</v>
      </c>
      <c r="Y1" s="332"/>
      <c r="Z1" s="332"/>
      <c r="AA1" s="332"/>
      <c r="AB1" s="332"/>
      <c r="AC1" s="333"/>
      <c r="AD1" s="323"/>
      <c r="AE1" s="323"/>
      <c r="AF1" s="344" t="s">
        <v>31</v>
      </c>
      <c r="AG1" s="574" t="s">
        <v>249</v>
      </c>
      <c r="AH1" s="332" t="s">
        <v>143</v>
      </c>
      <c r="AI1" s="332"/>
      <c r="AJ1" s="332"/>
      <c r="AK1" s="332"/>
      <c r="AL1" s="332"/>
      <c r="AM1" s="333"/>
      <c r="AN1" s="323"/>
      <c r="AO1" s="323"/>
      <c r="AP1" s="344" t="s">
        <v>31</v>
      </c>
      <c r="AQ1" s="574">
        <v>2009</v>
      </c>
      <c r="AR1" s="332" t="s">
        <v>143</v>
      </c>
      <c r="AS1" s="332"/>
      <c r="AT1" s="332"/>
      <c r="AU1" s="332"/>
      <c r="AV1" s="332"/>
      <c r="AW1" s="333"/>
      <c r="AX1" s="323"/>
      <c r="AY1" s="323"/>
      <c r="AZ1" s="344" t="s">
        <v>31</v>
      </c>
      <c r="BA1" s="574" t="s">
        <v>250</v>
      </c>
      <c r="BB1" s="332" t="s">
        <v>143</v>
      </c>
      <c r="BC1" s="332"/>
      <c r="BD1" s="332"/>
      <c r="BE1" s="332"/>
      <c r="BF1" s="332"/>
      <c r="BG1" s="333"/>
      <c r="BH1" s="323"/>
      <c r="BI1" s="323"/>
      <c r="BJ1" s="344" t="s">
        <v>31</v>
      </c>
      <c r="BK1" s="574">
        <v>2010</v>
      </c>
      <c r="BL1" s="332" t="s">
        <v>143</v>
      </c>
      <c r="BM1" s="332"/>
      <c r="BN1" s="332"/>
      <c r="BO1" s="332"/>
      <c r="BP1" s="332"/>
      <c r="BQ1" s="333"/>
      <c r="BR1" s="323"/>
      <c r="BS1" s="323"/>
      <c r="BT1" s="344" t="s">
        <v>31</v>
      </c>
      <c r="BU1" s="574" t="s">
        <v>251</v>
      </c>
      <c r="BV1" s="332" t="s">
        <v>143</v>
      </c>
      <c r="BW1" s="332"/>
      <c r="BX1" s="332"/>
      <c r="BY1" s="332"/>
      <c r="BZ1" s="332"/>
      <c r="CA1" s="333"/>
      <c r="CB1" s="323"/>
      <c r="CC1" s="323"/>
      <c r="CD1" s="344" t="s">
        <v>31</v>
      </c>
      <c r="CE1" s="574">
        <v>2011</v>
      </c>
      <c r="CF1" s="332" t="s">
        <v>143</v>
      </c>
      <c r="CG1" s="332"/>
      <c r="CH1" s="332"/>
      <c r="CI1" s="332"/>
      <c r="CJ1" s="332"/>
      <c r="CK1" s="333"/>
      <c r="CL1" s="323"/>
      <c r="CM1" s="323"/>
      <c r="CN1" s="344" t="s">
        <v>31</v>
      </c>
      <c r="CO1" s="574" t="s">
        <v>252</v>
      </c>
      <c r="CP1" s="332" t="s">
        <v>143</v>
      </c>
      <c r="CQ1" s="332"/>
      <c r="CR1" s="332"/>
      <c r="CS1" s="332"/>
      <c r="CT1" s="332"/>
      <c r="CU1" s="333"/>
      <c r="CV1" s="323"/>
      <c r="CW1" s="323"/>
      <c r="CX1" s="344" t="s">
        <v>31</v>
      </c>
      <c r="CY1" s="574" t="s">
        <v>252</v>
      </c>
      <c r="CZ1" s="332" t="s">
        <v>143</v>
      </c>
      <c r="DA1" s="332"/>
      <c r="DB1" s="332"/>
      <c r="DC1" s="332"/>
      <c r="DD1" s="332"/>
      <c r="DE1" s="333"/>
      <c r="DF1" s="323"/>
      <c r="DG1" s="323"/>
      <c r="DH1" s="344" t="s">
        <v>31</v>
      </c>
      <c r="DI1" s="574" t="s">
        <v>253</v>
      </c>
      <c r="DJ1" s="332" t="s">
        <v>143</v>
      </c>
      <c r="DK1" s="332"/>
      <c r="DL1" s="332"/>
      <c r="DM1" s="332"/>
      <c r="DN1" s="332"/>
      <c r="DO1" s="333"/>
      <c r="DP1" s="323"/>
      <c r="DQ1" s="323"/>
      <c r="DR1" s="344" t="s">
        <v>31</v>
      </c>
      <c r="DS1" s="574" t="s">
        <v>253</v>
      </c>
      <c r="DT1" s="332" t="s">
        <v>143</v>
      </c>
      <c r="DU1" s="332"/>
      <c r="DV1" s="332"/>
      <c r="DW1" s="332"/>
      <c r="DX1" s="332"/>
      <c r="DY1" s="333"/>
      <c r="DZ1" s="323"/>
      <c r="EA1" s="323"/>
      <c r="EB1" s="344" t="s">
        <v>31</v>
      </c>
      <c r="EC1" s="574" t="s">
        <v>254</v>
      </c>
      <c r="ED1" s="332" t="s">
        <v>143</v>
      </c>
      <c r="EE1" s="332"/>
      <c r="EF1" s="332"/>
      <c r="EG1" s="332"/>
      <c r="EH1" s="332"/>
      <c r="EI1" s="333"/>
      <c r="EJ1" s="323"/>
      <c r="EK1" s="323"/>
      <c r="EL1" s="344" t="s">
        <v>31</v>
      </c>
      <c r="EM1" s="574" t="s">
        <v>254</v>
      </c>
      <c r="EN1" s="332" t="s">
        <v>143</v>
      </c>
      <c r="EO1" s="332"/>
      <c r="EP1" s="332"/>
      <c r="EQ1" s="332"/>
      <c r="ER1" s="332"/>
      <c r="ES1" s="333"/>
      <c r="ET1" s="323"/>
      <c r="EU1" s="323"/>
      <c r="EV1" s="344" t="s">
        <v>31</v>
      </c>
      <c r="EW1" s="574" t="s">
        <v>255</v>
      </c>
      <c r="EX1" s="332" t="s">
        <v>143</v>
      </c>
      <c r="EY1" s="332"/>
      <c r="EZ1" s="332"/>
      <c r="FA1" s="332"/>
      <c r="FB1" s="332"/>
      <c r="FC1" s="333"/>
      <c r="FD1" s="323"/>
      <c r="FE1" s="323"/>
      <c r="FF1" s="344" t="s">
        <v>31</v>
      </c>
      <c r="FG1" s="574" t="s">
        <v>256</v>
      </c>
      <c r="FH1" s="332" t="s">
        <v>143</v>
      </c>
      <c r="FI1" s="332"/>
      <c r="FJ1" s="332"/>
      <c r="FK1" s="332"/>
      <c r="FL1" s="332"/>
      <c r="FM1" s="333"/>
      <c r="FN1" s="323"/>
      <c r="FO1" s="323"/>
      <c r="FP1" s="344" t="s">
        <v>31</v>
      </c>
      <c r="FQ1" s="574" t="s">
        <v>256</v>
      </c>
      <c r="FR1" s="332" t="s">
        <v>143</v>
      </c>
      <c r="FS1" s="332"/>
      <c r="FT1" s="332"/>
      <c r="FU1" s="332"/>
      <c r="FV1" s="332"/>
      <c r="FW1" s="333"/>
      <c r="FX1" s="323"/>
      <c r="FY1" s="323"/>
      <c r="FZ1" s="344" t="s">
        <v>31</v>
      </c>
      <c r="GA1" s="574">
        <v>2017</v>
      </c>
      <c r="GB1" s="332" t="s">
        <v>143</v>
      </c>
      <c r="GC1" s="332"/>
      <c r="GD1" s="332"/>
      <c r="GE1" s="332"/>
      <c r="GF1" s="332"/>
      <c r="GG1" s="333"/>
      <c r="GH1" s="323"/>
      <c r="GI1" s="323"/>
      <c r="GJ1" s="344" t="s">
        <v>31</v>
      </c>
      <c r="GK1" s="574">
        <v>2018</v>
      </c>
      <c r="GL1" s="332" t="s">
        <v>143</v>
      </c>
      <c r="GM1" s="332"/>
      <c r="GN1" s="332"/>
      <c r="GO1" s="332"/>
      <c r="GP1" s="332"/>
      <c r="GQ1" s="333"/>
      <c r="GR1" s="323"/>
      <c r="GS1" s="323"/>
      <c r="GT1" s="344" t="s">
        <v>31</v>
      </c>
      <c r="GU1" s="574">
        <v>2019</v>
      </c>
      <c r="GV1" s="332" t="s">
        <v>143</v>
      </c>
      <c r="GW1" s="332"/>
      <c r="GX1" s="332"/>
      <c r="GY1" s="332"/>
      <c r="GZ1" s="332"/>
      <c r="HA1" s="333"/>
      <c r="HB1" s="323"/>
      <c r="HC1" s="323"/>
      <c r="HD1" s="344" t="s">
        <v>31</v>
      </c>
      <c r="HE1" s="574">
        <v>2019</v>
      </c>
      <c r="HF1" s="332" t="s">
        <v>143</v>
      </c>
      <c r="HG1" s="332"/>
      <c r="HH1" s="332"/>
      <c r="HI1" s="332"/>
      <c r="HJ1" s="332"/>
      <c r="HK1" s="333"/>
      <c r="HL1" s="323"/>
      <c r="HM1" s="323"/>
      <c r="HN1" s="344" t="s">
        <v>31</v>
      </c>
      <c r="HO1" s="574">
        <v>2020</v>
      </c>
      <c r="HP1" s="332" t="s">
        <v>143</v>
      </c>
      <c r="HQ1" s="332"/>
      <c r="HR1" s="332"/>
      <c r="HS1" s="332"/>
      <c r="HT1" s="332"/>
      <c r="HU1" s="333"/>
      <c r="HV1" s="323"/>
      <c r="HW1" s="323"/>
      <c r="HX1" s="344" t="s">
        <v>31</v>
      </c>
      <c r="HY1" s="574">
        <v>2020</v>
      </c>
      <c r="HZ1" s="332" t="s">
        <v>143</v>
      </c>
      <c r="IA1" s="332"/>
      <c r="IB1" s="332"/>
      <c r="IC1" s="332"/>
      <c r="ID1" s="332"/>
      <c r="IE1" s="333"/>
      <c r="IF1" s="323"/>
      <c r="IG1" s="323"/>
      <c r="IH1" s="344" t="s">
        <v>31</v>
      </c>
      <c r="II1" s="574">
        <v>2021</v>
      </c>
      <c r="IJ1" s="332" t="s">
        <v>143</v>
      </c>
      <c r="IK1" s="332"/>
      <c r="IL1" s="332"/>
      <c r="IM1" s="332"/>
      <c r="IN1" s="332"/>
      <c r="IO1" s="333"/>
      <c r="IP1" s="323"/>
      <c r="IQ1" s="323"/>
    </row>
    <row xmlns:x14ac="http://schemas.microsoft.com/office/spreadsheetml/2009/9/ac" r="2" s="326" customFormat="true" ht="30" customHeight="true" x14ac:dyDescent="0.25">
      <c r="A2" s="590" t="s">
        <v>350</v>
      </c>
      <c r="B2" s="334" t="s">
        <v>231</v>
      </c>
      <c r="C2" s="285" t="s">
        <v>169</v>
      </c>
      <c r="D2" s="285" t="s">
        <v>197</v>
      </c>
      <c r="E2" s="335"/>
      <c r="F2" s="335"/>
      <c r="G2" s="335"/>
      <c r="H2" s="335"/>
      <c r="I2" s="336"/>
      <c r="J2" s="327" t="s">
        <v>257</v>
      </c>
      <c r="K2" s="327"/>
      <c r="L2" s="334" t="s">
        <v>232</v>
      </c>
      <c r="M2" s="285" t="s">
        <v>169</v>
      </c>
      <c r="N2" s="285" t="s">
        <v>198</v>
      </c>
      <c r="O2" s="335"/>
      <c r="P2" s="335"/>
      <c r="Q2" s="335"/>
      <c r="R2" s="335"/>
      <c r="S2" s="336"/>
      <c r="T2" s="327" t="s">
        <v>257</v>
      </c>
      <c r="U2" s="327"/>
      <c r="V2" s="334" t="s">
        <v>233</v>
      </c>
      <c r="W2" s="285" t="s">
        <v>169</v>
      </c>
      <c r="X2" s="285" t="s">
        <v>199</v>
      </c>
      <c r="Y2" s="335"/>
      <c r="Z2" s="335"/>
      <c r="AA2" s="335"/>
      <c r="AB2" s="335"/>
      <c r="AC2" s="336"/>
      <c r="AD2" s="327" t="s">
        <v>257</v>
      </c>
      <c r="AE2" s="327"/>
      <c r="AF2" s="334" t="s">
        <v>234</v>
      </c>
      <c r="AG2" s="285" t="s">
        <v>169</v>
      </c>
      <c r="AH2" s="285" t="s">
        <v>201</v>
      </c>
      <c r="AI2" s="335"/>
      <c r="AJ2" s="335"/>
      <c r="AK2" s="335"/>
      <c r="AL2" s="335"/>
      <c r="AM2" s="336"/>
      <c r="AN2" s="327" t="s">
        <v>257</v>
      </c>
      <c r="AO2" s="327"/>
      <c r="AP2" s="334" t="s">
        <v>279</v>
      </c>
      <c r="AQ2" s="285" t="s">
        <v>169</v>
      </c>
      <c r="AR2" s="285" t="s">
        <v>280</v>
      </c>
      <c r="AS2" s="335"/>
      <c r="AT2" s="335"/>
      <c r="AU2" s="335"/>
      <c r="AV2" s="335"/>
      <c r="AW2" s="336"/>
      <c r="AX2" s="327" t="s">
        <v>257</v>
      </c>
      <c r="AY2" s="327"/>
      <c r="AZ2" s="334" t="s">
        <v>235</v>
      </c>
      <c r="BA2" s="285" t="s">
        <v>168</v>
      </c>
      <c r="BB2" s="285" t="s">
        <v>144</v>
      </c>
      <c r="BC2" s="335"/>
      <c r="BD2" s="335"/>
      <c r="BE2" s="335"/>
      <c r="BF2" s="335"/>
      <c r="BG2" s="336"/>
      <c r="BH2" s="327" t="s">
        <v>257</v>
      </c>
      <c r="BI2" s="327"/>
      <c r="BJ2" s="334" t="s">
        <v>285</v>
      </c>
      <c r="BK2" s="285" t="s">
        <v>169</v>
      </c>
      <c r="BL2" s="285" t="s">
        <v>286</v>
      </c>
      <c r="BM2" s="335"/>
      <c r="BN2" s="335"/>
      <c r="BO2" s="335"/>
      <c r="BP2" s="335"/>
      <c r="BQ2" s="336"/>
      <c r="BR2" s="327" t="s">
        <v>257</v>
      </c>
      <c r="BS2" s="327"/>
      <c r="BT2" s="334" t="s">
        <v>292</v>
      </c>
      <c r="BU2" s="285" t="s">
        <v>169</v>
      </c>
      <c r="BV2" s="285" t="s">
        <v>286</v>
      </c>
      <c r="BW2" s="335"/>
      <c r="BX2" s="335"/>
      <c r="BY2" s="335"/>
      <c r="BZ2" s="335"/>
      <c r="CA2" s="336"/>
      <c r="CB2" s="327" t="s">
        <v>257</v>
      </c>
      <c r="CC2" s="327"/>
      <c r="CD2" s="334" t="s">
        <v>236</v>
      </c>
      <c r="CE2" s="285" t="s">
        <v>168</v>
      </c>
      <c r="CF2" s="285" t="s">
        <v>144</v>
      </c>
      <c r="CG2" s="335"/>
      <c r="CH2" s="335"/>
      <c r="CI2" s="335"/>
      <c r="CJ2" s="335"/>
      <c r="CK2" s="336"/>
      <c r="CL2" s="327" t="s">
        <v>257</v>
      </c>
      <c r="CM2" s="327"/>
      <c r="CN2" s="334" t="s">
        <v>237</v>
      </c>
      <c r="CO2" s="285" t="s">
        <v>169</v>
      </c>
      <c r="CP2" s="285" t="s">
        <v>219</v>
      </c>
      <c r="CQ2" s="335"/>
      <c r="CR2" s="335"/>
      <c r="CS2" s="335"/>
      <c r="CT2" s="335"/>
      <c r="CU2" s="336"/>
      <c r="CV2" s="327" t="s">
        <v>257</v>
      </c>
      <c r="CW2" s="327"/>
      <c r="CX2" s="334" t="s">
        <v>238</v>
      </c>
      <c r="CY2" s="285" t="s">
        <v>168</v>
      </c>
      <c r="CZ2" s="285" t="s">
        <v>144</v>
      </c>
      <c r="DA2" s="335"/>
      <c r="DB2" s="335"/>
      <c r="DC2" s="335"/>
      <c r="DD2" s="335"/>
      <c r="DE2" s="336"/>
      <c r="DF2" s="327" t="s">
        <v>257</v>
      </c>
      <c r="DG2" s="327"/>
      <c r="DH2" s="334" t="s">
        <v>239</v>
      </c>
      <c r="DI2" s="285" t="s">
        <v>169</v>
      </c>
      <c r="DJ2" s="285" t="s">
        <v>203</v>
      </c>
      <c r="DK2" s="335"/>
      <c r="DL2" s="335"/>
      <c r="DM2" s="335"/>
      <c r="DN2" s="335"/>
      <c r="DO2" s="336"/>
      <c r="DP2" s="327" t="s">
        <v>257</v>
      </c>
      <c r="DQ2" s="327"/>
      <c r="DR2" s="334" t="s">
        <v>240</v>
      </c>
      <c r="DS2" s="285" t="s">
        <v>168</v>
      </c>
      <c r="DT2" s="285" t="s">
        <v>144</v>
      </c>
      <c r="DU2" s="335"/>
      <c r="DV2" s="335"/>
      <c r="DW2" s="335"/>
      <c r="DX2" s="335"/>
      <c r="DY2" s="336"/>
      <c r="DZ2" s="327" t="s">
        <v>257</v>
      </c>
      <c r="EA2" s="327"/>
      <c r="EB2" s="334" t="s">
        <v>241</v>
      </c>
      <c r="EC2" s="285" t="s">
        <v>169</v>
      </c>
      <c r="ED2" s="285" t="s">
        <v>207</v>
      </c>
      <c r="EE2" s="335"/>
      <c r="EF2" s="335"/>
      <c r="EG2" s="335"/>
      <c r="EH2" s="335"/>
      <c r="EI2" s="336"/>
      <c r="EJ2" s="327" t="s">
        <v>257</v>
      </c>
      <c r="EK2" s="327"/>
      <c r="EL2" s="334" t="s">
        <v>242</v>
      </c>
      <c r="EM2" s="285" t="s">
        <v>168</v>
      </c>
      <c r="EN2" s="285" t="s">
        <v>144</v>
      </c>
      <c r="EO2" s="335"/>
      <c r="EP2" s="335"/>
      <c r="EQ2" s="335"/>
      <c r="ER2" s="335"/>
      <c r="ES2" s="336"/>
      <c r="ET2" s="327" t="s">
        <v>257</v>
      </c>
      <c r="EU2" s="327"/>
      <c r="EV2" s="334" t="s">
        <v>243</v>
      </c>
      <c r="EW2" s="285" t="s">
        <v>169</v>
      </c>
      <c r="EX2" s="285" t="s">
        <v>145</v>
      </c>
      <c r="EY2" s="335"/>
      <c r="EZ2" s="335"/>
      <c r="FA2" s="335"/>
      <c r="FB2" s="335"/>
      <c r="FC2" s="336"/>
      <c r="FD2" s="327" t="s">
        <v>257</v>
      </c>
      <c r="FE2" s="327"/>
      <c r="FF2" s="334" t="s">
        <v>244</v>
      </c>
      <c r="FG2" s="285" t="s">
        <v>169</v>
      </c>
      <c r="FH2" s="285" t="s">
        <v>208</v>
      </c>
      <c r="FI2" s="335"/>
      <c r="FJ2" s="335"/>
      <c r="FK2" s="335"/>
      <c r="FL2" s="335"/>
      <c r="FM2" s="336"/>
      <c r="FN2" s="327" t="s">
        <v>257</v>
      </c>
      <c r="FO2" s="327"/>
      <c r="FP2" s="334" t="s">
        <v>245</v>
      </c>
      <c r="FQ2" s="285" t="s">
        <v>168</v>
      </c>
      <c r="FR2" s="285" t="s">
        <v>144</v>
      </c>
      <c r="FS2" s="335"/>
      <c r="FT2" s="335"/>
      <c r="FU2" s="335"/>
      <c r="FV2" s="335"/>
      <c r="FW2" s="336"/>
      <c r="FX2" s="327" t="s">
        <v>257</v>
      </c>
      <c r="FY2" s="327"/>
      <c r="FZ2" s="334" t="s">
        <v>294</v>
      </c>
      <c r="GA2" s="285" t="s">
        <v>169</v>
      </c>
      <c r="GB2" s="285" t="s">
        <v>295</v>
      </c>
      <c r="GC2" s="335"/>
      <c r="GD2" s="335"/>
      <c r="GE2" s="335"/>
      <c r="GF2" s="335"/>
      <c r="GG2" s="336"/>
      <c r="GH2" s="327" t="s">
        <v>257</v>
      </c>
      <c r="GI2" s="327"/>
      <c r="GJ2" s="334" t="s">
        <v>300</v>
      </c>
      <c r="GK2" s="285" t="s">
        <v>169</v>
      </c>
      <c r="GL2" s="285" t="s">
        <v>301</v>
      </c>
      <c r="GM2" s="335"/>
      <c r="GN2" s="335"/>
      <c r="GO2" s="335"/>
      <c r="GP2" s="335"/>
      <c r="GQ2" s="336"/>
      <c r="GR2" s="327" t="s">
        <v>257</v>
      </c>
      <c r="GS2" s="327"/>
      <c r="GT2" s="334" t="s">
        <v>273</v>
      </c>
      <c r="GU2" s="285" t="s">
        <v>168</v>
      </c>
      <c r="GV2" s="285" t="s">
        <v>144</v>
      </c>
      <c r="GW2" s="335"/>
      <c r="GX2" s="335"/>
      <c r="GY2" s="335"/>
      <c r="GZ2" s="335"/>
      <c r="HA2" s="336"/>
      <c r="HB2" s="327" t="s">
        <v>257</v>
      </c>
      <c r="HC2" s="327"/>
      <c r="HD2" s="334" t="s">
        <v>306</v>
      </c>
      <c r="HE2" s="285" t="s">
        <v>169</v>
      </c>
      <c r="HF2" s="285" t="s">
        <v>307</v>
      </c>
      <c r="HG2" s="335"/>
      <c r="HH2" s="335"/>
      <c r="HI2" s="335"/>
      <c r="HJ2" s="335"/>
      <c r="HK2" s="336"/>
      <c r="HL2" s="327" t="s">
        <v>257</v>
      </c>
      <c r="HM2" s="327"/>
      <c r="HN2" s="334" t="s">
        <v>309</v>
      </c>
      <c r="HO2" s="285" t="s">
        <v>169</v>
      </c>
      <c r="HP2" s="285" t="s">
        <v>310</v>
      </c>
      <c r="HQ2" s="335"/>
      <c r="HR2" s="335"/>
      <c r="HS2" s="335"/>
      <c r="HT2" s="335"/>
      <c r="HU2" s="336"/>
      <c r="HV2" s="327" t="s">
        <v>257</v>
      </c>
      <c r="HW2" s="327"/>
      <c r="HX2" s="334" t="s">
        <v>274</v>
      </c>
      <c r="HY2" s="285" t="s">
        <v>168</v>
      </c>
      <c r="HZ2" s="285" t="s">
        <v>144</v>
      </c>
      <c r="IA2" s="335"/>
      <c r="IB2" s="335"/>
      <c r="IC2" s="335"/>
      <c r="ID2" s="335"/>
      <c r="IE2" s="336"/>
      <c r="IF2" s="327" t="s">
        <v>257</v>
      </c>
      <c r="IG2" s="327"/>
      <c r="IH2" s="334" t="s">
        <v>355</v>
      </c>
      <c r="II2" s="285" t="s">
        <v>169</v>
      </c>
      <c r="IJ2" s="285" t="s">
        <v>356</v>
      </c>
      <c r="IK2" s="335"/>
      <c r="IL2" s="335"/>
      <c r="IM2" s="335"/>
      <c r="IN2" s="335"/>
      <c r="IO2" s="336"/>
      <c r="IP2" s="327" t="s">
        <v>257</v>
      </c>
      <c r="IQ2" s="327"/>
    </row>
    <row xmlns:x14ac="http://schemas.microsoft.com/office/spreadsheetml/2009/9/ac" r="3" s="257" customFormat="true" ht="18" customHeight="true" x14ac:dyDescent="0.25">
      <c r="A3" s="590"/>
      <c r="B3" s="373" t="s">
        <v>160</v>
      </c>
      <c r="C3" s="374" t="s">
        <v>54</v>
      </c>
      <c r="D3" s="375" t="s">
        <v>7</v>
      </c>
      <c r="E3" s="375" t="s">
        <v>1</v>
      </c>
      <c r="F3" s="375" t="s">
        <v>2</v>
      </c>
      <c r="G3" s="375" t="s">
        <v>16</v>
      </c>
      <c r="H3" s="375" t="s">
        <v>17</v>
      </c>
      <c r="I3" s="376" t="s">
        <v>18</v>
      </c>
      <c r="J3" s="254"/>
      <c r="K3" s="254"/>
      <c r="L3" s="373" t="s">
        <v>160</v>
      </c>
      <c r="M3" s="374" t="s">
        <v>54</v>
      </c>
      <c r="N3" s="375" t="s">
        <v>7</v>
      </c>
      <c r="O3" s="375" t="s">
        <v>1</v>
      </c>
      <c r="P3" s="375" t="s">
        <v>2</v>
      </c>
      <c r="Q3" s="375" t="s">
        <v>16</v>
      </c>
      <c r="R3" s="375" t="s">
        <v>17</v>
      </c>
      <c r="S3" s="376" t="s">
        <v>18</v>
      </c>
      <c r="T3" s="254"/>
      <c r="U3" s="254"/>
      <c r="V3" s="373" t="s">
        <v>160</v>
      </c>
      <c r="W3" s="374" t="s">
        <v>54</v>
      </c>
      <c r="X3" s="375" t="s">
        <v>7</v>
      </c>
      <c r="Y3" s="375" t="s">
        <v>1</v>
      </c>
      <c r="Z3" s="375" t="s">
        <v>2</v>
      </c>
      <c r="AA3" s="375" t="s">
        <v>16</v>
      </c>
      <c r="AB3" s="375" t="s">
        <v>17</v>
      </c>
      <c r="AC3" s="376" t="s">
        <v>18</v>
      </c>
      <c r="AD3" s="254"/>
      <c r="AE3" s="254"/>
      <c r="AF3" s="373" t="s">
        <v>160</v>
      </c>
      <c r="AG3" s="374" t="s">
        <v>54</v>
      </c>
      <c r="AH3" s="375" t="s">
        <v>7</v>
      </c>
      <c r="AI3" s="375" t="s">
        <v>1</v>
      </c>
      <c r="AJ3" s="375" t="s">
        <v>2</v>
      </c>
      <c r="AK3" s="375" t="s">
        <v>16</v>
      </c>
      <c r="AL3" s="375" t="s">
        <v>17</v>
      </c>
      <c r="AM3" s="376" t="s">
        <v>18</v>
      </c>
      <c r="AN3" s="254"/>
      <c r="AO3" s="254"/>
      <c r="AP3" s="373" t="s">
        <v>160</v>
      </c>
      <c r="AQ3" s="374" t="s">
        <v>54</v>
      </c>
      <c r="AR3" s="375" t="s">
        <v>7</v>
      </c>
      <c r="AS3" s="375" t="s">
        <v>1</v>
      </c>
      <c r="AT3" s="375" t="s">
        <v>2</v>
      </c>
      <c r="AU3" s="375" t="s">
        <v>16</v>
      </c>
      <c r="AV3" s="375" t="s">
        <v>17</v>
      </c>
      <c r="AW3" s="376" t="s">
        <v>18</v>
      </c>
      <c r="AX3" s="254"/>
      <c r="AY3" s="254"/>
      <c r="AZ3" s="373" t="s">
        <v>160</v>
      </c>
      <c r="BA3" s="374" t="s">
        <v>54</v>
      </c>
      <c r="BB3" s="375" t="s">
        <v>7</v>
      </c>
      <c r="BC3" s="375" t="s">
        <v>1</v>
      </c>
      <c r="BD3" s="375" t="s">
        <v>2</v>
      </c>
      <c r="BE3" s="375" t="s">
        <v>16</v>
      </c>
      <c r="BF3" s="375" t="s">
        <v>17</v>
      </c>
      <c r="BG3" s="376" t="s">
        <v>18</v>
      </c>
      <c r="BH3" s="254"/>
      <c r="BI3" s="254"/>
      <c r="BJ3" s="373" t="s">
        <v>160</v>
      </c>
      <c r="BK3" s="374" t="s">
        <v>54</v>
      </c>
      <c r="BL3" s="375" t="s">
        <v>7</v>
      </c>
      <c r="BM3" s="375" t="s">
        <v>1</v>
      </c>
      <c r="BN3" s="375" t="s">
        <v>2</v>
      </c>
      <c r="BO3" s="375" t="s">
        <v>16</v>
      </c>
      <c r="BP3" s="375" t="s">
        <v>17</v>
      </c>
      <c r="BQ3" s="376" t="s">
        <v>18</v>
      </c>
      <c r="BR3" s="254"/>
      <c r="BS3" s="254"/>
      <c r="BT3" s="373" t="s">
        <v>160</v>
      </c>
      <c r="BU3" s="374" t="s">
        <v>54</v>
      </c>
      <c r="BV3" s="375" t="s">
        <v>7</v>
      </c>
      <c r="BW3" s="375" t="s">
        <v>1</v>
      </c>
      <c r="BX3" s="375" t="s">
        <v>2</v>
      </c>
      <c r="BY3" s="375" t="s">
        <v>16</v>
      </c>
      <c r="BZ3" s="375" t="s">
        <v>17</v>
      </c>
      <c r="CA3" s="376" t="s">
        <v>18</v>
      </c>
      <c r="CB3" s="254"/>
      <c r="CC3" s="254"/>
      <c r="CD3" s="373" t="s">
        <v>160</v>
      </c>
      <c r="CE3" s="374" t="s">
        <v>54</v>
      </c>
      <c r="CF3" s="375" t="s">
        <v>7</v>
      </c>
      <c r="CG3" s="375" t="s">
        <v>1</v>
      </c>
      <c r="CH3" s="375" t="s">
        <v>2</v>
      </c>
      <c r="CI3" s="375" t="s">
        <v>16</v>
      </c>
      <c r="CJ3" s="375" t="s">
        <v>17</v>
      </c>
      <c r="CK3" s="376" t="s">
        <v>18</v>
      </c>
      <c r="CL3" s="254"/>
      <c r="CM3" s="254"/>
      <c r="CN3" s="373" t="s">
        <v>160</v>
      </c>
      <c r="CO3" s="374" t="s">
        <v>54</v>
      </c>
      <c r="CP3" s="375" t="s">
        <v>7</v>
      </c>
      <c r="CQ3" s="375" t="s">
        <v>1</v>
      </c>
      <c r="CR3" s="375" t="s">
        <v>2</v>
      </c>
      <c r="CS3" s="375" t="s">
        <v>16</v>
      </c>
      <c r="CT3" s="375" t="s">
        <v>17</v>
      </c>
      <c r="CU3" s="376" t="s">
        <v>18</v>
      </c>
      <c r="CV3" s="254"/>
      <c r="CW3" s="254"/>
      <c r="CX3" s="373" t="s">
        <v>160</v>
      </c>
      <c r="CY3" s="374" t="s">
        <v>54</v>
      </c>
      <c r="CZ3" s="375" t="s">
        <v>7</v>
      </c>
      <c r="DA3" s="375" t="s">
        <v>1</v>
      </c>
      <c r="DB3" s="375" t="s">
        <v>2</v>
      </c>
      <c r="DC3" s="375" t="s">
        <v>16</v>
      </c>
      <c r="DD3" s="375" t="s">
        <v>17</v>
      </c>
      <c r="DE3" s="376" t="s">
        <v>18</v>
      </c>
      <c r="DF3" s="254"/>
      <c r="DG3" s="254"/>
      <c r="DH3" s="373" t="s">
        <v>160</v>
      </c>
      <c r="DI3" s="374" t="s">
        <v>54</v>
      </c>
      <c r="DJ3" s="375" t="s">
        <v>7</v>
      </c>
      <c r="DK3" s="375" t="s">
        <v>1</v>
      </c>
      <c r="DL3" s="375" t="s">
        <v>2</v>
      </c>
      <c r="DM3" s="375" t="s">
        <v>16</v>
      </c>
      <c r="DN3" s="375" t="s">
        <v>17</v>
      </c>
      <c r="DO3" s="376" t="s">
        <v>18</v>
      </c>
      <c r="DP3" s="254"/>
      <c r="DQ3" s="254"/>
      <c r="DR3" s="373" t="s">
        <v>160</v>
      </c>
      <c r="DS3" s="374" t="s">
        <v>54</v>
      </c>
      <c r="DT3" s="375" t="s">
        <v>7</v>
      </c>
      <c r="DU3" s="375" t="s">
        <v>1</v>
      </c>
      <c r="DV3" s="375" t="s">
        <v>2</v>
      </c>
      <c r="DW3" s="375" t="s">
        <v>16</v>
      </c>
      <c r="DX3" s="375" t="s">
        <v>17</v>
      </c>
      <c r="DY3" s="376" t="s">
        <v>18</v>
      </c>
      <c r="DZ3" s="254"/>
      <c r="EA3" s="254"/>
      <c r="EB3" s="373" t="s">
        <v>160</v>
      </c>
      <c r="EC3" s="374" t="s">
        <v>54</v>
      </c>
      <c r="ED3" s="375" t="s">
        <v>7</v>
      </c>
      <c r="EE3" s="375" t="s">
        <v>1</v>
      </c>
      <c r="EF3" s="375" t="s">
        <v>2</v>
      </c>
      <c r="EG3" s="375" t="s">
        <v>16</v>
      </c>
      <c r="EH3" s="375" t="s">
        <v>17</v>
      </c>
      <c r="EI3" s="376" t="s">
        <v>18</v>
      </c>
      <c r="EJ3" s="254"/>
      <c r="EK3" s="254"/>
      <c r="EL3" s="373" t="s">
        <v>160</v>
      </c>
      <c r="EM3" s="374" t="s">
        <v>54</v>
      </c>
      <c r="EN3" s="375" t="s">
        <v>7</v>
      </c>
      <c r="EO3" s="375" t="s">
        <v>1</v>
      </c>
      <c r="EP3" s="375" t="s">
        <v>2</v>
      </c>
      <c r="EQ3" s="375" t="s">
        <v>16</v>
      </c>
      <c r="ER3" s="375" t="s">
        <v>17</v>
      </c>
      <c r="ES3" s="376" t="s">
        <v>18</v>
      </c>
      <c r="ET3" s="254"/>
      <c r="EU3" s="254"/>
      <c r="EV3" s="373" t="s">
        <v>160</v>
      </c>
      <c r="EW3" s="377" t="s">
        <v>54</v>
      </c>
      <c r="EX3" s="375" t="s">
        <v>7</v>
      </c>
      <c r="EY3" s="375" t="s">
        <v>1</v>
      </c>
      <c r="EZ3" s="375" t="s">
        <v>2</v>
      </c>
      <c r="FA3" s="375" t="s">
        <v>16</v>
      </c>
      <c r="FB3" s="375" t="s">
        <v>17</v>
      </c>
      <c r="FC3" s="376" t="s">
        <v>18</v>
      </c>
      <c r="FD3" s="254"/>
      <c r="FE3" s="254"/>
      <c r="FF3" s="373" t="s">
        <v>160</v>
      </c>
      <c r="FG3" s="377" t="s">
        <v>54</v>
      </c>
      <c r="FH3" s="375" t="s">
        <v>7</v>
      </c>
      <c r="FI3" s="375" t="s">
        <v>1</v>
      </c>
      <c r="FJ3" s="375" t="s">
        <v>2</v>
      </c>
      <c r="FK3" s="375" t="s">
        <v>16</v>
      </c>
      <c r="FL3" s="375" t="s">
        <v>17</v>
      </c>
      <c r="FM3" s="376" t="s">
        <v>18</v>
      </c>
      <c r="FN3" s="254"/>
      <c r="FO3" s="254"/>
      <c r="FP3" s="373" t="s">
        <v>160</v>
      </c>
      <c r="FQ3" s="377" t="s">
        <v>54</v>
      </c>
      <c r="FR3" s="375" t="s">
        <v>7</v>
      </c>
      <c r="FS3" s="375" t="s">
        <v>1</v>
      </c>
      <c r="FT3" s="375" t="s">
        <v>2</v>
      </c>
      <c r="FU3" s="375" t="s">
        <v>16</v>
      </c>
      <c r="FV3" s="375" t="s">
        <v>17</v>
      </c>
      <c r="FW3" s="376" t="s">
        <v>18</v>
      </c>
      <c r="FX3" s="254"/>
      <c r="FY3" s="254"/>
      <c r="FZ3" s="373" t="s">
        <v>160</v>
      </c>
      <c r="GA3" s="377" t="s">
        <v>54</v>
      </c>
      <c r="GB3" s="375" t="s">
        <v>7</v>
      </c>
      <c r="GC3" s="375" t="s">
        <v>1</v>
      </c>
      <c r="GD3" s="375" t="s">
        <v>2</v>
      </c>
      <c r="GE3" s="375" t="s">
        <v>16</v>
      </c>
      <c r="GF3" s="375" t="s">
        <v>17</v>
      </c>
      <c r="GG3" s="376" t="s">
        <v>18</v>
      </c>
      <c r="GH3" s="254"/>
      <c r="GI3" s="254"/>
      <c r="GJ3" s="373" t="s">
        <v>160</v>
      </c>
      <c r="GK3" s="377" t="s">
        <v>54</v>
      </c>
      <c r="GL3" s="375" t="s">
        <v>7</v>
      </c>
      <c r="GM3" s="375" t="s">
        <v>1</v>
      </c>
      <c r="GN3" s="375" t="s">
        <v>2</v>
      </c>
      <c r="GO3" s="375" t="s">
        <v>16</v>
      </c>
      <c r="GP3" s="375" t="s">
        <v>17</v>
      </c>
      <c r="GQ3" s="376" t="s">
        <v>18</v>
      </c>
      <c r="GR3" s="254"/>
      <c r="GS3" s="254"/>
      <c r="GT3" s="373" t="s">
        <v>160</v>
      </c>
      <c r="GU3" s="377" t="s">
        <v>54</v>
      </c>
      <c r="GV3" s="375" t="s">
        <v>7</v>
      </c>
      <c r="GW3" s="375" t="s">
        <v>1</v>
      </c>
      <c r="GX3" s="375" t="s">
        <v>2</v>
      </c>
      <c r="GY3" s="375" t="s">
        <v>16</v>
      </c>
      <c r="GZ3" s="375" t="s">
        <v>17</v>
      </c>
      <c r="HA3" s="376" t="s">
        <v>18</v>
      </c>
      <c r="HB3" s="254"/>
      <c r="HC3" s="254"/>
      <c r="HD3" s="373" t="s">
        <v>160</v>
      </c>
      <c r="HE3" s="377" t="s">
        <v>54</v>
      </c>
      <c r="HF3" s="375" t="s">
        <v>7</v>
      </c>
      <c r="HG3" s="375" t="s">
        <v>1</v>
      </c>
      <c r="HH3" s="375" t="s">
        <v>2</v>
      </c>
      <c r="HI3" s="375" t="s">
        <v>16</v>
      </c>
      <c r="HJ3" s="375" t="s">
        <v>17</v>
      </c>
      <c r="HK3" s="376" t="s">
        <v>18</v>
      </c>
      <c r="HL3" s="254"/>
      <c r="HM3" s="254"/>
      <c r="HN3" s="373" t="s">
        <v>160</v>
      </c>
      <c r="HO3" s="377" t="s">
        <v>54</v>
      </c>
      <c r="HP3" s="375" t="s">
        <v>7</v>
      </c>
      <c r="HQ3" s="375" t="s">
        <v>1</v>
      </c>
      <c r="HR3" s="375" t="s">
        <v>2</v>
      </c>
      <c r="HS3" s="375" t="s">
        <v>16</v>
      </c>
      <c r="HT3" s="375" t="s">
        <v>17</v>
      </c>
      <c r="HU3" s="376" t="s">
        <v>18</v>
      </c>
      <c r="HV3" s="254"/>
      <c r="HW3" s="254"/>
      <c r="HX3" s="373" t="s">
        <v>160</v>
      </c>
      <c r="HY3" s="377" t="s">
        <v>54</v>
      </c>
      <c r="HZ3" s="375" t="s">
        <v>7</v>
      </c>
      <c r="IA3" s="375" t="s">
        <v>1</v>
      </c>
      <c r="IB3" s="375" t="s">
        <v>2</v>
      </c>
      <c r="IC3" s="375" t="s">
        <v>16</v>
      </c>
      <c r="ID3" s="375" t="s">
        <v>17</v>
      </c>
      <c r="IE3" s="376" t="s">
        <v>18</v>
      </c>
      <c r="IF3" s="254"/>
      <c r="IG3" s="254"/>
      <c r="IH3" s="373" t="s">
        <v>160</v>
      </c>
      <c r="II3" s="377" t="s">
        <v>54</v>
      </c>
      <c r="IJ3" s="375" t="s">
        <v>7</v>
      </c>
      <c r="IK3" s="375" t="s">
        <v>1</v>
      </c>
      <c r="IL3" s="375" t="s">
        <v>2</v>
      </c>
      <c r="IM3" s="375" t="s">
        <v>16</v>
      </c>
      <c r="IN3" s="375" t="s">
        <v>17</v>
      </c>
      <c r="IO3" s="376" t="s">
        <v>18</v>
      </c>
      <c r="IP3" s="254"/>
      <c r="IQ3" s="254"/>
      <c r="IR3" s="256"/>
      <c r="JB3" s="256"/>
      <c r="JL3" s="256"/>
      <c r="JV3" s="256"/>
      <c r="KF3" s="256"/>
      <c r="KP3" s="256"/>
      <c r="KZ3" s="256"/>
      <c r="LJ3" s="256"/>
    </row>
    <row xmlns:x14ac="http://schemas.microsoft.com/office/spreadsheetml/2009/9/ac" r="4" s="4" customFormat="true" x14ac:dyDescent="0.25">
      <c r="A4" s="406" t="str">
        <f>IF(ISBLANK('Data Summary'!A6),"",'Data Summary'!A6)</f>
        <v>GIN_2005_EMIS</v>
      </c>
      <c r="B4" s="120"/>
      <c r="C4" s="92" t="s">
        <v>3</v>
      </c>
      <c r="D4" s="7"/>
      <c r="E4" s="7"/>
      <c r="F4" s="7"/>
      <c r="G4" s="7"/>
      <c r="H4" s="7"/>
      <c r="I4" s="26"/>
      <c r="J4" s="24"/>
      <c r="K4" s="24"/>
      <c r="L4" s="120"/>
      <c r="M4" s="92" t="s">
        <v>3</v>
      </c>
      <c r="N4" s="7"/>
      <c r="O4" s="7"/>
      <c r="P4" s="7"/>
      <c r="Q4" s="7"/>
      <c r="R4" s="7"/>
      <c r="S4" s="26"/>
      <c r="T4" s="24"/>
      <c r="U4" s="24"/>
      <c r="V4" s="120"/>
      <c r="W4" s="92" t="s">
        <v>3</v>
      </c>
      <c r="X4" s="7"/>
      <c r="Y4" s="7"/>
      <c r="Z4" s="7"/>
      <c r="AA4" s="7"/>
      <c r="AB4" s="7"/>
      <c r="AC4" s="26"/>
      <c r="AD4" s="24"/>
      <c r="AE4" s="24"/>
      <c r="AF4" s="120"/>
      <c r="AG4" s="92" t="s">
        <v>3</v>
      </c>
      <c r="AH4" s="7"/>
      <c r="AI4" s="7"/>
      <c r="AJ4" s="7"/>
      <c r="AK4" s="7"/>
      <c r="AL4" s="7"/>
      <c r="AM4" s="26"/>
      <c r="AN4" s="24"/>
      <c r="AO4" s="24"/>
      <c r="AP4" s="120"/>
      <c r="AQ4" s="92" t="s">
        <v>3</v>
      </c>
      <c r="AR4" s="7"/>
      <c r="AS4" s="7"/>
      <c r="AT4" s="7"/>
      <c r="AU4" s="7"/>
      <c r="AV4" s="7"/>
      <c r="AW4" s="26"/>
      <c r="AX4" s="24"/>
      <c r="AY4" s="24"/>
      <c r="AZ4" s="120"/>
      <c r="BA4" s="92" t="s">
        <v>3</v>
      </c>
      <c r="BB4" s="7"/>
      <c r="BC4" s="7"/>
      <c r="BD4" s="7"/>
      <c r="BE4" s="7"/>
      <c r="BF4" s="7"/>
      <c r="BG4" s="26"/>
      <c r="BH4" s="24"/>
      <c r="BI4" s="24"/>
      <c r="BJ4" s="120"/>
      <c r="BK4" s="92" t="s">
        <v>3</v>
      </c>
      <c r="BL4" s="7"/>
      <c r="BM4" s="7"/>
      <c r="BN4" s="7"/>
      <c r="BO4" s="7"/>
      <c r="BP4" s="7"/>
      <c r="BQ4" s="26"/>
      <c r="BR4" s="24"/>
      <c r="BS4" s="24"/>
      <c r="BT4" s="135"/>
      <c r="BU4" s="92" t="s">
        <v>3</v>
      </c>
      <c r="BV4" s="7"/>
      <c r="BW4" s="7"/>
      <c r="BX4" s="7"/>
      <c r="BY4" s="7"/>
      <c r="BZ4" s="7"/>
      <c r="CA4" s="26"/>
      <c r="CB4" s="24"/>
      <c r="CC4" s="24"/>
      <c r="CD4" s="120"/>
      <c r="CE4" s="92" t="s">
        <v>3</v>
      </c>
      <c r="CF4" s="7"/>
      <c r="CG4" s="7"/>
      <c r="CH4" s="7"/>
      <c r="CI4" s="7"/>
      <c r="CJ4" s="7"/>
      <c r="CK4" s="26"/>
      <c r="CL4" s="24"/>
      <c r="CM4" s="24"/>
      <c r="CN4" s="120"/>
      <c r="CO4" s="92" t="s">
        <v>3</v>
      </c>
      <c r="CP4" s="7"/>
      <c r="CQ4" s="7"/>
      <c r="CR4" s="7"/>
      <c r="CS4" s="7"/>
      <c r="CT4" s="7"/>
      <c r="CU4" s="26"/>
      <c r="CV4" s="24"/>
      <c r="CW4" s="24"/>
      <c r="CX4" s="120"/>
      <c r="CY4" s="92" t="s">
        <v>3</v>
      </c>
      <c r="CZ4" s="7"/>
      <c r="DA4" s="7"/>
      <c r="DB4" s="7"/>
      <c r="DC4" s="7"/>
      <c r="DD4" s="7"/>
      <c r="DE4" s="26"/>
      <c r="DF4" s="24"/>
      <c r="DG4" s="24"/>
      <c r="DH4" s="120"/>
      <c r="DI4" s="92" t="s">
        <v>3</v>
      </c>
      <c r="DJ4" s="7"/>
      <c r="DK4" s="7"/>
      <c r="DL4" s="7"/>
      <c r="DM4" s="7"/>
      <c r="DN4" s="7"/>
      <c r="DO4" s="26"/>
      <c r="DP4" s="24"/>
      <c r="DQ4" s="24"/>
      <c r="DR4" s="135"/>
      <c r="DS4" s="92" t="s">
        <v>3</v>
      </c>
      <c r="DT4" s="7"/>
      <c r="DU4" s="7"/>
      <c r="DV4" s="7"/>
      <c r="DW4" s="7"/>
      <c r="DX4" s="7"/>
      <c r="DY4" s="26"/>
      <c r="DZ4" s="24"/>
      <c r="EA4" s="24"/>
      <c r="EB4" s="120"/>
      <c r="EC4" s="92" t="s">
        <v>3</v>
      </c>
      <c r="ED4" s="7"/>
      <c r="EE4" s="7"/>
      <c r="EF4" s="7"/>
      <c r="EG4" s="7"/>
      <c r="EH4" s="7"/>
      <c r="EI4" s="26"/>
      <c r="EJ4" s="24"/>
      <c r="EK4" s="24"/>
      <c r="EL4" s="135"/>
      <c r="EM4" s="92" t="s">
        <v>3</v>
      </c>
      <c r="EN4" s="7"/>
      <c r="EO4" s="7"/>
      <c r="EP4" s="7"/>
      <c r="EQ4" s="7"/>
      <c r="ER4" s="7"/>
      <c r="ES4" s="26"/>
      <c r="ET4" s="24"/>
      <c r="EU4" s="24"/>
      <c r="EV4" s="135"/>
      <c r="EW4" s="93" t="s">
        <v>3</v>
      </c>
      <c r="EX4" s="7">
        <f>100-EX5</f>
        <v>13.627348034068362</v>
      </c>
      <c r="EY4" s="7">
        <f t="shared" ref="EY4:FB4" si="0">100-EY5</f>
        <v>12.252384446074842</v>
      </c>
      <c r="EZ4" s="7">
        <f t="shared" si="0"/>
        <v>14.268605645851153</v>
      </c>
      <c r="FA4" s="7"/>
      <c r="FB4" s="7">
        <f t="shared" si="0"/>
        <v>13.627348034068362</v>
      </c>
      <c r="FC4" s="26"/>
      <c r="FD4" s="24"/>
      <c r="FE4" s="24"/>
      <c r="FF4" s="135"/>
      <c r="FG4" s="93" t="s">
        <v>3</v>
      </c>
      <c r="FH4" s="7">
        <f>100-FH5</f>
        <v>8.1221719457013677</v>
      </c>
      <c r="FI4" s="7">
        <f t="shared" ref="FI4:FJ4" si="1">100-FI5</f>
        <v>7.9004329004328895</v>
      </c>
      <c r="FJ4" s="7">
        <f t="shared" si="1"/>
        <v>8.2234673698088301</v>
      </c>
      <c r="FK4" s="7"/>
      <c r="FL4" s="7">
        <f t="shared" ref="FL4" si="2">100-FL5</f>
        <v>8.1221719457013677</v>
      </c>
      <c r="FM4" s="26"/>
      <c r="FN4" s="24"/>
      <c r="FO4" s="24"/>
      <c r="FP4" s="120"/>
      <c r="FQ4" s="93" t="s">
        <v>3</v>
      </c>
      <c r="FR4" s="7"/>
      <c r="FS4" s="7"/>
      <c r="FT4" s="7"/>
      <c r="FU4" s="7"/>
      <c r="FV4" s="7"/>
      <c r="FW4" s="26"/>
      <c r="FX4" s="24"/>
      <c r="FY4" s="24"/>
      <c r="FZ4" s="135"/>
      <c r="GA4" s="93" t="s">
        <v>3</v>
      </c>
      <c r="GB4" s="7">
        <v>5.7061652820288629</v>
      </c>
      <c r="GC4" s="7">
        <v>6.1805555555555571</v>
      </c>
      <c r="GD4" s="7">
        <v>5.4881940012763266</v>
      </c>
      <c r="GE4" s="7"/>
      <c r="GF4" s="7">
        <v>5.7061652820288629</v>
      </c>
      <c r="GG4" s="26"/>
      <c r="GH4" s="24"/>
      <c r="GI4" s="24"/>
      <c r="GJ4" s="135"/>
      <c r="GK4" s="93" t="s">
        <v>3</v>
      </c>
      <c r="GL4" s="7">
        <v>7.9210046152195019</v>
      </c>
      <c r="GM4" s="7">
        <v>7.6974789915966397</v>
      </c>
      <c r="GN4" s="7">
        <v>8.0258593503626656</v>
      </c>
      <c r="GO4" s="7"/>
      <c r="GP4" s="7">
        <v>7.9210046152195019</v>
      </c>
      <c r="GQ4" s="26"/>
      <c r="GR4" s="24"/>
      <c r="GS4" s="24"/>
      <c r="GT4" s="135"/>
      <c r="GU4" s="93" t="s">
        <v>3</v>
      </c>
      <c r="GV4" s="7"/>
      <c r="GW4" s="7"/>
      <c r="GX4" s="7"/>
      <c r="GY4" s="7"/>
      <c r="GZ4" s="7"/>
      <c r="HA4" s="26"/>
      <c r="HB4" s="24"/>
      <c r="HC4" s="24"/>
      <c r="HD4" s="135"/>
      <c r="HE4" s="93" t="s">
        <v>3</v>
      </c>
      <c r="HF4" s="7">
        <v>10.358942065491178</v>
      </c>
      <c r="HG4" s="7">
        <v>9.9474720945502213</v>
      </c>
      <c r="HH4" s="7">
        <v>10.552298673248998</v>
      </c>
      <c r="HI4" s="7"/>
      <c r="HJ4" s="7">
        <v>10.358942065491178</v>
      </c>
      <c r="HK4" s="26"/>
      <c r="HL4" s="24"/>
      <c r="HM4" s="24"/>
      <c r="HN4" s="135"/>
      <c r="HO4" s="93" t="s">
        <v>3</v>
      </c>
      <c r="HP4" s="7">
        <v>12.922025723472672</v>
      </c>
      <c r="HQ4" s="7">
        <v>11.972044971133386</v>
      </c>
      <c r="HR4" s="7">
        <v>13.391382675273988</v>
      </c>
      <c r="HS4" s="7"/>
      <c r="HT4" s="7">
        <v>12.922025723472672</v>
      </c>
      <c r="HU4" s="26"/>
      <c r="HV4" s="24"/>
      <c r="HW4" s="24"/>
      <c r="HX4" s="120"/>
      <c r="HY4" s="93" t="s">
        <v>3</v>
      </c>
      <c r="HZ4" s="7"/>
      <c r="IA4" s="7"/>
      <c r="IB4" s="7"/>
      <c r="IC4" s="7"/>
      <c r="ID4" s="7"/>
      <c r="IE4" s="26"/>
      <c r="IF4" s="24"/>
      <c r="IG4" s="24"/>
      <c r="IH4" s="120"/>
      <c r="II4" s="93" t="s">
        <v>3</v>
      </c>
      <c r="IJ4" s="7">
        <v>26.606531881804045</v>
      </c>
      <c r="IK4" s="7"/>
      <c r="IL4" s="7"/>
      <c r="IM4" s="7">
        <v>6.2688568555145849</v>
      </c>
      <c r="IN4" s="7">
        <v>36.885768985322272</v>
      </c>
      <c r="IO4" s="26">
        <v>2.0725388601036201</v>
      </c>
      <c r="IP4" s="24"/>
      <c r="IQ4" s="24"/>
      <c r="IR4" s="131"/>
      <c r="JB4" s="131"/>
      <c r="JL4" s="131"/>
      <c r="JV4" s="131"/>
      <c r="KF4" s="131"/>
      <c r="KP4" s="131"/>
      <c r="KZ4" s="131"/>
      <c r="LJ4" s="131"/>
    </row>
    <row xmlns:x14ac="http://schemas.microsoft.com/office/spreadsheetml/2009/9/ac" r="5" s="4" customFormat="true" x14ac:dyDescent="0.25">
      <c r="A5" s="406" t="str">
        <f ca="true">IF(ISBLANK('Data Summary'!A7),"",'Data Summary'!A7)</f>
        <v>GIN_2006_EMIS</v>
      </c>
      <c r="B5" s="120"/>
      <c r="C5" s="92" t="s">
        <v>25</v>
      </c>
      <c r="D5" s="7"/>
      <c r="E5" s="7"/>
      <c r="F5" s="7"/>
      <c r="G5" s="7"/>
      <c r="H5" s="7"/>
      <c r="I5" s="26"/>
      <c r="J5" s="24"/>
      <c r="K5" s="24"/>
      <c r="L5" s="120"/>
      <c r="M5" s="92" t="s">
        <v>25</v>
      </c>
      <c r="N5" s="7"/>
      <c r="O5" s="7"/>
      <c r="P5" s="7"/>
      <c r="Q5" s="7"/>
      <c r="R5" s="7"/>
      <c r="S5" s="26"/>
      <c r="T5" s="24"/>
      <c r="U5" s="24"/>
      <c r="V5" s="120"/>
      <c r="W5" s="92" t="s">
        <v>25</v>
      </c>
      <c r="X5" s="7"/>
      <c r="Y5" s="7"/>
      <c r="Z5" s="7"/>
      <c r="AA5" s="7"/>
      <c r="AB5" s="7"/>
      <c r="AC5" s="26"/>
      <c r="AD5" s="24"/>
      <c r="AE5" s="24"/>
      <c r="AF5" s="120"/>
      <c r="AG5" s="92" t="s">
        <v>25</v>
      </c>
      <c r="AH5" s="7"/>
      <c r="AI5" s="7"/>
      <c r="AJ5" s="7"/>
      <c r="AK5" s="7"/>
      <c r="AL5" s="7"/>
      <c r="AM5" s="26"/>
      <c r="AN5" s="24"/>
      <c r="AO5" s="24"/>
      <c r="AP5" s="120"/>
      <c r="AQ5" s="92" t="s">
        <v>25</v>
      </c>
      <c r="AR5" s="7"/>
      <c r="AS5" s="7"/>
      <c r="AT5" s="7"/>
      <c r="AU5" s="7"/>
      <c r="AV5" s="7"/>
      <c r="AW5" s="26"/>
      <c r="AX5" s="24"/>
      <c r="AY5" s="24"/>
      <c r="AZ5" s="120"/>
      <c r="BA5" s="92" t="s">
        <v>25</v>
      </c>
      <c r="BB5" s="7"/>
      <c r="BC5" s="7"/>
      <c r="BD5" s="7"/>
      <c r="BE5" s="7"/>
      <c r="BF5" s="7"/>
      <c r="BG5" s="26"/>
      <c r="BH5" s="24"/>
      <c r="BI5" s="24"/>
      <c r="BJ5" s="120"/>
      <c r="BK5" s="92" t="s">
        <v>25</v>
      </c>
      <c r="BL5" s="7"/>
      <c r="BM5" s="7"/>
      <c r="BN5" s="7"/>
      <c r="BO5" s="7"/>
      <c r="BP5" s="7"/>
      <c r="BQ5" s="26"/>
      <c r="BR5" s="24"/>
      <c r="BS5" s="24"/>
      <c r="BT5" s="135"/>
      <c r="BU5" s="92" t="s">
        <v>25</v>
      </c>
      <c r="BV5" s="7"/>
      <c r="BW5" s="7"/>
      <c r="BX5" s="7"/>
      <c r="BY5" s="7"/>
      <c r="BZ5" s="7"/>
      <c r="CA5" s="26"/>
      <c r="CB5" s="24"/>
      <c r="CC5" s="24"/>
      <c r="CD5" s="120"/>
      <c r="CE5" s="92" t="s">
        <v>25</v>
      </c>
      <c r="CF5" s="7"/>
      <c r="CG5" s="7"/>
      <c r="CH5" s="7"/>
      <c r="CI5" s="7"/>
      <c r="CJ5" s="7"/>
      <c r="CK5" s="26"/>
      <c r="CL5" s="24"/>
      <c r="CM5" s="24"/>
      <c r="CN5" s="120"/>
      <c r="CO5" s="92" t="s">
        <v>25</v>
      </c>
      <c r="CP5" s="7"/>
      <c r="CQ5" s="7"/>
      <c r="CR5" s="7"/>
      <c r="CS5" s="7"/>
      <c r="CT5" s="7"/>
      <c r="CU5" s="26"/>
      <c r="CV5" s="24"/>
      <c r="CW5" s="24"/>
      <c r="CX5" s="120"/>
      <c r="CY5" s="92" t="s">
        <v>25</v>
      </c>
      <c r="CZ5" s="7"/>
      <c r="DA5" s="7"/>
      <c r="DB5" s="7"/>
      <c r="DC5" s="7"/>
      <c r="DD5" s="7"/>
      <c r="DE5" s="26"/>
      <c r="DF5" s="24"/>
      <c r="DG5" s="24"/>
      <c r="DH5" s="120"/>
      <c r="DI5" s="92" t="s">
        <v>25</v>
      </c>
      <c r="DJ5" s="7"/>
      <c r="DK5" s="7"/>
      <c r="DL5" s="7"/>
      <c r="DM5" s="7"/>
      <c r="DN5" s="7"/>
      <c r="DO5" s="26"/>
      <c r="DP5" s="24"/>
      <c r="DQ5" s="24"/>
      <c r="DR5" s="135"/>
      <c r="DS5" s="92" t="s">
        <v>25</v>
      </c>
      <c r="DT5" s="7"/>
      <c r="DU5" s="7"/>
      <c r="DV5" s="7"/>
      <c r="DW5" s="7"/>
      <c r="DX5" s="7"/>
      <c r="DY5" s="26"/>
      <c r="DZ5" s="24"/>
      <c r="EA5" s="24"/>
      <c r="EB5" s="120"/>
      <c r="EC5" s="92" t="s">
        <v>25</v>
      </c>
      <c r="ED5" s="7"/>
      <c r="EE5" s="7"/>
      <c r="EF5" s="7"/>
      <c r="EG5" s="7"/>
      <c r="EH5" s="7"/>
      <c r="EI5" s="26"/>
      <c r="EJ5" s="24"/>
      <c r="EK5" s="24"/>
      <c r="EL5" s="135"/>
      <c r="EM5" s="92" t="s">
        <v>25</v>
      </c>
      <c r="EN5" s="7"/>
      <c r="EO5" s="7"/>
      <c r="EP5" s="7"/>
      <c r="EQ5" s="7"/>
      <c r="ER5" s="7"/>
      <c r="ES5" s="26"/>
      <c r="ET5" s="24"/>
      <c r="EU5" s="24"/>
      <c r="EV5" s="120" t="s">
        <v>154</v>
      </c>
      <c r="EW5" s="93" t="s">
        <v>25</v>
      </c>
      <c r="EX5" s="7">
        <f>FB5</f>
        <v>86.372651965931638</v>
      </c>
      <c r="EY5" s="7">
        <f>(889+1503)/(1023+1703)*100</f>
        <v>87.747615553925158</v>
      </c>
      <c r="EZ5" s="7">
        <f>(4655+356)/(5427+418)*100</f>
        <v>85.731394354148847</v>
      </c>
      <c r="FA5" s="7"/>
      <c r="FB5" s="7">
        <f>(5544+1859)/(6450+2121)*100</f>
        <v>86.372651965931638</v>
      </c>
      <c r="FC5" s="26"/>
      <c r="FD5" s="24"/>
      <c r="FE5" s="24"/>
      <c r="FF5" s="120" t="s">
        <v>154</v>
      </c>
      <c r="FG5" s="93" t="s">
        <v>25</v>
      </c>
      <c r="FH5" s="7">
        <v>91.877828054298632</v>
      </c>
      <c r="FI5" s="7">
        <v>92.099567099567111</v>
      </c>
      <c r="FJ5" s="7">
        <v>91.77653263019117</v>
      </c>
      <c r="FK5" s="7"/>
      <c r="FL5" s="7">
        <v>91.877828054298632</v>
      </c>
      <c r="FM5" s="26"/>
      <c r="FN5" s="24"/>
      <c r="FO5" s="24"/>
      <c r="FP5" s="120"/>
      <c r="FQ5" s="93" t="s">
        <v>25</v>
      </c>
      <c r="FR5" s="7"/>
      <c r="FS5" s="7"/>
      <c r="FT5" s="7"/>
      <c r="FU5" s="7"/>
      <c r="FV5" s="7"/>
      <c r="FW5" s="26"/>
      <c r="FX5" s="24"/>
      <c r="FY5" s="24"/>
      <c r="FZ5" s="120"/>
      <c r="GA5" s="93" t="s">
        <v>25</v>
      </c>
      <c r="GB5" s="7">
        <v>94.293834717971137</v>
      </c>
      <c r="GC5" s="7">
        <v>93.819444444444443</v>
      </c>
      <c r="GD5" s="7">
        <v>94.511805998723673</v>
      </c>
      <c r="GE5" s="7"/>
      <c r="GF5" s="7">
        <v>94.293834717971137</v>
      </c>
      <c r="GG5" s="26"/>
      <c r="GH5" s="24"/>
      <c r="GI5" s="24"/>
      <c r="GJ5" s="120"/>
      <c r="GK5" s="93" t="s">
        <v>25</v>
      </c>
      <c r="GL5" s="7">
        <v>92.078995384780498</v>
      </c>
      <c r="GM5" s="7">
        <v>92.30252100840336</v>
      </c>
      <c r="GN5" s="7">
        <v>91.974140649637334</v>
      </c>
      <c r="GO5" s="7"/>
      <c r="GP5" s="7">
        <v>92.078995384780498</v>
      </c>
      <c r="GQ5" s="26"/>
      <c r="GR5" s="24"/>
      <c r="GS5" s="24"/>
      <c r="GT5" s="120"/>
      <c r="GU5" s="93" t="s">
        <v>25</v>
      </c>
      <c r="GV5" s="7"/>
      <c r="GW5" s="7"/>
      <c r="GX5" s="7"/>
      <c r="GY5" s="7"/>
      <c r="GZ5" s="7"/>
      <c r="HA5" s="26"/>
      <c r="HB5" s="24"/>
      <c r="HC5" s="24"/>
      <c r="HD5" s="120"/>
      <c r="HE5" s="93" t="s">
        <v>25</v>
      </c>
      <c r="HF5" s="7">
        <v>89.641057934508822</v>
      </c>
      <c r="HG5" s="7">
        <v>90.052527905449779</v>
      </c>
      <c r="HH5" s="7">
        <v>89.447701326751002</v>
      </c>
      <c r="HI5" s="7"/>
      <c r="HJ5" s="7">
        <v>89.641057934508822</v>
      </c>
      <c r="HK5" s="26"/>
      <c r="HL5" s="24"/>
      <c r="HM5" s="24"/>
      <c r="HN5" s="120"/>
      <c r="HO5" s="93" t="s">
        <v>25</v>
      </c>
      <c r="HP5" s="7">
        <v>87.077974276527328</v>
      </c>
      <c r="HQ5" s="7">
        <v>88.027955028866614</v>
      </c>
      <c r="HR5" s="7">
        <v>86.608617324726012</v>
      </c>
      <c r="HS5" s="7"/>
      <c r="HT5" s="7">
        <v>87.077974276527328</v>
      </c>
      <c r="HU5" s="26"/>
      <c r="HV5" s="24"/>
      <c r="HW5" s="24"/>
      <c r="HX5" s="120"/>
      <c r="HY5" s="93" t="s">
        <v>25</v>
      </c>
      <c r="HZ5" s="7"/>
      <c r="IA5" s="7"/>
      <c r="IB5" s="7"/>
      <c r="IC5" s="7"/>
      <c r="ID5" s="7"/>
      <c r="IE5" s="26"/>
      <c r="IF5" s="24"/>
      <c r="IG5" s="24"/>
      <c r="IH5" s="120"/>
      <c r="II5" s="93" t="s">
        <v>25</v>
      </c>
      <c r="IJ5" s="7">
        <v>73.393468118195955</v>
      </c>
      <c r="IK5" s="7"/>
      <c r="IL5" s="7"/>
      <c r="IM5" s="7">
        <v>93.731143144485415</v>
      </c>
      <c r="IN5" s="7">
        <v>63.114231014677728</v>
      </c>
      <c r="IO5" s="26">
        <v>97.92746113989638</v>
      </c>
      <c r="IP5" s="24"/>
      <c r="IQ5" s="24"/>
      <c r="IR5" s="131"/>
      <c r="JB5" s="131"/>
      <c r="JL5" s="131"/>
      <c r="JV5" s="131"/>
      <c r="KF5" s="131"/>
      <c r="KP5" s="131"/>
      <c r="KZ5" s="131"/>
      <c r="LJ5" s="131"/>
    </row>
    <row xmlns:x14ac="http://schemas.microsoft.com/office/spreadsheetml/2009/9/ac" r="6" s="4" customFormat="true" ht="15.6" customHeight="true" x14ac:dyDescent="0.25">
      <c r="A6" s="406" t="str">
        <f ca="true">IF(ISBLANK('Data Summary'!A8),"",'Data Summary'!A8)</f>
        <v>GIN_2007_EMIS</v>
      </c>
      <c r="B6" s="135"/>
      <c r="C6" s="93" t="s">
        <v>26</v>
      </c>
      <c r="D6" s="19"/>
      <c r="E6" s="7"/>
      <c r="F6" s="7"/>
      <c r="G6" s="7"/>
      <c r="H6" s="7"/>
      <c r="I6" s="26"/>
      <c r="J6" s="24"/>
      <c r="K6" s="24"/>
      <c r="L6" s="135"/>
      <c r="M6" s="93" t="s">
        <v>26</v>
      </c>
      <c r="N6" s="19"/>
      <c r="O6" s="7"/>
      <c r="P6" s="7"/>
      <c r="Q6" s="7"/>
      <c r="R6" s="7"/>
      <c r="S6" s="26"/>
      <c r="T6" s="24"/>
      <c r="U6" s="24"/>
      <c r="V6" s="135"/>
      <c r="W6" s="93" t="s">
        <v>26</v>
      </c>
      <c r="X6" s="19"/>
      <c r="Y6" s="7"/>
      <c r="Z6" s="7"/>
      <c r="AA6" s="7"/>
      <c r="AB6" s="7"/>
      <c r="AC6" s="26"/>
      <c r="AD6" s="24"/>
      <c r="AE6" s="24"/>
      <c r="AF6" s="135"/>
      <c r="AG6" s="93" t="s">
        <v>26</v>
      </c>
      <c r="AH6" s="19"/>
      <c r="AI6" s="7"/>
      <c r="AJ6" s="7"/>
      <c r="AK6" s="7"/>
      <c r="AL6" s="7"/>
      <c r="AM6" s="26"/>
      <c r="AN6" s="24"/>
      <c r="AO6" s="24"/>
      <c r="AP6" s="135"/>
      <c r="AQ6" s="93" t="s">
        <v>26</v>
      </c>
      <c r="AR6" s="19"/>
      <c r="AS6" s="7"/>
      <c r="AT6" s="7"/>
      <c r="AU6" s="7"/>
      <c r="AV6" s="7"/>
      <c r="AW6" s="26"/>
      <c r="AX6" s="24"/>
      <c r="AY6" s="24"/>
      <c r="AZ6" s="135"/>
      <c r="BA6" s="93" t="s">
        <v>26</v>
      </c>
      <c r="BB6" s="19"/>
      <c r="BC6" s="7"/>
      <c r="BD6" s="7"/>
      <c r="BE6" s="7"/>
      <c r="BF6" s="7"/>
      <c r="BG6" s="26"/>
      <c r="BH6" s="24"/>
      <c r="BI6" s="24"/>
      <c r="BJ6" s="135"/>
      <c r="BK6" s="93" t="s">
        <v>26</v>
      </c>
      <c r="BL6" s="19"/>
      <c r="BM6" s="7"/>
      <c r="BN6" s="7"/>
      <c r="BO6" s="7"/>
      <c r="BP6" s="7"/>
      <c r="BQ6" s="26"/>
      <c r="BR6" s="24"/>
      <c r="BS6" s="24"/>
      <c r="BT6" s="135"/>
      <c r="BU6" s="93" t="s">
        <v>26</v>
      </c>
      <c r="BV6" s="19"/>
      <c r="BW6" s="7"/>
      <c r="BX6" s="7"/>
      <c r="BY6" s="7"/>
      <c r="BZ6" s="7"/>
      <c r="CA6" s="26"/>
      <c r="CB6" s="24"/>
      <c r="CC6" s="24"/>
      <c r="CD6" s="135"/>
      <c r="CE6" s="93" t="s">
        <v>26</v>
      </c>
      <c r="CF6" s="19"/>
      <c r="CG6" s="7"/>
      <c r="CH6" s="7"/>
      <c r="CI6" s="7"/>
      <c r="CJ6" s="7"/>
      <c r="CK6" s="26"/>
      <c r="CL6" s="24"/>
      <c r="CM6" s="24"/>
      <c r="CN6" s="135"/>
      <c r="CO6" s="93" t="s">
        <v>26</v>
      </c>
      <c r="CP6" s="19"/>
      <c r="CQ6" s="7"/>
      <c r="CR6" s="7"/>
      <c r="CS6" s="7"/>
      <c r="CT6" s="7"/>
      <c r="CU6" s="26"/>
      <c r="CV6" s="24"/>
      <c r="CW6" s="24"/>
      <c r="CX6" s="135"/>
      <c r="CY6" s="93" t="s">
        <v>26</v>
      </c>
      <c r="CZ6" s="19"/>
      <c r="DA6" s="7"/>
      <c r="DB6" s="7"/>
      <c r="DC6" s="7"/>
      <c r="DD6" s="7"/>
      <c r="DE6" s="26"/>
      <c r="DF6" s="24"/>
      <c r="DG6" s="24"/>
      <c r="DH6" s="120"/>
      <c r="DI6" s="93" t="s">
        <v>26</v>
      </c>
      <c r="DJ6" s="19"/>
      <c r="DK6" s="7"/>
      <c r="DL6" s="7"/>
      <c r="DM6" s="7"/>
      <c r="DN6" s="7"/>
      <c r="DO6" s="26"/>
      <c r="DP6" s="24"/>
      <c r="DQ6" s="24"/>
      <c r="DR6" s="135"/>
      <c r="DS6" s="93" t="s">
        <v>26</v>
      </c>
      <c r="DT6" s="19"/>
      <c r="DU6" s="7"/>
      <c r="DV6" s="7"/>
      <c r="DW6" s="7"/>
      <c r="DX6" s="7"/>
      <c r="DY6" s="26"/>
      <c r="DZ6" s="24"/>
      <c r="EA6" s="24"/>
      <c r="EB6" s="120"/>
      <c r="EC6" s="93" t="s">
        <v>26</v>
      </c>
      <c r="ED6" s="19"/>
      <c r="EE6" s="7"/>
      <c r="EF6" s="7"/>
      <c r="EG6" s="7"/>
      <c r="EH6" s="7"/>
      <c r="EI6" s="26"/>
      <c r="EJ6" s="24"/>
      <c r="EK6" s="24"/>
      <c r="EL6" s="135"/>
      <c r="EM6" s="93" t="s">
        <v>26</v>
      </c>
      <c r="EN6" s="19"/>
      <c r="EO6" s="7"/>
      <c r="EP6" s="7"/>
      <c r="EQ6" s="7"/>
      <c r="ER6" s="7"/>
      <c r="ES6" s="26"/>
      <c r="ET6" s="24"/>
      <c r="EU6" s="24"/>
      <c r="EV6" s="135"/>
      <c r="EW6" s="93" t="s">
        <v>26</v>
      </c>
      <c r="EX6" s="19"/>
      <c r="EY6" s="7"/>
      <c r="EZ6" s="7"/>
      <c r="FA6" s="7"/>
      <c r="FB6" s="7"/>
      <c r="FC6" s="26"/>
      <c r="FD6" s="24"/>
      <c r="FE6" s="24"/>
      <c r="FF6" s="135"/>
      <c r="FG6" s="93" t="s">
        <v>26</v>
      </c>
      <c r="FH6" s="19"/>
      <c r="FI6" s="7"/>
      <c r="FJ6" s="7"/>
      <c r="FK6" s="7"/>
      <c r="FL6" s="7"/>
      <c r="FM6" s="26"/>
      <c r="FN6" s="24"/>
      <c r="FO6" s="24"/>
      <c r="FP6" s="120"/>
      <c r="FQ6" s="93" t="s">
        <v>26</v>
      </c>
      <c r="FR6" s="19"/>
      <c r="FS6" s="7"/>
      <c r="FT6" s="7"/>
      <c r="FU6" s="7"/>
      <c r="FV6" s="7"/>
      <c r="FW6" s="26"/>
      <c r="FX6" s="24"/>
      <c r="FY6" s="24"/>
      <c r="FZ6" s="135"/>
      <c r="GA6" s="93" t="s">
        <v>26</v>
      </c>
      <c r="GB6" s="19"/>
      <c r="GC6" s="7"/>
      <c r="GD6" s="7"/>
      <c r="GE6" s="7"/>
      <c r="GF6" s="7"/>
      <c r="GG6" s="26"/>
      <c r="GH6" s="24"/>
      <c r="GI6" s="24"/>
      <c r="GJ6" s="135"/>
      <c r="GK6" s="93" t="s">
        <v>26</v>
      </c>
      <c r="GL6" s="19"/>
      <c r="GM6" s="7"/>
      <c r="GN6" s="7"/>
      <c r="GO6" s="7"/>
      <c r="GP6" s="7"/>
      <c r="GQ6" s="26"/>
      <c r="GR6" s="24"/>
      <c r="GS6" s="24"/>
      <c r="GT6" s="135"/>
      <c r="GU6" s="93" t="s">
        <v>26</v>
      </c>
      <c r="GV6" s="19"/>
      <c r="GW6" s="7"/>
      <c r="GX6" s="7"/>
      <c r="GY6" s="7"/>
      <c r="GZ6" s="7"/>
      <c r="HA6" s="26"/>
      <c r="HB6" s="24"/>
      <c r="HC6" s="24"/>
      <c r="HD6" s="135"/>
      <c r="HE6" s="93" t="s">
        <v>26</v>
      </c>
      <c r="HF6" s="19"/>
      <c r="HG6" s="7"/>
      <c r="HH6" s="7"/>
      <c r="HI6" s="7"/>
      <c r="HJ6" s="7"/>
      <c r="HK6" s="26"/>
      <c r="HL6" s="24"/>
      <c r="HM6" s="24"/>
      <c r="HN6" s="135"/>
      <c r="HO6" s="93" t="s">
        <v>26</v>
      </c>
      <c r="HP6" s="19"/>
      <c r="HQ6" s="7"/>
      <c r="HR6" s="7"/>
      <c r="HS6" s="7"/>
      <c r="HT6" s="7"/>
      <c r="HU6" s="26"/>
      <c r="HV6" s="24"/>
      <c r="HW6" s="24"/>
      <c r="HX6" s="120"/>
      <c r="HY6" s="93" t="s">
        <v>26</v>
      </c>
      <c r="HZ6" s="19"/>
      <c r="IA6" s="7"/>
      <c r="IB6" s="7"/>
      <c r="IC6" s="7"/>
      <c r="ID6" s="7"/>
      <c r="IE6" s="26"/>
      <c r="IF6" s="24"/>
      <c r="IG6" s="24"/>
      <c r="IH6" s="120"/>
      <c r="II6" s="93" t="s">
        <v>26</v>
      </c>
      <c r="IJ6" s="19"/>
      <c r="IK6" s="7"/>
      <c r="IL6" s="7"/>
      <c r="IM6" s="7"/>
      <c r="IN6" s="7"/>
      <c r="IO6" s="26"/>
      <c r="IP6" s="24"/>
      <c r="IQ6" s="24"/>
      <c r="IR6" s="131"/>
      <c r="JB6" s="131"/>
      <c r="JL6" s="131"/>
      <c r="JV6" s="131"/>
      <c r="KF6" s="131"/>
      <c r="KP6" s="131"/>
      <c r="KZ6" s="131"/>
      <c r="LJ6" s="131"/>
    </row>
    <row xmlns:x14ac="http://schemas.microsoft.com/office/spreadsheetml/2009/9/ac" r="7" s="4" customFormat="true" x14ac:dyDescent="0.25">
      <c r="A7" s="406" t="str">
        <f ca="true">IF(ISBLANK('Data Summary'!A9),"",'Data Summary'!A9)</f>
        <v>GIN_2008_EMIS</v>
      </c>
      <c r="B7" s="120"/>
      <c r="C7" s="93" t="s">
        <v>126</v>
      </c>
      <c r="D7" s="79"/>
      <c r="E7" s="7"/>
      <c r="F7" s="7"/>
      <c r="G7" s="7"/>
      <c r="H7" s="7"/>
      <c r="I7" s="26"/>
      <c r="J7" s="24"/>
      <c r="K7" s="24"/>
      <c r="L7" s="120"/>
      <c r="M7" s="93" t="s">
        <v>126</v>
      </c>
      <c r="N7" s="79"/>
      <c r="O7" s="7"/>
      <c r="P7" s="7"/>
      <c r="Q7" s="7"/>
      <c r="R7" s="7"/>
      <c r="S7" s="26"/>
      <c r="T7" s="24"/>
      <c r="U7" s="24"/>
      <c r="V7" s="120"/>
      <c r="W7" s="93" t="s">
        <v>126</v>
      </c>
      <c r="X7" s="79"/>
      <c r="Y7" s="7"/>
      <c r="Z7" s="7"/>
      <c r="AA7" s="7"/>
      <c r="AB7" s="7"/>
      <c r="AC7" s="26"/>
      <c r="AD7" s="24"/>
      <c r="AE7" s="24"/>
      <c r="AF7" s="120"/>
      <c r="AG7" s="93" t="s">
        <v>126</v>
      </c>
      <c r="AH7" s="79"/>
      <c r="AI7" s="7"/>
      <c r="AJ7" s="7"/>
      <c r="AK7" s="7"/>
      <c r="AL7" s="7"/>
      <c r="AM7" s="26"/>
      <c r="AN7" s="24"/>
      <c r="AO7" s="24"/>
      <c r="AP7" s="120"/>
      <c r="AQ7" s="93" t="s">
        <v>126</v>
      </c>
      <c r="AR7" s="79"/>
      <c r="AS7" s="7"/>
      <c r="AT7" s="7"/>
      <c r="AU7" s="7"/>
      <c r="AV7" s="7"/>
      <c r="AW7" s="26"/>
      <c r="AX7" s="24"/>
      <c r="AY7" s="24"/>
      <c r="AZ7" s="120"/>
      <c r="BA7" s="93" t="s">
        <v>126</v>
      </c>
      <c r="BB7" s="79"/>
      <c r="BC7" s="7"/>
      <c r="BD7" s="7"/>
      <c r="BE7" s="7"/>
      <c r="BF7" s="7"/>
      <c r="BG7" s="26"/>
      <c r="BH7" s="24"/>
      <c r="BI7" s="24"/>
      <c r="BJ7" s="120"/>
      <c r="BK7" s="93" t="s">
        <v>126</v>
      </c>
      <c r="BL7" s="79"/>
      <c r="BM7" s="7"/>
      <c r="BN7" s="7"/>
      <c r="BO7" s="7"/>
      <c r="BP7" s="7"/>
      <c r="BQ7" s="26"/>
      <c r="BR7" s="24"/>
      <c r="BS7" s="24"/>
      <c r="BT7" s="120"/>
      <c r="BU7" s="93" t="s">
        <v>126</v>
      </c>
      <c r="BV7" s="79"/>
      <c r="BW7" s="7"/>
      <c r="BX7" s="7"/>
      <c r="BY7" s="7"/>
      <c r="BZ7" s="7"/>
      <c r="CA7" s="26"/>
      <c r="CB7" s="24"/>
      <c r="CC7" s="24"/>
      <c r="CD7" s="120"/>
      <c r="CE7" s="93" t="s">
        <v>126</v>
      </c>
      <c r="CF7" s="79"/>
      <c r="CG7" s="7"/>
      <c r="CH7" s="7"/>
      <c r="CI7" s="7"/>
      <c r="CJ7" s="7"/>
      <c r="CK7" s="26"/>
      <c r="CL7" s="24"/>
      <c r="CM7" s="24"/>
      <c r="CN7" s="120"/>
      <c r="CO7" s="93" t="s">
        <v>126</v>
      </c>
      <c r="CP7" s="79"/>
      <c r="CQ7" s="7"/>
      <c r="CR7" s="7"/>
      <c r="CS7" s="7"/>
      <c r="CT7" s="7"/>
      <c r="CU7" s="26"/>
      <c r="CV7" s="24"/>
      <c r="CW7" s="24"/>
      <c r="CX7" s="120"/>
      <c r="CY7" s="93" t="s">
        <v>126</v>
      </c>
      <c r="CZ7" s="79"/>
      <c r="DA7" s="7"/>
      <c r="DB7" s="7"/>
      <c r="DC7" s="7"/>
      <c r="DD7" s="7"/>
      <c r="DE7" s="26"/>
      <c r="DF7" s="24"/>
      <c r="DG7" s="24"/>
      <c r="DH7" s="120" t="s">
        <v>205</v>
      </c>
      <c r="DI7" s="93" t="s">
        <v>126</v>
      </c>
      <c r="DJ7" s="7">
        <v>23.979715044675199</v>
      </c>
      <c r="DK7" s="7">
        <v>39.160274525635849</v>
      </c>
      <c r="DL7" s="7">
        <v>18.462656732691261</v>
      </c>
      <c r="DM7" s="7"/>
      <c r="DN7" s="7">
        <v>23.979715044675199</v>
      </c>
      <c r="DO7" s="26"/>
      <c r="DP7" s="24"/>
      <c r="DQ7" s="24"/>
      <c r="DR7" s="120"/>
      <c r="DS7" s="93" t="s">
        <v>126</v>
      </c>
      <c r="DT7" s="79"/>
      <c r="DU7" s="7"/>
      <c r="DV7" s="7"/>
      <c r="DW7" s="7"/>
      <c r="DX7" s="7"/>
      <c r="DY7" s="26"/>
      <c r="DZ7" s="24"/>
      <c r="EA7" s="24"/>
      <c r="EB7" s="120" t="s">
        <v>154</v>
      </c>
      <c r="EC7" s="93" t="s">
        <v>126</v>
      </c>
      <c r="ED7" s="7">
        <v>35.716010625452789</v>
      </c>
      <c r="EE7" s="7">
        <v>53.382581648522553</v>
      </c>
      <c r="EF7" s="7">
        <v>27.758318739054289</v>
      </c>
      <c r="EG7" s="7"/>
      <c r="EH7" s="7">
        <v>35.716010625452789</v>
      </c>
      <c r="EI7" s="26"/>
      <c r="EJ7" s="24"/>
      <c r="EK7" s="24"/>
      <c r="EL7" s="120"/>
      <c r="EM7" s="93" t="s">
        <v>126</v>
      </c>
      <c r="EN7" s="79"/>
      <c r="EO7" s="7"/>
      <c r="EP7" s="7"/>
      <c r="EQ7" s="7"/>
      <c r="ER7" s="7"/>
      <c r="ES7" s="26"/>
      <c r="ET7" s="24"/>
      <c r="EU7" s="24"/>
      <c r="EV7" s="120"/>
      <c r="EW7" s="93" t="s">
        <v>126</v>
      </c>
      <c r="EX7" s="79">
        <f>0.338*EX5</f>
        <v>29.193956364484897</v>
      </c>
      <c r="EY7" s="79"/>
      <c r="EZ7" s="79"/>
      <c r="FA7" s="7"/>
      <c r="FB7" s="7">
        <f>0.338*FB5</f>
        <v>29.193956364484897</v>
      </c>
      <c r="FC7" s="26"/>
      <c r="FD7" s="24"/>
      <c r="FE7" s="24"/>
      <c r="FF7" s="120"/>
      <c r="FG7" s="93" t="s">
        <v>126</v>
      </c>
      <c r="FH7" s="79">
        <f>0.351*FH5</f>
        <v>32.249117647058817</v>
      </c>
      <c r="FI7" s="79"/>
      <c r="FJ7" s="79"/>
      <c r="FK7" s="7"/>
      <c r="FL7" s="7">
        <f>0.351*FL5</f>
        <v>32.249117647058817</v>
      </c>
      <c r="FM7" s="26"/>
      <c r="FN7" s="24"/>
      <c r="FO7" s="24"/>
      <c r="FP7" s="120"/>
      <c r="FQ7" s="93" t="s">
        <v>126</v>
      </c>
      <c r="FR7" s="79"/>
      <c r="FS7" s="79"/>
      <c r="FT7" s="79"/>
      <c r="FU7" s="7"/>
      <c r="FV7" s="7"/>
      <c r="FW7" s="26"/>
      <c r="FX7" s="24"/>
      <c r="FY7" s="24"/>
      <c r="FZ7" s="120"/>
      <c r="GA7" s="93" t="s">
        <v>297</v>
      </c>
      <c r="GB7" s="79">
        <v>33.941205441291338</v>
      </c>
      <c r="GC7" s="79"/>
      <c r="GD7" s="79"/>
      <c r="GE7" s="7"/>
      <c r="GF7" s="7">
        <v>33.941205441291338</v>
      </c>
      <c r="GG7" s="26"/>
      <c r="GH7" s="24"/>
      <c r="GI7" s="24"/>
      <c r="GJ7" s="120"/>
      <c r="GK7" s="93" t="s">
        <v>297</v>
      </c>
      <c r="GL7" s="79"/>
      <c r="GM7" s="79"/>
      <c r="GN7" s="79"/>
      <c r="GO7" s="7"/>
      <c r="GP7" s="7"/>
      <c r="GQ7" s="26"/>
      <c r="GR7" s="24"/>
      <c r="GS7" s="24"/>
      <c r="GT7" s="120"/>
      <c r="GU7" s="93" t="s">
        <v>297</v>
      </c>
      <c r="GV7" s="79"/>
      <c r="GW7" s="79"/>
      <c r="GX7" s="79"/>
      <c r="GY7" s="7"/>
      <c r="GZ7" s="7"/>
      <c r="HA7" s="26"/>
      <c r="HB7" s="24"/>
      <c r="HC7" s="24"/>
      <c r="HD7" s="120"/>
      <c r="HE7" s="93" t="s">
        <v>297</v>
      </c>
      <c r="HF7" s="79"/>
      <c r="HG7" s="79"/>
      <c r="HH7" s="79"/>
      <c r="HI7" s="7"/>
      <c r="HJ7" s="7"/>
      <c r="HK7" s="26"/>
      <c r="HL7" s="24"/>
      <c r="HM7" s="24"/>
      <c r="HN7" s="120"/>
      <c r="HO7" s="93" t="s">
        <v>297</v>
      </c>
      <c r="HP7" s="79"/>
      <c r="HQ7" s="79"/>
      <c r="HR7" s="79"/>
      <c r="HS7" s="7"/>
      <c r="HT7" s="7"/>
      <c r="HU7" s="26"/>
      <c r="HV7" s="24"/>
      <c r="HW7" s="24"/>
      <c r="HX7" s="120"/>
      <c r="HY7" s="93" t="s">
        <v>126</v>
      </c>
      <c r="HZ7" s="79"/>
      <c r="IA7" s="79"/>
      <c r="IB7" s="79"/>
      <c r="IC7" s="7"/>
      <c r="ID7" s="7"/>
      <c r="IE7" s="26"/>
      <c r="IF7" s="24"/>
      <c r="IG7" s="24"/>
      <c r="IH7" s="120"/>
      <c r="II7" s="93" t="s">
        <v>126</v>
      </c>
      <c r="IJ7" s="79"/>
      <c r="IK7" s="79"/>
      <c r="IL7" s="79"/>
      <c r="IM7" s="7"/>
      <c r="IN7" s="7"/>
      <c r="IO7" s="26"/>
      <c r="IP7" s="24"/>
      <c r="IQ7" s="24"/>
      <c r="IR7" s="131"/>
      <c r="JB7" s="131"/>
      <c r="JL7" s="131"/>
      <c r="JV7" s="131"/>
      <c r="KF7" s="131"/>
      <c r="KP7" s="131"/>
      <c r="KZ7" s="131"/>
      <c r="LJ7" s="131"/>
    </row>
    <row xmlns:x14ac="http://schemas.microsoft.com/office/spreadsheetml/2009/9/ac" r="8" s="4" customFormat="true" x14ac:dyDescent="0.25">
      <c r="A8" s="406" t="str">
        <f ca="true">IF(ISBLANK('Data Summary'!A10),"",'Data Summary'!A10)</f>
        <v>GIN_2009_EMIS</v>
      </c>
      <c r="B8" s="135"/>
      <c r="C8" s="93" t="s">
        <v>127</v>
      </c>
      <c r="D8" s="19"/>
      <c r="E8" s="7"/>
      <c r="F8" s="7"/>
      <c r="G8" s="7"/>
      <c r="H8" s="7"/>
      <c r="I8" s="26"/>
      <c r="J8" s="24"/>
      <c r="K8" s="24"/>
      <c r="L8" s="135"/>
      <c r="M8" s="93" t="s">
        <v>127</v>
      </c>
      <c r="N8" s="19"/>
      <c r="O8" s="7"/>
      <c r="P8" s="7"/>
      <c r="Q8" s="7"/>
      <c r="R8" s="7"/>
      <c r="S8" s="26"/>
      <c r="T8" s="24"/>
      <c r="U8" s="24"/>
      <c r="V8" s="135"/>
      <c r="W8" s="93" t="s">
        <v>127</v>
      </c>
      <c r="X8" s="19"/>
      <c r="Y8" s="7"/>
      <c r="Z8" s="7"/>
      <c r="AA8" s="7"/>
      <c r="AB8" s="7"/>
      <c r="AC8" s="26"/>
      <c r="AD8" s="24"/>
      <c r="AE8" s="24"/>
      <c r="AF8" s="135"/>
      <c r="AG8" s="93" t="s">
        <v>127</v>
      </c>
      <c r="AH8" s="19"/>
      <c r="AI8" s="7"/>
      <c r="AJ8" s="7"/>
      <c r="AK8" s="7"/>
      <c r="AL8" s="7"/>
      <c r="AM8" s="26"/>
      <c r="AN8" s="24"/>
      <c r="AO8" s="24"/>
      <c r="AP8" s="135"/>
      <c r="AQ8" s="93" t="s">
        <v>127</v>
      </c>
      <c r="AR8" s="19"/>
      <c r="AS8" s="7"/>
      <c r="AT8" s="7"/>
      <c r="AU8" s="7"/>
      <c r="AV8" s="7"/>
      <c r="AW8" s="26"/>
      <c r="AX8" s="24"/>
      <c r="AY8" s="24"/>
      <c r="AZ8" s="135"/>
      <c r="BA8" s="93" t="s">
        <v>127</v>
      </c>
      <c r="BB8" s="19"/>
      <c r="BC8" s="7"/>
      <c r="BD8" s="7"/>
      <c r="BE8" s="7"/>
      <c r="BF8" s="7"/>
      <c r="BG8" s="26"/>
      <c r="BH8" s="24"/>
      <c r="BI8" s="24"/>
      <c r="BJ8" s="135"/>
      <c r="BK8" s="93" t="s">
        <v>127</v>
      </c>
      <c r="BL8" s="19"/>
      <c r="BM8" s="7"/>
      <c r="BN8" s="7"/>
      <c r="BO8" s="7"/>
      <c r="BP8" s="7"/>
      <c r="BQ8" s="26"/>
      <c r="BR8" s="24"/>
      <c r="BS8" s="24"/>
      <c r="BT8" s="135"/>
      <c r="BU8" s="93" t="s">
        <v>127</v>
      </c>
      <c r="BV8" s="19"/>
      <c r="BW8" s="7"/>
      <c r="BX8" s="7"/>
      <c r="BY8" s="7"/>
      <c r="BZ8" s="7"/>
      <c r="CA8" s="26"/>
      <c r="CB8" s="24"/>
      <c r="CC8" s="24"/>
      <c r="CD8" s="135"/>
      <c r="CE8" s="93" t="s">
        <v>127</v>
      </c>
      <c r="CF8" s="19"/>
      <c r="CG8" s="7"/>
      <c r="CH8" s="7"/>
      <c r="CI8" s="7"/>
      <c r="CJ8" s="7"/>
      <c r="CK8" s="26"/>
      <c r="CL8" s="24"/>
      <c r="CM8" s="24"/>
      <c r="CN8" s="135"/>
      <c r="CO8" s="93" t="s">
        <v>127</v>
      </c>
      <c r="CP8" s="19"/>
      <c r="CQ8" s="7"/>
      <c r="CR8" s="7"/>
      <c r="CS8" s="7"/>
      <c r="CT8" s="7"/>
      <c r="CU8" s="26"/>
      <c r="CV8" s="24"/>
      <c r="CW8" s="24"/>
      <c r="CX8" s="135"/>
      <c r="CY8" s="93" t="s">
        <v>127</v>
      </c>
      <c r="CZ8" s="19"/>
      <c r="DA8" s="7"/>
      <c r="DB8" s="7"/>
      <c r="DC8" s="7"/>
      <c r="DD8" s="7"/>
      <c r="DE8" s="26"/>
      <c r="DF8" s="24"/>
      <c r="DG8" s="24"/>
      <c r="DH8" s="120"/>
      <c r="DI8" s="93" t="s">
        <v>127</v>
      </c>
      <c r="DJ8" s="19"/>
      <c r="DK8" s="7"/>
      <c r="DL8" s="7"/>
      <c r="DM8" s="7"/>
      <c r="DN8" s="7"/>
      <c r="DO8" s="26"/>
      <c r="DP8" s="24"/>
      <c r="DQ8" s="24"/>
      <c r="DR8" s="135"/>
      <c r="DS8" s="93" t="s">
        <v>127</v>
      </c>
      <c r="DT8" s="19"/>
      <c r="DU8" s="7"/>
      <c r="DV8" s="7"/>
      <c r="DW8" s="7"/>
      <c r="DX8" s="7"/>
      <c r="DY8" s="26"/>
      <c r="DZ8" s="24"/>
      <c r="EA8" s="24"/>
      <c r="EB8" s="120"/>
      <c r="EC8" s="93" t="s">
        <v>127</v>
      </c>
      <c r="ED8" s="19"/>
      <c r="EE8" s="7"/>
      <c r="EF8" s="7"/>
      <c r="EG8" s="7"/>
      <c r="EH8" s="7"/>
      <c r="EI8" s="26"/>
      <c r="EJ8" s="24"/>
      <c r="EK8" s="24"/>
      <c r="EL8" s="135"/>
      <c r="EM8" s="93" t="s">
        <v>127</v>
      </c>
      <c r="EN8" s="19"/>
      <c r="EO8" s="7"/>
      <c r="EP8" s="7"/>
      <c r="EQ8" s="7"/>
      <c r="ER8" s="7"/>
      <c r="ES8" s="26"/>
      <c r="ET8" s="24"/>
      <c r="EU8" s="24"/>
      <c r="EV8" s="135"/>
      <c r="EW8" s="93" t="s">
        <v>127</v>
      </c>
      <c r="EX8" s="19"/>
      <c r="EY8" s="7"/>
      <c r="EZ8" s="7"/>
      <c r="FA8" s="7"/>
      <c r="FB8" s="7"/>
      <c r="FC8" s="26"/>
      <c r="FD8" s="24"/>
      <c r="FE8" s="24"/>
      <c r="FF8" s="135"/>
      <c r="FG8" s="93" t="s">
        <v>127</v>
      </c>
      <c r="FH8" s="19"/>
      <c r="FI8" s="7"/>
      <c r="FJ8" s="7"/>
      <c r="FK8" s="7"/>
      <c r="FL8" s="7"/>
      <c r="FM8" s="26"/>
      <c r="FN8" s="24"/>
      <c r="FO8" s="24"/>
      <c r="FP8" s="120"/>
      <c r="FQ8" s="93" t="s">
        <v>127</v>
      </c>
      <c r="FR8" s="19"/>
      <c r="FS8" s="7"/>
      <c r="FT8" s="7"/>
      <c r="FU8" s="7"/>
      <c r="FV8" s="7"/>
      <c r="FW8" s="26"/>
      <c r="FX8" s="24"/>
      <c r="FY8" s="24"/>
      <c r="FZ8" s="135"/>
      <c r="GA8" s="93" t="s">
        <v>298</v>
      </c>
      <c r="GB8" s="19"/>
      <c r="GC8" s="7"/>
      <c r="GD8" s="7"/>
      <c r="GE8" s="7"/>
      <c r="GF8" s="7"/>
      <c r="GG8" s="26"/>
      <c r="GH8" s="24"/>
      <c r="GI8" s="24"/>
      <c r="GJ8" s="135"/>
      <c r="GK8" s="93" t="s">
        <v>298</v>
      </c>
      <c r="GL8" s="19"/>
      <c r="GM8" s="7"/>
      <c r="GN8" s="7"/>
      <c r="GO8" s="7"/>
      <c r="GP8" s="7"/>
      <c r="GQ8" s="26"/>
      <c r="GR8" s="24"/>
      <c r="GS8" s="24"/>
      <c r="GT8" s="135"/>
      <c r="GU8" s="93" t="s">
        <v>298</v>
      </c>
      <c r="GV8" s="19"/>
      <c r="GW8" s="7"/>
      <c r="GX8" s="7"/>
      <c r="GY8" s="7"/>
      <c r="GZ8" s="7"/>
      <c r="HA8" s="26"/>
      <c r="HB8" s="24"/>
      <c r="HC8" s="24"/>
      <c r="HD8" s="135"/>
      <c r="HE8" s="93" t="s">
        <v>298</v>
      </c>
      <c r="HF8" s="19"/>
      <c r="HG8" s="7"/>
      <c r="HH8" s="7"/>
      <c r="HI8" s="7"/>
      <c r="HJ8" s="7"/>
      <c r="HK8" s="26"/>
      <c r="HL8" s="24"/>
      <c r="HM8" s="24"/>
      <c r="HN8" s="135"/>
      <c r="HO8" s="93" t="s">
        <v>298</v>
      </c>
      <c r="HP8" s="19"/>
      <c r="HQ8" s="7"/>
      <c r="HR8" s="7"/>
      <c r="HS8" s="7"/>
      <c r="HT8" s="7"/>
      <c r="HU8" s="26"/>
      <c r="HV8" s="24"/>
      <c r="HW8" s="24"/>
      <c r="HX8" s="120"/>
      <c r="HY8" s="93" t="s">
        <v>127</v>
      </c>
      <c r="HZ8" s="19"/>
      <c r="IA8" s="7"/>
      <c r="IB8" s="7"/>
      <c r="IC8" s="7"/>
      <c r="ID8" s="7"/>
      <c r="IE8" s="26"/>
      <c r="IF8" s="24"/>
      <c r="IG8" s="24"/>
      <c r="IH8" s="120"/>
      <c r="II8" s="93" t="s">
        <v>127</v>
      </c>
      <c r="IJ8" s="19"/>
      <c r="IK8" s="7"/>
      <c r="IL8" s="7"/>
      <c r="IM8" s="7"/>
      <c r="IN8" s="7"/>
      <c r="IO8" s="26"/>
      <c r="IP8" s="24"/>
      <c r="IQ8" s="24"/>
      <c r="IR8" s="131"/>
      <c r="JB8" s="131"/>
      <c r="JL8" s="131"/>
      <c r="JV8" s="131"/>
      <c r="KF8" s="131"/>
      <c r="KP8" s="131"/>
      <c r="KZ8" s="131"/>
      <c r="LJ8" s="131"/>
    </row>
    <row xmlns:x14ac="http://schemas.microsoft.com/office/spreadsheetml/2009/9/ac" r="9" s="4" customFormat="true" x14ac:dyDescent="0.25">
      <c r="A9" s="406" t="str">
        <f ca="true">IF(ISBLANK('Data Summary'!A11),"",'Data Summary'!A11)</f>
        <v>GIN_2010_UIS</v>
      </c>
      <c r="B9" s="120"/>
      <c r="C9" s="93" t="s">
        <v>163</v>
      </c>
      <c r="D9" s="19"/>
      <c r="E9" s="7"/>
      <c r="F9" s="7"/>
      <c r="G9" s="7"/>
      <c r="H9" s="7"/>
      <c r="I9" s="26"/>
      <c r="J9" s="24"/>
      <c r="K9" s="24"/>
      <c r="L9" s="120"/>
      <c r="M9" s="93" t="s">
        <v>163</v>
      </c>
      <c r="N9" s="19"/>
      <c r="O9" s="7"/>
      <c r="P9" s="7"/>
      <c r="Q9" s="7"/>
      <c r="R9" s="7"/>
      <c r="S9" s="26"/>
      <c r="T9" s="24"/>
      <c r="U9" s="24"/>
      <c r="V9" s="120"/>
      <c r="W9" s="93" t="s">
        <v>163</v>
      </c>
      <c r="X9" s="19"/>
      <c r="Y9" s="7"/>
      <c r="Z9" s="7"/>
      <c r="AA9" s="7"/>
      <c r="AB9" s="7"/>
      <c r="AC9" s="26"/>
      <c r="AD9" s="24"/>
      <c r="AE9" s="24"/>
      <c r="AF9" s="120"/>
      <c r="AG9" s="93" t="s">
        <v>163</v>
      </c>
      <c r="AH9" s="19"/>
      <c r="AI9" s="7"/>
      <c r="AJ9" s="7"/>
      <c r="AK9" s="7"/>
      <c r="AL9" s="7"/>
      <c r="AM9" s="26"/>
      <c r="AN9" s="24"/>
      <c r="AO9" s="24"/>
      <c r="AP9" s="120"/>
      <c r="AQ9" s="93" t="s">
        <v>163</v>
      </c>
      <c r="AR9" s="19"/>
      <c r="AS9" s="7"/>
      <c r="AT9" s="7"/>
      <c r="AU9" s="7"/>
      <c r="AV9" s="7"/>
      <c r="AW9" s="26"/>
      <c r="AX9" s="24"/>
      <c r="AY9" s="24"/>
      <c r="AZ9" s="120"/>
      <c r="BA9" s="93" t="s">
        <v>163</v>
      </c>
      <c r="BB9" s="19"/>
      <c r="BC9" s="7"/>
      <c r="BD9" s="7"/>
      <c r="BE9" s="7"/>
      <c r="BF9" s="7"/>
      <c r="BG9" s="26"/>
      <c r="BH9" s="24"/>
      <c r="BI9" s="24"/>
      <c r="BJ9" s="120"/>
      <c r="BK9" s="93" t="s">
        <v>163</v>
      </c>
      <c r="BL9" s="19"/>
      <c r="BM9" s="7"/>
      <c r="BN9" s="7"/>
      <c r="BO9" s="7"/>
      <c r="BP9" s="7"/>
      <c r="BQ9" s="26"/>
      <c r="BR9" s="24"/>
      <c r="BS9" s="24"/>
      <c r="BT9" s="135"/>
      <c r="BU9" s="93" t="s">
        <v>163</v>
      </c>
      <c r="BV9" s="19"/>
      <c r="BW9" s="7"/>
      <c r="BX9" s="7"/>
      <c r="BY9" s="7"/>
      <c r="BZ9" s="7"/>
      <c r="CA9" s="26"/>
      <c r="CB9" s="24"/>
      <c r="CC9" s="24"/>
      <c r="CD9" s="120"/>
      <c r="CE9" s="93" t="s">
        <v>163</v>
      </c>
      <c r="CF9" s="19"/>
      <c r="CG9" s="7"/>
      <c r="CH9" s="7"/>
      <c r="CI9" s="7"/>
      <c r="CJ9" s="7"/>
      <c r="CK9" s="26"/>
      <c r="CL9" s="24"/>
      <c r="CM9" s="24"/>
      <c r="CN9" s="120"/>
      <c r="CO9" s="93" t="s">
        <v>163</v>
      </c>
      <c r="CP9" s="19"/>
      <c r="CQ9" s="7"/>
      <c r="CR9" s="7"/>
      <c r="CS9" s="7"/>
      <c r="CT9" s="7"/>
      <c r="CU9" s="26"/>
      <c r="CV9" s="24"/>
      <c r="CW9" s="24"/>
      <c r="CX9" s="120"/>
      <c r="CY9" s="93" t="s">
        <v>163</v>
      </c>
      <c r="CZ9" s="19"/>
      <c r="DA9" s="7"/>
      <c r="DB9" s="7"/>
      <c r="DC9" s="7"/>
      <c r="DD9" s="7"/>
      <c r="DE9" s="26"/>
      <c r="DF9" s="24"/>
      <c r="DG9" s="24"/>
      <c r="DH9" s="120"/>
      <c r="DI9" s="93" t="s">
        <v>163</v>
      </c>
      <c r="DJ9" s="19"/>
      <c r="DK9" s="7"/>
      <c r="DL9" s="7"/>
      <c r="DM9" s="7"/>
      <c r="DN9" s="7"/>
      <c r="DO9" s="26"/>
      <c r="DP9" s="24"/>
      <c r="DQ9" s="24"/>
      <c r="DR9" s="135"/>
      <c r="DS9" s="93" t="s">
        <v>163</v>
      </c>
      <c r="DT9" s="19"/>
      <c r="DU9" s="7"/>
      <c r="DV9" s="7"/>
      <c r="DW9" s="7"/>
      <c r="DX9" s="7"/>
      <c r="DY9" s="26"/>
      <c r="DZ9" s="24"/>
      <c r="EA9" s="24"/>
      <c r="EB9" s="120"/>
      <c r="EC9" s="93" t="s">
        <v>163</v>
      </c>
      <c r="ED9" s="19"/>
      <c r="EE9" s="7"/>
      <c r="EF9" s="7"/>
      <c r="EG9" s="7"/>
      <c r="EH9" s="7"/>
      <c r="EI9" s="26"/>
      <c r="EJ9" s="24"/>
      <c r="EK9" s="24"/>
      <c r="EL9" s="135"/>
      <c r="EM9" s="93" t="s">
        <v>163</v>
      </c>
      <c r="EN9" s="19"/>
      <c r="EO9" s="7"/>
      <c r="EP9" s="7"/>
      <c r="EQ9" s="7"/>
      <c r="ER9" s="7"/>
      <c r="ES9" s="26"/>
      <c r="ET9" s="24"/>
      <c r="EU9" s="24"/>
      <c r="EV9" s="135"/>
      <c r="EW9" s="93" t="s">
        <v>163</v>
      </c>
      <c r="EX9" s="19"/>
      <c r="EY9" s="7"/>
      <c r="EZ9" s="7"/>
      <c r="FA9" s="7"/>
      <c r="FB9" s="7"/>
      <c r="FC9" s="26"/>
      <c r="FD9" s="24"/>
      <c r="FE9" s="24"/>
      <c r="FF9" s="135"/>
      <c r="FG9" s="93" t="s">
        <v>163</v>
      </c>
      <c r="FH9" s="19"/>
      <c r="FI9" s="7"/>
      <c r="FJ9" s="7"/>
      <c r="FK9" s="7"/>
      <c r="FL9" s="7"/>
      <c r="FM9" s="26"/>
      <c r="FN9" s="24"/>
      <c r="FO9" s="24"/>
      <c r="FP9" s="120" t="s">
        <v>213</v>
      </c>
      <c r="FQ9" s="93" t="s">
        <v>163</v>
      </c>
      <c r="FR9" s="19">
        <f>FV9</f>
        <v>84.96705</v>
      </c>
      <c r="FS9" s="7"/>
      <c r="FT9" s="7"/>
      <c r="FU9" s="7"/>
      <c r="FV9" s="7">
        <v>84.96705</v>
      </c>
      <c r="FW9" s="26"/>
      <c r="FX9" s="24"/>
      <c r="FY9" s="24"/>
      <c r="FZ9" s="135"/>
      <c r="GA9" s="93" t="s">
        <v>163</v>
      </c>
      <c r="GB9" s="19"/>
      <c r="GC9" s="7"/>
      <c r="GD9" s="7"/>
      <c r="GE9" s="7"/>
      <c r="GF9" s="7"/>
      <c r="GG9" s="26"/>
      <c r="GH9" s="24"/>
      <c r="GI9" s="24"/>
      <c r="GJ9" s="135"/>
      <c r="GK9" s="93" t="s">
        <v>163</v>
      </c>
      <c r="GL9" s="19"/>
      <c r="GM9" s="7"/>
      <c r="GN9" s="7"/>
      <c r="GO9" s="7"/>
      <c r="GP9" s="7"/>
      <c r="GQ9" s="26"/>
      <c r="GR9" s="24"/>
      <c r="GS9" s="24"/>
      <c r="GT9" s="135"/>
      <c r="GU9" s="93" t="s">
        <v>163</v>
      </c>
      <c r="GV9" s="19"/>
      <c r="GW9" s="7"/>
      <c r="GX9" s="7"/>
      <c r="GY9" s="7"/>
      <c r="GZ9" s="7"/>
      <c r="HA9" s="26"/>
      <c r="HB9" s="24"/>
      <c r="HC9" s="24"/>
      <c r="HD9" s="135"/>
      <c r="HE9" s="93" t="s">
        <v>163</v>
      </c>
      <c r="HF9" s="19"/>
      <c r="HG9" s="7"/>
      <c r="HH9" s="7"/>
      <c r="HI9" s="7"/>
      <c r="HJ9" s="7"/>
      <c r="HK9" s="26"/>
      <c r="HL9" s="24"/>
      <c r="HM9" s="24"/>
      <c r="HN9" s="135"/>
      <c r="HO9" s="93" t="s">
        <v>163</v>
      </c>
      <c r="HP9" s="19"/>
      <c r="HQ9" s="7"/>
      <c r="HR9" s="7"/>
      <c r="HS9" s="7"/>
      <c r="HT9" s="7"/>
      <c r="HU9" s="26"/>
      <c r="HV9" s="24"/>
      <c r="HW9" s="24"/>
      <c r="HX9" s="120" t="s">
        <v>213</v>
      </c>
      <c r="HY9" s="93" t="s">
        <v>163</v>
      </c>
      <c r="HZ9" s="19">
        <v>81.104349999999997</v>
      </c>
      <c r="IA9" s="7"/>
      <c r="IB9" s="7"/>
      <c r="IC9" s="7"/>
      <c r="ID9" s="7">
        <v>81.104349999999997</v>
      </c>
      <c r="IE9" s="26"/>
      <c r="IF9" s="24"/>
      <c r="IG9" s="24"/>
      <c r="IH9" s="120" t="s">
        <v>213</v>
      </c>
      <c r="II9" s="93" t="s">
        <v>163</v>
      </c>
      <c r="IJ9" s="19"/>
      <c r="IK9" s="7"/>
      <c r="IL9" s="7"/>
      <c r="IM9" s="7"/>
      <c r="IN9" s="7"/>
      <c r="IO9" s="26"/>
      <c r="IP9" s="24"/>
      <c r="IQ9" s="24"/>
      <c r="IR9" s="131"/>
      <c r="JB9" s="131"/>
      <c r="JL9" s="131"/>
      <c r="JV9" s="131"/>
      <c r="KF9" s="131"/>
      <c r="KP9" s="131"/>
      <c r="KZ9" s="131"/>
      <c r="LJ9" s="131"/>
    </row>
    <row xmlns:x14ac="http://schemas.microsoft.com/office/spreadsheetml/2009/9/ac" r="10" s="2" customFormat="true" ht="86.45" customHeight="true" x14ac:dyDescent="0.25">
      <c r="A10" s="406" t="str">
        <f ca="true">IF(ISBLANK('Data Summary'!A12),"",'Data Summary'!A12)</f>
        <v>GIN_2010_EMIS</v>
      </c>
      <c r="B10" s="123" t="s">
        <v>12</v>
      </c>
      <c r="C10" s="586" t="s">
        <v>155</v>
      </c>
      <c r="D10" s="586"/>
      <c r="E10" s="586"/>
      <c r="F10" s="586"/>
      <c r="G10" s="586"/>
      <c r="H10" s="586"/>
      <c r="I10" s="587"/>
      <c r="J10" s="11"/>
      <c r="K10" s="11"/>
      <c r="L10" s="123" t="s">
        <v>12</v>
      </c>
      <c r="M10" s="586" t="s">
        <v>155</v>
      </c>
      <c r="N10" s="586"/>
      <c r="O10" s="586"/>
      <c r="P10" s="586"/>
      <c r="Q10" s="586"/>
      <c r="R10" s="586"/>
      <c r="S10" s="587"/>
      <c r="T10" s="11"/>
      <c r="U10" s="11"/>
      <c r="V10" s="123" t="s">
        <v>12</v>
      </c>
      <c r="W10" s="586" t="s">
        <v>155</v>
      </c>
      <c r="X10" s="586"/>
      <c r="Y10" s="586"/>
      <c r="Z10" s="586"/>
      <c r="AA10" s="586"/>
      <c r="AB10" s="586"/>
      <c r="AC10" s="587"/>
      <c r="AD10" s="11"/>
      <c r="AE10" s="11"/>
      <c r="AF10" s="123" t="s">
        <v>12</v>
      </c>
      <c r="AG10" s="586" t="s">
        <v>155</v>
      </c>
      <c r="AH10" s="586"/>
      <c r="AI10" s="586"/>
      <c r="AJ10" s="586"/>
      <c r="AK10" s="586"/>
      <c r="AL10" s="586"/>
      <c r="AM10" s="587"/>
      <c r="AN10" s="11"/>
      <c r="AO10" s="11"/>
      <c r="AP10" s="123" t="s">
        <v>12</v>
      </c>
      <c r="AQ10" s="586" t="s">
        <v>155</v>
      </c>
      <c r="AR10" s="586"/>
      <c r="AS10" s="586"/>
      <c r="AT10" s="586"/>
      <c r="AU10" s="586"/>
      <c r="AV10" s="586"/>
      <c r="AW10" s="587"/>
      <c r="AX10" s="11"/>
      <c r="AY10" s="11"/>
      <c r="AZ10" s="123" t="s">
        <v>12</v>
      </c>
      <c r="BA10" s="586" t="s">
        <v>155</v>
      </c>
      <c r="BB10" s="586"/>
      <c r="BC10" s="586"/>
      <c r="BD10" s="586"/>
      <c r="BE10" s="586"/>
      <c r="BF10" s="586"/>
      <c r="BG10" s="587"/>
      <c r="BH10" s="11"/>
      <c r="BI10" s="11"/>
      <c r="BJ10" s="123" t="s">
        <v>12</v>
      </c>
      <c r="BK10" s="586" t="s">
        <v>155</v>
      </c>
      <c r="BL10" s="586"/>
      <c r="BM10" s="586"/>
      <c r="BN10" s="586"/>
      <c r="BO10" s="586"/>
      <c r="BP10" s="586"/>
      <c r="BQ10" s="587"/>
      <c r="BR10" s="11"/>
      <c r="BS10" s="11"/>
      <c r="BT10" s="123" t="s">
        <v>12</v>
      </c>
      <c r="BU10" s="585" t="s">
        <v>155</v>
      </c>
      <c r="BV10" s="586"/>
      <c r="BW10" s="586"/>
      <c r="BX10" s="586"/>
      <c r="BY10" s="586"/>
      <c r="BZ10" s="586"/>
      <c r="CA10" s="587"/>
      <c r="CB10" s="11"/>
      <c r="CC10" s="11"/>
      <c r="CD10" s="123" t="s">
        <v>12</v>
      </c>
      <c r="CE10" s="585" t="s">
        <v>155</v>
      </c>
      <c r="CF10" s="586"/>
      <c r="CG10" s="586"/>
      <c r="CH10" s="586"/>
      <c r="CI10" s="586"/>
      <c r="CJ10" s="586"/>
      <c r="CK10" s="587"/>
      <c r="CL10" s="11"/>
      <c r="CM10" s="11"/>
      <c r="CN10" s="123" t="s">
        <v>12</v>
      </c>
      <c r="CO10" s="585" t="s">
        <v>155</v>
      </c>
      <c r="CP10" s="586"/>
      <c r="CQ10" s="586"/>
      <c r="CR10" s="586"/>
      <c r="CS10" s="586"/>
      <c r="CT10" s="586"/>
      <c r="CU10" s="587"/>
      <c r="CV10" s="11"/>
      <c r="CW10" s="11"/>
      <c r="CX10" s="123" t="s">
        <v>12</v>
      </c>
      <c r="CY10" s="585" t="s">
        <v>155</v>
      </c>
      <c r="CZ10" s="586"/>
      <c r="DA10" s="586"/>
      <c r="DB10" s="586"/>
      <c r="DC10" s="586"/>
      <c r="DD10" s="586"/>
      <c r="DE10" s="587"/>
      <c r="DF10" s="11"/>
      <c r="DG10" s="11"/>
      <c r="DH10" s="123" t="s">
        <v>12</v>
      </c>
      <c r="DI10" s="585" t="s">
        <v>206</v>
      </c>
      <c r="DJ10" s="586"/>
      <c r="DK10" s="586"/>
      <c r="DL10" s="586"/>
      <c r="DM10" s="586"/>
      <c r="DN10" s="586"/>
      <c r="DO10" s="587"/>
      <c r="DP10" s="11"/>
      <c r="DQ10" s="11"/>
      <c r="DR10" s="123" t="s">
        <v>12</v>
      </c>
      <c r="DS10" s="585" t="s">
        <v>155</v>
      </c>
      <c r="DT10" s="586"/>
      <c r="DU10" s="586"/>
      <c r="DV10" s="586"/>
      <c r="DW10" s="586"/>
      <c r="DX10" s="586"/>
      <c r="DY10" s="587"/>
      <c r="DZ10" s="11"/>
      <c r="EA10" s="11"/>
      <c r="EB10" s="123" t="s">
        <v>12</v>
      </c>
      <c r="EC10" s="585" t="s">
        <v>227</v>
      </c>
      <c r="ED10" s="586"/>
      <c r="EE10" s="586"/>
      <c r="EF10" s="586"/>
      <c r="EG10" s="586"/>
      <c r="EH10" s="586"/>
      <c r="EI10" s="587"/>
      <c r="EJ10" s="11"/>
      <c r="EK10" s="11"/>
      <c r="EL10" s="123" t="s">
        <v>12</v>
      </c>
      <c r="EM10" s="585" t="s">
        <v>155</v>
      </c>
      <c r="EN10" s="586"/>
      <c r="EO10" s="586"/>
      <c r="EP10" s="586"/>
      <c r="EQ10" s="586"/>
      <c r="ER10" s="586"/>
      <c r="ES10" s="587"/>
      <c r="ET10" s="11"/>
      <c r="EU10" s="11"/>
      <c r="EV10" s="123" t="s">
        <v>12</v>
      </c>
      <c r="EW10" s="585" t="s">
        <v>156</v>
      </c>
      <c r="EX10" s="586"/>
      <c r="EY10" s="586"/>
      <c r="EZ10" s="586"/>
      <c r="FA10" s="586"/>
      <c r="FB10" s="586"/>
      <c r="FC10" s="587"/>
      <c r="FD10" s="11"/>
      <c r="FE10" s="11"/>
      <c r="FF10" s="123" t="s">
        <v>12</v>
      </c>
      <c r="FG10" s="585" t="s">
        <v>210</v>
      </c>
      <c r="FH10" s="586"/>
      <c r="FI10" s="586"/>
      <c r="FJ10" s="586"/>
      <c r="FK10" s="586"/>
      <c r="FL10" s="586"/>
      <c r="FM10" s="587"/>
      <c r="FN10" s="11"/>
      <c r="FO10" s="11"/>
      <c r="FP10" s="123" t="s">
        <v>12</v>
      </c>
      <c r="FQ10" s="585" t="s">
        <v>215</v>
      </c>
      <c r="FR10" s="586"/>
      <c r="FS10" s="586"/>
      <c r="FT10" s="586"/>
      <c r="FU10" s="586"/>
      <c r="FV10" s="586"/>
      <c r="FW10" s="587"/>
      <c r="FX10" s="11"/>
      <c r="FY10" s="11"/>
      <c r="FZ10" s="123" t="s">
        <v>12</v>
      </c>
      <c r="GA10" s="585" t="s">
        <v>299</v>
      </c>
      <c r="GB10" s="586"/>
      <c r="GC10" s="586"/>
      <c r="GD10" s="586"/>
      <c r="GE10" s="586"/>
      <c r="GF10" s="586"/>
      <c r="GG10" s="587"/>
      <c r="GH10" s="11"/>
      <c r="GI10" s="11"/>
      <c r="GJ10" s="123" t="s">
        <v>12</v>
      </c>
      <c r="GK10" s="585" t="s">
        <v>206</v>
      </c>
      <c r="GL10" s="586"/>
      <c r="GM10" s="586"/>
      <c r="GN10" s="586"/>
      <c r="GO10" s="586"/>
      <c r="GP10" s="586"/>
      <c r="GQ10" s="587"/>
      <c r="GR10" s="11"/>
      <c r="GS10" s="11"/>
      <c r="GT10" s="123" t="s">
        <v>12</v>
      </c>
      <c r="GU10" s="585" t="s">
        <v>155</v>
      </c>
      <c r="GV10" s="586"/>
      <c r="GW10" s="586"/>
      <c r="GX10" s="586"/>
      <c r="GY10" s="586"/>
      <c r="GZ10" s="586"/>
      <c r="HA10" s="587"/>
      <c r="HB10" s="11"/>
      <c r="HC10" s="11"/>
      <c r="HD10" s="123" t="s">
        <v>12</v>
      </c>
      <c r="HE10" s="585" t="s">
        <v>206</v>
      </c>
      <c r="HF10" s="586"/>
      <c r="HG10" s="586"/>
      <c r="HH10" s="586"/>
      <c r="HI10" s="586"/>
      <c r="HJ10" s="586"/>
      <c r="HK10" s="587"/>
      <c r="HL10" s="11"/>
      <c r="HM10" s="11"/>
      <c r="HN10" s="123" t="s">
        <v>12</v>
      </c>
      <c r="HO10" s="585" t="s">
        <v>311</v>
      </c>
      <c r="HP10" s="586"/>
      <c r="HQ10" s="586"/>
      <c r="HR10" s="586"/>
      <c r="HS10" s="586"/>
      <c r="HT10" s="586"/>
      <c r="HU10" s="587"/>
      <c r="HV10" s="11"/>
      <c r="HW10" s="11"/>
      <c r="HX10" s="123" t="s">
        <v>12</v>
      </c>
      <c r="HY10" s="585" t="s">
        <v>312</v>
      </c>
      <c r="HZ10" s="586"/>
      <c r="IA10" s="586"/>
      <c r="IB10" s="586"/>
      <c r="IC10" s="586"/>
      <c r="ID10" s="586"/>
      <c r="IE10" s="587"/>
      <c r="IF10" s="11"/>
      <c r="IG10" s="11"/>
      <c r="IH10" s="123" t="s">
        <v>12</v>
      </c>
      <c r="II10" s="585"/>
      <c r="IJ10" s="586"/>
      <c r="IK10" s="586"/>
      <c r="IL10" s="586"/>
      <c r="IM10" s="586"/>
      <c r="IN10" s="586"/>
      <c r="IO10" s="587"/>
      <c r="IP10" s="11"/>
      <c r="IQ10" s="11"/>
      <c r="IR10" s="134"/>
      <c r="JB10" s="134"/>
      <c r="JL10" s="134"/>
      <c r="JV10" s="134"/>
      <c r="KF10" s="134"/>
      <c r="KP10" s="134"/>
      <c r="KZ10" s="134"/>
      <c r="LJ10" s="134"/>
    </row>
    <row xmlns:x14ac="http://schemas.microsoft.com/office/spreadsheetml/2009/9/ac" r="11" s="2" customFormat="true" ht="15.6" customHeight="true" x14ac:dyDescent="0.25">
      <c r="A11" s="406" t="str">
        <f ca="true">IF(ISBLANK('Data Summary'!A13),"",'Data Summary'!A13)</f>
        <v>GIN_2011_EMIS</v>
      </c>
      <c r="B11" s="123"/>
      <c r="C11" s="102" t="s">
        <v>106</v>
      </c>
      <c r="D11" s="53"/>
      <c r="E11" s="53"/>
      <c r="F11" s="53"/>
      <c r="G11" s="53"/>
      <c r="H11" s="53"/>
      <c r="I11" s="101"/>
      <c r="J11" s="11"/>
      <c r="K11" s="11"/>
      <c r="L11" s="123"/>
      <c r="M11" s="102" t="s">
        <v>106</v>
      </c>
      <c r="N11" s="53"/>
      <c r="O11" s="53"/>
      <c r="P11" s="53"/>
      <c r="Q11" s="53"/>
      <c r="R11" s="53"/>
      <c r="S11" s="150"/>
      <c r="T11" s="11"/>
      <c r="U11" s="11"/>
      <c r="V11" s="123"/>
      <c r="W11" s="102" t="s">
        <v>106</v>
      </c>
      <c r="X11" s="53"/>
      <c r="Y11" s="53"/>
      <c r="Z11" s="53"/>
      <c r="AA11" s="53"/>
      <c r="AB11" s="53"/>
      <c r="AC11" s="193"/>
      <c r="AD11" s="11"/>
      <c r="AE11" s="11"/>
      <c r="AF11" s="123"/>
      <c r="AG11" s="102" t="s">
        <v>106</v>
      </c>
      <c r="AH11" s="53"/>
      <c r="AI11" s="53"/>
      <c r="AJ11" s="53"/>
      <c r="AK11" s="53"/>
      <c r="AL11" s="53"/>
      <c r="AM11" s="193"/>
      <c r="AN11" s="11"/>
      <c r="AO11" s="11"/>
      <c r="AP11" s="123"/>
      <c r="AQ11" s="102" t="s">
        <v>106</v>
      </c>
      <c r="AR11" s="53"/>
      <c r="AS11" s="53"/>
      <c r="AT11" s="53"/>
      <c r="AU11" s="53"/>
      <c r="AV11" s="53"/>
      <c r="AW11" s="391"/>
      <c r="AX11" s="11"/>
      <c r="AY11" s="11"/>
      <c r="AZ11" s="123"/>
      <c r="BA11" s="102" t="s">
        <v>106</v>
      </c>
      <c r="BB11" s="53"/>
      <c r="BC11" s="53"/>
      <c r="BD11" s="53"/>
      <c r="BE11" s="53"/>
      <c r="BF11" s="53"/>
      <c r="BG11" s="193"/>
      <c r="BH11" s="11"/>
      <c r="BI11" s="11"/>
      <c r="BJ11" s="123"/>
      <c r="BK11" s="102" t="s">
        <v>106</v>
      </c>
      <c r="BL11" s="53"/>
      <c r="BM11" s="53"/>
      <c r="BN11" s="53"/>
      <c r="BO11" s="53"/>
      <c r="BP11" s="53"/>
      <c r="BQ11" s="391"/>
      <c r="BR11" s="11"/>
      <c r="BS11" s="11"/>
      <c r="BT11" s="123"/>
      <c r="BU11" s="102" t="s">
        <v>106</v>
      </c>
      <c r="BV11" s="192"/>
      <c r="BW11" s="192"/>
      <c r="BX11" s="192"/>
      <c r="BY11" s="192"/>
      <c r="BZ11" s="192"/>
      <c r="CA11" s="193"/>
      <c r="CB11" s="11"/>
      <c r="CC11" s="11"/>
      <c r="CD11" s="123"/>
      <c r="CE11" s="102" t="s">
        <v>106</v>
      </c>
      <c r="CF11" s="53"/>
      <c r="CG11" s="53"/>
      <c r="CH11" s="53"/>
      <c r="CI11" s="53"/>
      <c r="CJ11" s="53"/>
      <c r="CK11" s="193"/>
      <c r="CL11" s="11"/>
      <c r="CM11" s="11"/>
      <c r="CN11" s="123"/>
      <c r="CO11" s="102" t="s">
        <v>106</v>
      </c>
      <c r="CP11" s="53"/>
      <c r="CQ11" s="53"/>
      <c r="CR11" s="53"/>
      <c r="CS11" s="53"/>
      <c r="CT11" s="53"/>
      <c r="CU11" s="400"/>
      <c r="CV11" s="11"/>
      <c r="CW11" s="11"/>
      <c r="CX11" s="123"/>
      <c r="CY11" s="102" t="s">
        <v>106</v>
      </c>
      <c r="CZ11" s="53"/>
      <c r="DA11" s="53"/>
      <c r="DB11" s="53"/>
      <c r="DC11" s="53"/>
      <c r="DD11" s="53"/>
      <c r="DE11" s="400"/>
      <c r="DF11" s="11"/>
      <c r="DG11" s="11"/>
      <c r="DH11" s="123"/>
      <c r="DI11" s="102" t="s">
        <v>106</v>
      </c>
      <c r="DO11" s="400"/>
      <c r="DP11" s="11"/>
      <c r="DQ11" s="11"/>
      <c r="DR11" s="123"/>
      <c r="DS11" s="102" t="s">
        <v>106</v>
      </c>
      <c r="DT11" s="399"/>
      <c r="DU11" s="399"/>
      <c r="DV11" s="399"/>
      <c r="DW11" s="399"/>
      <c r="DX11" s="399"/>
      <c r="DY11" s="400"/>
      <c r="DZ11" s="11"/>
      <c r="EA11" s="11"/>
      <c r="EB11" s="123"/>
      <c r="EC11" s="102" t="s">
        <v>106</v>
      </c>
      <c r="ED11" s="53"/>
      <c r="EE11" s="53"/>
      <c r="EF11" s="53"/>
      <c r="EG11" s="53"/>
      <c r="EH11" s="53"/>
      <c r="EI11" s="400"/>
      <c r="EJ11" s="11"/>
      <c r="EK11" s="11"/>
      <c r="EL11" s="123"/>
      <c r="EM11" s="102" t="s">
        <v>106</v>
      </c>
      <c r="EN11" s="399"/>
      <c r="EO11" s="399"/>
      <c r="EP11" s="399"/>
      <c r="EQ11" s="399"/>
      <c r="ER11" s="399"/>
      <c r="ES11" s="400"/>
      <c r="ET11" s="11"/>
      <c r="EU11" s="11"/>
      <c r="EV11" s="123"/>
      <c r="EW11" s="102" t="s">
        <v>106</v>
      </c>
      <c r="EX11" s="53" t="s">
        <v>151</v>
      </c>
      <c r="EY11" s="53" t="s">
        <v>151</v>
      </c>
      <c r="EZ11" s="53" t="s">
        <v>151</v>
      </c>
      <c r="FA11" s="53"/>
      <c r="FB11" s="53" t="s">
        <v>151</v>
      </c>
      <c r="FC11" s="100"/>
      <c r="FD11" s="11"/>
      <c r="FE11" s="11"/>
      <c r="FF11" s="123"/>
      <c r="FG11" s="102" t="s">
        <v>106</v>
      </c>
      <c r="FH11" s="53" t="s">
        <v>151</v>
      </c>
      <c r="FI11" s="53" t="s">
        <v>151</v>
      </c>
      <c r="FJ11" s="53" t="s">
        <v>151</v>
      </c>
      <c r="FK11" s="53"/>
      <c r="FL11" s="53" t="s">
        <v>151</v>
      </c>
      <c r="FM11" s="100"/>
      <c r="FN11" s="11"/>
      <c r="FO11" s="11"/>
      <c r="FP11" s="123"/>
      <c r="FQ11" s="102" t="s">
        <v>106</v>
      </c>
      <c r="FR11" s="53"/>
      <c r="FS11" s="53"/>
      <c r="FT11" s="53"/>
      <c r="FU11" s="53"/>
      <c r="FV11" s="53"/>
      <c r="FW11" s="100"/>
      <c r="FX11" s="11"/>
      <c r="FY11" s="11"/>
      <c r="FZ11" s="123"/>
      <c r="GA11" s="102" t="s">
        <v>106</v>
      </c>
      <c r="GB11" s="53" t="s">
        <v>151</v>
      </c>
      <c r="GC11" s="53" t="s">
        <v>151</v>
      </c>
      <c r="GD11" s="53" t="s">
        <v>151</v>
      </c>
      <c r="GE11" s="53"/>
      <c r="GF11" s="53" t="s">
        <v>151</v>
      </c>
      <c r="GG11" s="100"/>
      <c r="GH11" s="11"/>
      <c r="GI11" s="11"/>
      <c r="GJ11" s="123"/>
      <c r="GK11" s="102" t="s">
        <v>106</v>
      </c>
      <c r="GL11" s="53" t="s">
        <v>151</v>
      </c>
      <c r="GM11" s="53" t="s">
        <v>151</v>
      </c>
      <c r="GN11" s="53" t="s">
        <v>151</v>
      </c>
      <c r="GO11" s="53"/>
      <c r="GP11" s="53" t="s">
        <v>151</v>
      </c>
      <c r="GQ11" s="100"/>
      <c r="GR11" s="11"/>
      <c r="GS11" s="11"/>
      <c r="GT11" s="123"/>
      <c r="GU11" s="102" t="s">
        <v>106</v>
      </c>
      <c r="GV11" s="53"/>
      <c r="GW11" s="53"/>
      <c r="GX11" s="53"/>
      <c r="GY11" s="53"/>
      <c r="GZ11" s="53"/>
      <c r="HA11" s="100"/>
      <c r="HB11" s="11"/>
      <c r="HC11" s="11"/>
      <c r="HD11" s="123"/>
      <c r="HE11" s="102" t="s">
        <v>106</v>
      </c>
      <c r="HF11" s="53" t="s">
        <v>151</v>
      </c>
      <c r="HG11" s="53" t="s">
        <v>151</v>
      </c>
      <c r="HH11" s="53" t="s">
        <v>151</v>
      </c>
      <c r="HI11" s="53"/>
      <c r="HJ11" s="53" t="s">
        <v>151</v>
      </c>
      <c r="HK11" s="100"/>
      <c r="HL11" s="11"/>
      <c r="HM11" s="11"/>
      <c r="HN11" s="123"/>
      <c r="HO11" s="102" t="s">
        <v>106</v>
      </c>
      <c r="HP11" s="53" t="s">
        <v>151</v>
      </c>
      <c r="HQ11" s="53" t="s">
        <v>151</v>
      </c>
      <c r="HR11" s="53" t="s">
        <v>151</v>
      </c>
      <c r="HS11" s="53"/>
      <c r="HT11" s="53" t="s">
        <v>151</v>
      </c>
      <c r="HU11" s="100"/>
      <c r="HV11" s="11"/>
      <c r="HW11" s="11"/>
      <c r="HX11" s="123"/>
      <c r="HY11" s="102" t="s">
        <v>106</v>
      </c>
      <c r="HZ11" s="53"/>
      <c r="IA11" s="53"/>
      <c r="IB11" s="53"/>
      <c r="IC11" s="53"/>
      <c r="ID11" s="53"/>
      <c r="IE11" s="100"/>
      <c r="IF11" s="11"/>
      <c r="IG11" s="11"/>
      <c r="IH11" s="123"/>
      <c r="II11" s="102" t="s">
        <v>106</v>
      </c>
      <c r="IJ11" s="53" t="s">
        <v>151</v>
      </c>
      <c r="IK11" s="53"/>
      <c r="IL11" s="53"/>
      <c r="IM11" s="53" t="s">
        <v>151</v>
      </c>
      <c r="IN11" s="53" t="s">
        <v>151</v>
      </c>
      <c r="IO11" s="100" t="s">
        <v>151</v>
      </c>
      <c r="IP11" s="11"/>
      <c r="IQ11" s="11"/>
      <c r="IR11" s="134"/>
      <c r="JB11" s="134"/>
      <c r="JL11" s="134"/>
      <c r="JV11" s="134"/>
      <c r="KF11" s="134"/>
      <c r="KP11" s="134"/>
      <c r="KZ11" s="134"/>
      <c r="LJ11" s="134"/>
    </row>
    <row xmlns:x14ac="http://schemas.microsoft.com/office/spreadsheetml/2009/9/ac" r="12" s="2" customFormat="true" ht="15" customHeight="true" x14ac:dyDescent="0.25">
      <c r="A12" s="406" t="str">
        <f ca="true">IF(ISBLANK('Data Summary'!A14),"",'Data Summary'!A14)</f>
        <v>GIN_2011_UIS</v>
      </c>
      <c r="B12" s="123"/>
      <c r="C12" s="102" t="s">
        <v>111</v>
      </c>
      <c r="D12" s="53"/>
      <c r="E12" s="53"/>
      <c r="F12" s="53"/>
      <c r="G12" s="53"/>
      <c r="H12" s="53"/>
      <c r="I12" s="100"/>
      <c r="J12" s="11"/>
      <c r="K12" s="11"/>
      <c r="L12" s="123"/>
      <c r="M12" s="102" t="s">
        <v>111</v>
      </c>
      <c r="N12" s="53"/>
      <c r="O12" s="53"/>
      <c r="P12" s="53"/>
      <c r="Q12" s="53"/>
      <c r="R12" s="53"/>
      <c r="S12" s="100"/>
      <c r="T12" s="11"/>
      <c r="U12" s="11"/>
      <c r="V12" s="123"/>
      <c r="W12" s="102" t="s">
        <v>111</v>
      </c>
      <c r="X12" s="53"/>
      <c r="Y12" s="53"/>
      <c r="Z12" s="53"/>
      <c r="AA12" s="53"/>
      <c r="AB12" s="53"/>
      <c r="AC12" s="100"/>
      <c r="AD12" s="11"/>
      <c r="AE12" s="11"/>
      <c r="AF12" s="123"/>
      <c r="AG12" s="102" t="s">
        <v>111</v>
      </c>
      <c r="AH12" s="53"/>
      <c r="AI12" s="53"/>
      <c r="AJ12" s="53"/>
      <c r="AK12" s="53"/>
      <c r="AL12" s="53"/>
      <c r="AM12" s="100"/>
      <c r="AN12" s="11"/>
      <c r="AO12" s="11"/>
      <c r="AP12" s="123"/>
      <c r="AQ12" s="102" t="s">
        <v>111</v>
      </c>
      <c r="AR12" s="53"/>
      <c r="AS12" s="53"/>
      <c r="AT12" s="53"/>
      <c r="AU12" s="53"/>
      <c r="AV12" s="53"/>
      <c r="AW12" s="100"/>
      <c r="AX12" s="11"/>
      <c r="AY12" s="11"/>
      <c r="AZ12" s="123"/>
      <c r="BA12" s="102" t="s">
        <v>111</v>
      </c>
      <c r="BB12" s="53"/>
      <c r="BC12" s="53"/>
      <c r="BD12" s="53"/>
      <c r="BE12" s="53"/>
      <c r="BF12" s="53"/>
      <c r="BG12" s="100"/>
      <c r="BH12" s="11"/>
      <c r="BI12" s="11"/>
      <c r="BJ12" s="123"/>
      <c r="BK12" s="102" t="s">
        <v>111</v>
      </c>
      <c r="BL12" s="53"/>
      <c r="BM12" s="53"/>
      <c r="BN12" s="53"/>
      <c r="BO12" s="53"/>
      <c r="BP12" s="53"/>
      <c r="BQ12" s="100"/>
      <c r="BR12" s="11"/>
      <c r="BS12" s="11"/>
      <c r="BT12" s="123"/>
      <c r="BU12" s="102" t="s">
        <v>111</v>
      </c>
      <c r="BV12" s="53"/>
      <c r="BW12" s="53"/>
      <c r="BX12" s="53"/>
      <c r="BY12" s="53"/>
      <c r="BZ12" s="53"/>
      <c r="CA12" s="100"/>
      <c r="CB12" s="11"/>
      <c r="CC12" s="11"/>
      <c r="CD12" s="123"/>
      <c r="CE12" s="102" t="s">
        <v>111</v>
      </c>
      <c r="CF12" s="53"/>
      <c r="CG12" s="53"/>
      <c r="CH12" s="53"/>
      <c r="CI12" s="53"/>
      <c r="CJ12" s="53"/>
      <c r="CK12" s="100"/>
      <c r="CL12" s="11"/>
      <c r="CM12" s="11"/>
      <c r="CN12" s="123"/>
      <c r="CO12" s="102" t="s">
        <v>111</v>
      </c>
      <c r="CP12" s="53"/>
      <c r="CQ12" s="53"/>
      <c r="CR12" s="53"/>
      <c r="CS12" s="53"/>
      <c r="CT12" s="53"/>
      <c r="CU12" s="100"/>
      <c r="CV12" s="11"/>
      <c r="CW12" s="11"/>
      <c r="CX12" s="123"/>
      <c r="CY12" s="102" t="s">
        <v>111</v>
      </c>
      <c r="CZ12" s="53"/>
      <c r="DA12" s="53"/>
      <c r="DB12" s="53"/>
      <c r="DC12" s="53"/>
      <c r="DD12" s="53"/>
      <c r="DE12" s="100"/>
      <c r="DF12" s="11"/>
      <c r="DG12" s="11"/>
      <c r="DH12" s="123"/>
      <c r="DI12" s="102" t="s">
        <v>111</v>
      </c>
      <c r="DJ12" s="53" t="s">
        <v>151</v>
      </c>
      <c r="DK12" s="53" t="s">
        <v>151</v>
      </c>
      <c r="DL12" s="53" t="s">
        <v>151</v>
      </c>
      <c r="DM12" s="53"/>
      <c r="DN12" s="53" t="s">
        <v>151</v>
      </c>
      <c r="DO12" s="100"/>
      <c r="DP12" s="11"/>
      <c r="DQ12" s="11"/>
      <c r="DR12" s="123"/>
      <c r="DS12" s="102" t="s">
        <v>111</v>
      </c>
      <c r="DT12" s="53"/>
      <c r="DU12" s="53"/>
      <c r="DV12" s="53"/>
      <c r="DW12" s="53"/>
      <c r="DX12" s="53"/>
      <c r="DY12" s="100"/>
      <c r="DZ12" s="11"/>
      <c r="EA12" s="11"/>
      <c r="EB12" s="123"/>
      <c r="EC12" s="102" t="s">
        <v>111</v>
      </c>
      <c r="ED12" s="53" t="s">
        <v>151</v>
      </c>
      <c r="EE12" s="53" t="s">
        <v>151</v>
      </c>
      <c r="EF12" s="53" t="s">
        <v>151</v>
      </c>
      <c r="EG12" s="53"/>
      <c r="EH12" s="53" t="s">
        <v>151</v>
      </c>
      <c r="EI12" s="100"/>
      <c r="EJ12" s="11"/>
      <c r="EK12" s="11"/>
      <c r="EL12" s="123"/>
      <c r="EM12" s="102" t="s">
        <v>111</v>
      </c>
      <c r="EN12" s="53"/>
      <c r="EO12" s="53"/>
      <c r="EP12" s="53"/>
      <c r="EQ12" s="53"/>
      <c r="ER12" s="53"/>
      <c r="ES12" s="100"/>
      <c r="ET12" s="11"/>
      <c r="EU12" s="11"/>
      <c r="EV12" s="123"/>
      <c r="EW12" s="102" t="s">
        <v>111</v>
      </c>
      <c r="EX12" s="53" t="s">
        <v>151</v>
      </c>
      <c r="EY12" s="53"/>
      <c r="EZ12" s="53"/>
      <c r="FA12" s="53"/>
      <c r="FB12" s="53" t="s">
        <v>151</v>
      </c>
      <c r="FC12" s="100"/>
      <c r="FD12" s="11"/>
      <c r="FE12" s="11"/>
      <c r="FF12" s="123"/>
      <c r="FG12" s="102" t="s">
        <v>111</v>
      </c>
      <c r="FH12" s="53" t="s">
        <v>151</v>
      </c>
      <c r="FI12" s="53"/>
      <c r="FJ12" s="53"/>
      <c r="FK12" s="53"/>
      <c r="FL12" s="53" t="s">
        <v>151</v>
      </c>
      <c r="FM12" s="100"/>
      <c r="FN12" s="11"/>
      <c r="FO12" s="11"/>
      <c r="FP12" s="123"/>
      <c r="FQ12" s="102" t="s">
        <v>111</v>
      </c>
      <c r="FR12" s="53"/>
      <c r="FS12" s="53"/>
      <c r="FT12" s="53"/>
      <c r="FU12" s="53"/>
      <c r="FV12" s="53"/>
      <c r="FW12" s="100"/>
      <c r="FX12" s="11"/>
      <c r="FY12" s="11"/>
      <c r="FZ12" s="123"/>
      <c r="GA12" s="102" t="s">
        <v>111</v>
      </c>
      <c r="GB12" s="53" t="s">
        <v>151</v>
      </c>
      <c r="GC12" s="53"/>
      <c r="GD12" s="53"/>
      <c r="GE12" s="53"/>
      <c r="GF12" s="53" t="s">
        <v>151</v>
      </c>
      <c r="GG12" s="100"/>
      <c r="GH12" s="11"/>
      <c r="GI12" s="11"/>
      <c r="GJ12" s="123"/>
      <c r="GK12" s="102" t="s">
        <v>111</v>
      </c>
      <c r="GL12" s="53"/>
      <c r="GM12" s="53"/>
      <c r="GN12" s="53"/>
      <c r="GO12" s="53"/>
      <c r="GP12" s="53"/>
      <c r="GQ12" s="100"/>
      <c r="GR12" s="11"/>
      <c r="GS12" s="11"/>
      <c r="GT12" s="123"/>
      <c r="GU12" s="102" t="s">
        <v>111</v>
      </c>
      <c r="GV12" s="53"/>
      <c r="GW12" s="53"/>
      <c r="GX12" s="53"/>
      <c r="GY12" s="53"/>
      <c r="GZ12" s="53"/>
      <c r="HA12" s="100"/>
      <c r="HB12" s="11"/>
      <c r="HC12" s="11"/>
      <c r="HD12" s="123"/>
      <c r="HE12" s="102" t="s">
        <v>111</v>
      </c>
      <c r="HF12" s="53"/>
      <c r="HG12" s="53"/>
      <c r="HH12" s="53"/>
      <c r="HI12" s="53"/>
      <c r="HJ12" s="53"/>
      <c r="HK12" s="100"/>
      <c r="HL12" s="11"/>
      <c r="HM12" s="11"/>
      <c r="HN12" s="123"/>
      <c r="HO12" s="102" t="s">
        <v>111</v>
      </c>
      <c r="HP12" s="53"/>
      <c r="HQ12" s="53"/>
      <c r="HR12" s="53"/>
      <c r="HS12" s="53"/>
      <c r="HT12" s="53"/>
      <c r="HU12" s="100"/>
      <c r="HV12" s="11"/>
      <c r="HW12" s="11"/>
      <c r="HX12" s="123"/>
      <c r="HY12" s="102" t="s">
        <v>111</v>
      </c>
      <c r="HZ12" s="53"/>
      <c r="IA12" s="53"/>
      <c r="IB12" s="53"/>
      <c r="IC12" s="53"/>
      <c r="ID12" s="53"/>
      <c r="IE12" s="100"/>
      <c r="IF12" s="11"/>
      <c r="IG12" s="11"/>
      <c r="IH12" s="123"/>
      <c r="II12" s="102" t="s">
        <v>111</v>
      </c>
      <c r="IJ12" s="53"/>
      <c r="IK12" s="53"/>
      <c r="IL12" s="53"/>
      <c r="IM12" s="53"/>
      <c r="IN12" s="53"/>
      <c r="IO12" s="100"/>
      <c r="IP12" s="11"/>
      <c r="IQ12" s="11"/>
      <c r="IR12" s="134"/>
      <c r="JB12" s="134"/>
      <c r="JL12" s="134"/>
      <c r="JV12" s="134"/>
      <c r="KF12" s="134"/>
      <c r="KP12" s="134"/>
      <c r="KZ12" s="134"/>
      <c r="LJ12" s="134"/>
    </row>
    <row xmlns:x14ac="http://schemas.microsoft.com/office/spreadsheetml/2009/9/ac" r="13" s="2" customFormat="true" ht="15" customHeight="true" x14ac:dyDescent="0.25">
      <c r="A13" s="406" t="str">
        <f ca="true">IF(ISBLANK('Data Summary'!A15),"",'Data Summary'!A15)</f>
        <v>GIN_2012_EMIS</v>
      </c>
      <c r="B13" s="123"/>
      <c r="C13" s="102" t="s">
        <v>89</v>
      </c>
      <c r="D13" s="53"/>
      <c r="E13" s="53"/>
      <c r="F13" s="53"/>
      <c r="G13" s="53"/>
      <c r="H13" s="53"/>
      <c r="I13" s="100"/>
      <c r="J13" s="11"/>
      <c r="K13" s="11"/>
      <c r="L13" s="123"/>
      <c r="M13" s="102" t="s">
        <v>89</v>
      </c>
      <c r="N13" s="53"/>
      <c r="O13" s="53"/>
      <c r="P13" s="53"/>
      <c r="Q13" s="53"/>
      <c r="R13" s="53"/>
      <c r="S13" s="100"/>
      <c r="T13" s="11"/>
      <c r="U13" s="11"/>
      <c r="V13" s="123"/>
      <c r="W13" s="102" t="s">
        <v>89</v>
      </c>
      <c r="X13" s="53"/>
      <c r="Y13" s="53"/>
      <c r="Z13" s="53"/>
      <c r="AA13" s="53"/>
      <c r="AB13" s="53"/>
      <c r="AC13" s="100"/>
      <c r="AD13" s="11"/>
      <c r="AE13" s="11"/>
      <c r="AF13" s="123"/>
      <c r="AG13" s="102" t="s">
        <v>89</v>
      </c>
      <c r="AH13" s="53"/>
      <c r="AI13" s="53"/>
      <c r="AJ13" s="53"/>
      <c r="AK13" s="53"/>
      <c r="AL13" s="53"/>
      <c r="AM13" s="100"/>
      <c r="AN13" s="11"/>
      <c r="AO13" s="11"/>
      <c r="AP13" s="123"/>
      <c r="AQ13" s="102" t="s">
        <v>89</v>
      </c>
      <c r="AR13" s="53"/>
      <c r="AS13" s="53"/>
      <c r="AT13" s="53"/>
      <c r="AU13" s="53"/>
      <c r="AV13" s="53"/>
      <c r="AW13" s="100"/>
      <c r="AX13" s="11"/>
      <c r="AY13" s="11"/>
      <c r="AZ13" s="123"/>
      <c r="BA13" s="102" t="s">
        <v>89</v>
      </c>
      <c r="BB13" s="53"/>
      <c r="BC13" s="53"/>
      <c r="BD13" s="53"/>
      <c r="BE13" s="53"/>
      <c r="BF13" s="53"/>
      <c r="BG13" s="100"/>
      <c r="BH13" s="11"/>
      <c r="BI13" s="11"/>
      <c r="BJ13" s="123"/>
      <c r="BK13" s="102" t="s">
        <v>89</v>
      </c>
      <c r="BL13" s="53"/>
      <c r="BM13" s="53"/>
      <c r="BN13" s="53"/>
      <c r="BO13" s="53"/>
      <c r="BP13" s="53"/>
      <c r="BQ13" s="100"/>
      <c r="BR13" s="11"/>
      <c r="BS13" s="11"/>
      <c r="BT13" s="123"/>
      <c r="BU13" s="102" t="s">
        <v>89</v>
      </c>
      <c r="BV13" s="53"/>
      <c r="BW13" s="53"/>
      <c r="BX13" s="53"/>
      <c r="BY13" s="53"/>
      <c r="BZ13" s="53"/>
      <c r="CA13" s="100"/>
      <c r="CB13" s="11"/>
      <c r="CC13" s="11"/>
      <c r="CD13" s="123"/>
      <c r="CE13" s="102" t="s">
        <v>89</v>
      </c>
      <c r="CF13" s="53"/>
      <c r="CG13" s="53"/>
      <c r="CH13" s="53"/>
      <c r="CI13" s="53"/>
      <c r="CJ13" s="53"/>
      <c r="CK13" s="100"/>
      <c r="CL13" s="11"/>
      <c r="CM13" s="11"/>
      <c r="CN13" s="123"/>
      <c r="CO13" s="102" t="s">
        <v>89</v>
      </c>
      <c r="CP13" s="53"/>
      <c r="CQ13" s="53"/>
      <c r="CR13" s="53"/>
      <c r="CS13" s="53"/>
      <c r="CT13" s="53"/>
      <c r="CU13" s="100"/>
      <c r="CV13" s="11"/>
      <c r="CW13" s="11"/>
      <c r="CX13" s="123"/>
      <c r="CY13" s="102" t="s">
        <v>89</v>
      </c>
      <c r="CZ13" s="53"/>
      <c r="DA13" s="53"/>
      <c r="DB13" s="53"/>
      <c r="DC13" s="53"/>
      <c r="DD13" s="53"/>
      <c r="DE13" s="100"/>
      <c r="DF13" s="11"/>
      <c r="DG13" s="11"/>
      <c r="DH13" s="123"/>
      <c r="DI13" s="102" t="s">
        <v>89</v>
      </c>
      <c r="DJ13" s="53"/>
      <c r="DK13" s="53"/>
      <c r="DL13" s="53"/>
      <c r="DM13" s="53"/>
      <c r="DN13" s="53"/>
      <c r="DO13" s="100"/>
      <c r="DP13" s="11"/>
      <c r="DQ13" s="11"/>
      <c r="DR13" s="123"/>
      <c r="DS13" s="102" t="s">
        <v>89</v>
      </c>
      <c r="DT13" s="53"/>
      <c r="DU13" s="53"/>
      <c r="DV13" s="53"/>
      <c r="DW13" s="53"/>
      <c r="DX13" s="53"/>
      <c r="DY13" s="100"/>
      <c r="DZ13" s="11"/>
      <c r="EA13" s="11"/>
      <c r="EB13" s="123"/>
      <c r="EC13" s="102" t="s">
        <v>89</v>
      </c>
      <c r="ED13" s="53"/>
      <c r="EE13" s="53"/>
      <c r="EF13" s="53"/>
      <c r="EG13" s="53"/>
      <c r="EH13" s="53"/>
      <c r="EI13" s="100"/>
      <c r="EJ13" s="11"/>
      <c r="EK13" s="11"/>
      <c r="EL13" s="123"/>
      <c r="EM13" s="102" t="s">
        <v>89</v>
      </c>
      <c r="EN13" s="53"/>
      <c r="EO13" s="53"/>
      <c r="EP13" s="53"/>
      <c r="EQ13" s="53"/>
      <c r="ER13" s="53"/>
      <c r="ES13" s="100"/>
      <c r="ET13" s="11"/>
      <c r="EU13" s="11"/>
      <c r="EV13" s="123"/>
      <c r="EW13" s="102" t="s">
        <v>89</v>
      </c>
      <c r="EX13" s="53"/>
      <c r="EY13" s="53"/>
      <c r="EZ13" s="53"/>
      <c r="FA13" s="53"/>
      <c r="FB13" s="53"/>
      <c r="FC13" s="100"/>
      <c r="FD13" s="11"/>
      <c r="FE13" s="11"/>
      <c r="FF13" s="123"/>
      <c r="FG13" s="102" t="s">
        <v>89</v>
      </c>
      <c r="FH13" s="53"/>
      <c r="FI13" s="53"/>
      <c r="FJ13" s="53"/>
      <c r="FK13" s="53"/>
      <c r="FL13" s="53"/>
      <c r="FM13" s="100"/>
      <c r="FN13" s="11"/>
      <c r="FO13" s="11"/>
      <c r="FP13" s="123"/>
      <c r="FQ13" s="102" t="s">
        <v>89</v>
      </c>
      <c r="FR13" s="53" t="s">
        <v>214</v>
      </c>
      <c r="FS13" s="53"/>
      <c r="FT13" s="53"/>
      <c r="FU13" s="53"/>
      <c r="FV13" s="53" t="s">
        <v>214</v>
      </c>
      <c r="FW13" s="100"/>
      <c r="FX13" s="11"/>
      <c r="FY13" s="11"/>
      <c r="FZ13" s="123"/>
      <c r="GA13" s="102" t="s">
        <v>89</v>
      </c>
      <c r="GB13" s="53"/>
      <c r="GC13" s="53"/>
      <c r="GD13" s="53"/>
      <c r="GE13" s="53"/>
      <c r="GF13" s="53"/>
      <c r="GG13" s="100"/>
      <c r="GH13" s="11"/>
      <c r="GI13" s="11"/>
      <c r="GJ13" s="123"/>
      <c r="GK13" s="102" t="s">
        <v>89</v>
      </c>
      <c r="GL13" s="53"/>
      <c r="GM13" s="53"/>
      <c r="GN13" s="53"/>
      <c r="GO13" s="53"/>
      <c r="GP13" s="53"/>
      <c r="GQ13" s="100"/>
      <c r="GR13" s="11"/>
      <c r="GS13" s="11"/>
      <c r="GT13" s="123"/>
      <c r="GU13" s="102" t="s">
        <v>89</v>
      </c>
      <c r="GV13" s="53"/>
      <c r="GW13" s="53"/>
      <c r="GX13" s="53"/>
      <c r="GY13" s="53"/>
      <c r="GZ13" s="53"/>
      <c r="HA13" s="100"/>
      <c r="HB13" s="11"/>
      <c r="HC13" s="11"/>
      <c r="HD13" s="123"/>
      <c r="HE13" s="102" t="s">
        <v>89</v>
      </c>
      <c r="HF13" s="53"/>
      <c r="HG13" s="53"/>
      <c r="HH13" s="53"/>
      <c r="HI13" s="53"/>
      <c r="HJ13" s="53"/>
      <c r="HK13" s="100"/>
      <c r="HL13" s="11"/>
      <c r="HM13" s="11"/>
      <c r="HN13" s="123"/>
      <c r="HO13" s="102" t="s">
        <v>89</v>
      </c>
      <c r="HP13" s="53"/>
      <c r="HQ13" s="53"/>
      <c r="HR13" s="53"/>
      <c r="HS13" s="53"/>
      <c r="HT13" s="53"/>
      <c r="HU13" s="100"/>
      <c r="HV13" s="11"/>
      <c r="HW13" s="11"/>
      <c r="HX13" s="123"/>
      <c r="HY13" s="102" t="s">
        <v>89</v>
      </c>
      <c r="HZ13" s="53" t="s">
        <v>214</v>
      </c>
      <c r="IA13" s="53"/>
      <c r="IB13" s="53"/>
      <c r="IC13" s="53"/>
      <c r="ID13" s="53" t="s">
        <v>214</v>
      </c>
      <c r="IE13" s="100"/>
      <c r="IF13" s="11"/>
      <c r="IG13" s="11"/>
      <c r="IH13" s="123"/>
      <c r="II13" s="102" t="s">
        <v>89</v>
      </c>
      <c r="IJ13" s="53"/>
      <c r="IK13" s="53"/>
      <c r="IL13" s="53"/>
      <c r="IM13" s="53"/>
      <c r="IN13" s="53"/>
      <c r="IO13" s="100"/>
      <c r="IP13" s="11"/>
      <c r="IQ13" s="11"/>
      <c r="IR13" s="134"/>
      <c r="JB13" s="134"/>
      <c r="JL13" s="134"/>
      <c r="JV13" s="134"/>
      <c r="KF13" s="134"/>
      <c r="KP13" s="134"/>
      <c r="KZ13" s="134"/>
      <c r="LJ13" s="134"/>
    </row>
    <row xmlns:x14ac="http://schemas.microsoft.com/office/spreadsheetml/2009/9/ac" r="14" ht="15.75" customHeight="true" x14ac:dyDescent="0.25">
      <c r="A14" s="406" t="str">
        <f ca="true">IF(ISBLANK('Data Summary'!A16),"",'Data Summary'!A16)</f>
        <v>GIN_2012_UIS</v>
      </c>
      <c r="B14" s="124"/>
      <c r="C14" s="94" t="s">
        <v>23</v>
      </c>
      <c r="D14" s="10"/>
      <c r="E14" s="10"/>
      <c r="F14" s="10"/>
      <c r="G14" s="72"/>
      <c r="H14" s="73"/>
      <c r="I14" s="74"/>
      <c r="J14" s="11"/>
      <c r="K14" s="11"/>
      <c r="L14" s="124"/>
      <c r="M14" s="94" t="s">
        <v>23</v>
      </c>
      <c r="N14" s="10"/>
      <c r="O14" s="10"/>
      <c r="P14" s="10"/>
      <c r="Q14" s="72"/>
      <c r="R14" s="73"/>
      <c r="S14" s="74"/>
      <c r="T14" s="11"/>
      <c r="U14" s="11"/>
      <c r="V14" s="124"/>
      <c r="W14" s="94" t="s">
        <v>23</v>
      </c>
      <c r="X14" s="10"/>
      <c r="Y14" s="10"/>
      <c r="Z14" s="10"/>
      <c r="AA14" s="72"/>
      <c r="AB14" s="73"/>
      <c r="AC14" s="74"/>
      <c r="AD14" s="11"/>
      <c r="AE14" s="11"/>
      <c r="AF14" s="124"/>
      <c r="AG14" s="94" t="s">
        <v>23</v>
      </c>
      <c r="AH14" s="10"/>
      <c r="AI14" s="10"/>
      <c r="AJ14" s="10"/>
      <c r="AK14" s="72"/>
      <c r="AL14" s="73"/>
      <c r="AM14" s="74"/>
      <c r="AN14" s="11"/>
      <c r="AO14" s="11"/>
      <c r="AP14" s="124"/>
      <c r="AQ14" s="94" t="s">
        <v>23</v>
      </c>
      <c r="AR14" s="10"/>
      <c r="AS14" s="10"/>
      <c r="AT14" s="10"/>
      <c r="AU14" s="72"/>
      <c r="AV14" s="73"/>
      <c r="AW14" s="74"/>
      <c r="AX14" s="11"/>
      <c r="AY14" s="11"/>
      <c r="AZ14" s="124"/>
      <c r="BA14" s="94" t="s">
        <v>23</v>
      </c>
      <c r="BB14" s="10"/>
      <c r="BC14" s="10"/>
      <c r="BD14" s="10"/>
      <c r="BE14" s="72"/>
      <c r="BF14" s="73"/>
      <c r="BG14" s="74"/>
      <c r="BH14" s="11"/>
      <c r="BI14" s="11"/>
      <c r="BJ14" s="124"/>
      <c r="BK14" s="94" t="s">
        <v>23</v>
      </c>
      <c r="BL14" s="10"/>
      <c r="BM14" s="10"/>
      <c r="BN14" s="10"/>
      <c r="BO14" s="72"/>
      <c r="BP14" s="73"/>
      <c r="BQ14" s="74"/>
      <c r="BR14" s="11"/>
      <c r="BS14" s="11"/>
      <c r="BT14" s="124"/>
      <c r="BU14" s="94" t="s">
        <v>23</v>
      </c>
      <c r="BV14" s="10"/>
      <c r="BW14" s="10"/>
      <c r="BX14" s="10"/>
      <c r="BY14" s="72"/>
      <c r="BZ14" s="73"/>
      <c r="CA14" s="74"/>
      <c r="CB14" s="11"/>
      <c r="CC14" s="11"/>
      <c r="CD14" s="124"/>
      <c r="CE14" s="94" t="s">
        <v>23</v>
      </c>
      <c r="CF14" s="10"/>
      <c r="CG14" s="10"/>
      <c r="CH14" s="10"/>
      <c r="CI14" s="72"/>
      <c r="CJ14" s="73"/>
      <c r="CK14" s="74"/>
      <c r="CL14" s="11"/>
      <c r="CM14" s="11"/>
      <c r="CN14" s="124"/>
      <c r="CO14" s="94" t="s">
        <v>23</v>
      </c>
      <c r="CP14" s="10"/>
      <c r="CQ14" s="10"/>
      <c r="CR14" s="10"/>
      <c r="CS14" s="72"/>
      <c r="CT14" s="73"/>
      <c r="CU14" s="74"/>
      <c r="CV14" s="11"/>
      <c r="CW14" s="11"/>
      <c r="CX14" s="124"/>
      <c r="CY14" s="94" t="s">
        <v>23</v>
      </c>
      <c r="CZ14" s="10"/>
      <c r="DA14" s="10"/>
      <c r="DB14" s="10"/>
      <c r="DC14" s="72"/>
      <c r="DD14" s="73"/>
      <c r="DE14" s="74"/>
      <c r="DF14" s="11"/>
      <c r="DG14" s="11"/>
      <c r="DH14" s="124"/>
      <c r="DI14" s="94" t="s">
        <v>23</v>
      </c>
      <c r="DJ14" s="10">
        <v>11611</v>
      </c>
      <c r="DK14" s="10">
        <v>4653</v>
      </c>
      <c r="DL14" s="10">
        <v>6958</v>
      </c>
      <c r="DM14" s="72">
        <v>1795</v>
      </c>
      <c r="DN14" s="73">
        <v>8475</v>
      </c>
      <c r="DO14" s="74">
        <v>1341</v>
      </c>
      <c r="DP14" s="11"/>
      <c r="DQ14" s="11"/>
      <c r="DR14" s="124"/>
      <c r="DS14" s="94" t="s">
        <v>23</v>
      </c>
      <c r="DT14" s="10"/>
      <c r="DU14" s="10"/>
      <c r="DV14" s="10"/>
      <c r="DW14" s="72"/>
      <c r="DX14" s="73"/>
      <c r="DY14" s="74"/>
      <c r="DZ14" s="11"/>
      <c r="EA14" s="11"/>
      <c r="EB14" s="124"/>
      <c r="EC14" s="94" t="s">
        <v>23</v>
      </c>
      <c r="ED14" s="10">
        <v>12181</v>
      </c>
      <c r="EE14" s="10">
        <v>4824</v>
      </c>
      <c r="EF14" s="10">
        <v>7357</v>
      </c>
      <c r="EG14" s="72">
        <v>1909</v>
      </c>
      <c r="EH14" s="73">
        <v>8829</v>
      </c>
      <c r="EI14" s="74">
        <v>1443</v>
      </c>
      <c r="EJ14" s="11"/>
      <c r="EK14" s="11"/>
      <c r="EL14" s="124"/>
      <c r="EM14" s="94" t="s">
        <v>23</v>
      </c>
      <c r="EN14" s="10"/>
      <c r="EO14" s="10"/>
      <c r="EP14" s="10"/>
      <c r="EQ14" s="72"/>
      <c r="ER14" s="73"/>
      <c r="ES14" s="74"/>
      <c r="ET14" s="11"/>
      <c r="EU14" s="11"/>
      <c r="EV14" s="124"/>
      <c r="EW14" s="94" t="s">
        <v>23</v>
      </c>
      <c r="EX14" s="71"/>
      <c r="EY14" s="71"/>
      <c r="EZ14" s="71"/>
      <c r="FA14" s="72">
        <v>1746</v>
      </c>
      <c r="FB14" s="73">
        <v>9246</v>
      </c>
      <c r="FC14" s="74">
        <v>1497</v>
      </c>
      <c r="FD14" s="11"/>
      <c r="FE14" s="11"/>
      <c r="FF14" s="124"/>
      <c r="FG14" s="94" t="s">
        <v>23</v>
      </c>
      <c r="FH14" s="71"/>
      <c r="FI14" s="71"/>
      <c r="FJ14" s="71"/>
      <c r="FK14" s="72"/>
      <c r="FL14" s="73">
        <v>9559</v>
      </c>
      <c r="FM14" s="74"/>
      <c r="FN14" s="11"/>
      <c r="FO14" s="11"/>
      <c r="FP14" s="124"/>
      <c r="FQ14" s="94" t="s">
        <v>23</v>
      </c>
      <c r="FR14" s="71"/>
      <c r="FS14" s="71"/>
      <c r="FT14" s="71"/>
      <c r="FU14" s="72"/>
      <c r="FV14" s="73"/>
      <c r="FW14" s="74"/>
      <c r="FX14" s="11"/>
      <c r="FY14" s="11"/>
      <c r="FZ14" s="124"/>
      <c r="GA14" s="94" t="s">
        <v>23</v>
      </c>
      <c r="GB14" s="71">
        <v>9893</v>
      </c>
      <c r="GC14" s="71">
        <v>2907</v>
      </c>
      <c r="GD14" s="71">
        <v>6986</v>
      </c>
      <c r="GE14" s="72" t="s">
        <v>282</v>
      </c>
      <c r="GF14" s="73">
        <v>9893</v>
      </c>
      <c r="GG14" s="74" t="s">
        <v>282</v>
      </c>
      <c r="GH14" s="11"/>
      <c r="GI14" s="11"/>
      <c r="GJ14" s="124"/>
      <c r="GK14" s="94" t="s">
        <v>23</v>
      </c>
      <c r="GL14" s="71">
        <v>14194</v>
      </c>
      <c r="GM14" s="71">
        <v>3004</v>
      </c>
      <c r="GN14" s="71">
        <v>7090</v>
      </c>
      <c r="GO14" s="72">
        <v>2314</v>
      </c>
      <c r="GP14" s="73">
        <v>10094</v>
      </c>
      <c r="GQ14" s="74">
        <v>1786</v>
      </c>
      <c r="GR14" s="11"/>
      <c r="GS14" s="11"/>
      <c r="GT14" s="124"/>
      <c r="GU14" s="94" t="s">
        <v>23</v>
      </c>
      <c r="GV14" s="71"/>
      <c r="GW14" s="71"/>
      <c r="GX14" s="71"/>
      <c r="GY14" s="72"/>
      <c r="GZ14" s="73"/>
      <c r="HA14" s="74"/>
      <c r="HB14" s="11"/>
      <c r="HC14" s="11"/>
      <c r="HD14" s="124"/>
      <c r="HE14" s="94" t="s">
        <v>23</v>
      </c>
      <c r="HF14" s="71">
        <v>12175</v>
      </c>
      <c r="HG14" s="71">
        <v>3074</v>
      </c>
      <c r="HH14" s="71">
        <v>7205</v>
      </c>
      <c r="HI14" s="72" t="s">
        <v>282</v>
      </c>
      <c r="HJ14" s="73">
        <v>10279</v>
      </c>
      <c r="HK14" s="74">
        <v>1896</v>
      </c>
      <c r="HL14" s="11"/>
      <c r="HM14" s="11"/>
      <c r="HN14" s="124"/>
      <c r="HO14" s="94" t="s">
        <v>23</v>
      </c>
      <c r="HP14" s="71">
        <v>15334</v>
      </c>
      <c r="HQ14" s="71">
        <v>3315</v>
      </c>
      <c r="HR14" s="71">
        <v>7370</v>
      </c>
      <c r="HS14" s="72">
        <v>2587</v>
      </c>
      <c r="HT14" s="73">
        <v>10685</v>
      </c>
      <c r="HU14" s="74">
        <v>2062</v>
      </c>
      <c r="HV14" s="11"/>
      <c r="HW14" s="11"/>
      <c r="HX14" s="124"/>
      <c r="HY14" s="94" t="s">
        <v>23</v>
      </c>
      <c r="HZ14" s="71"/>
      <c r="IA14" s="71"/>
      <c r="IB14" s="71"/>
      <c r="IC14" s="72"/>
      <c r="ID14" s="73"/>
      <c r="IE14" s="74"/>
      <c r="IF14" s="11"/>
      <c r="IG14" s="11"/>
      <c r="IH14" s="124"/>
      <c r="II14" s="94" t="s">
        <v>23</v>
      </c>
      <c r="IJ14" s="71"/>
      <c r="IK14" s="71"/>
      <c r="IL14" s="71"/>
      <c r="IM14" s="72"/>
      <c r="IN14" s="73"/>
      <c r="IO14" s="74"/>
      <c r="IP14" s="11"/>
      <c r="IQ14" s="11"/>
    </row>
    <row xmlns:x14ac="http://schemas.microsoft.com/office/spreadsheetml/2009/9/ac" r="15" ht="15.75" customHeight="true" thickBot="true" x14ac:dyDescent="0.3">
      <c r="A15" s="406" t="str">
        <f ca="true">IF(ISBLANK('Data Summary'!A17),"",'Data Summary'!A17)</f>
        <v>GIN_2013_EMIS</v>
      </c>
      <c r="B15" s="125"/>
      <c r="C15" s="95" t="s">
        <v>20</v>
      </c>
      <c r="D15" s="76"/>
      <c r="E15" s="76"/>
      <c r="F15" s="76"/>
      <c r="G15" s="76"/>
      <c r="H15" s="76"/>
      <c r="I15" s="77"/>
      <c r="J15" s="25"/>
      <c r="K15" s="25"/>
      <c r="L15" s="125"/>
      <c r="M15" s="95" t="s">
        <v>20</v>
      </c>
      <c r="N15" s="76"/>
      <c r="O15" s="76"/>
      <c r="P15" s="76"/>
      <c r="Q15" s="76"/>
      <c r="R15" s="76"/>
      <c r="S15" s="77"/>
      <c r="T15" s="25"/>
      <c r="U15" s="25"/>
      <c r="V15" s="125"/>
      <c r="W15" s="95" t="s">
        <v>20</v>
      </c>
      <c r="X15" s="76"/>
      <c r="Y15" s="76"/>
      <c r="Z15" s="76"/>
      <c r="AA15" s="76"/>
      <c r="AB15" s="76"/>
      <c r="AC15" s="77"/>
      <c r="AD15" s="25"/>
      <c r="AE15" s="25"/>
      <c r="AF15" s="125"/>
      <c r="AG15" s="95" t="s">
        <v>20</v>
      </c>
      <c r="AH15" s="76"/>
      <c r="AI15" s="76"/>
      <c r="AJ15" s="76"/>
      <c r="AK15" s="76"/>
      <c r="AL15" s="76"/>
      <c r="AM15" s="77"/>
      <c r="AN15" s="25"/>
      <c r="AO15" s="25"/>
      <c r="AP15" s="125"/>
      <c r="AQ15" s="95" t="s">
        <v>20</v>
      </c>
      <c r="AR15" s="76"/>
      <c r="AS15" s="76"/>
      <c r="AT15" s="76"/>
      <c r="AU15" s="76"/>
      <c r="AV15" s="76"/>
      <c r="AW15" s="77"/>
      <c r="AX15" s="25"/>
      <c r="AY15" s="25"/>
      <c r="AZ15" s="125"/>
      <c r="BA15" s="95" t="s">
        <v>20</v>
      </c>
      <c r="BB15" s="76"/>
      <c r="BC15" s="76"/>
      <c r="BD15" s="76"/>
      <c r="BE15" s="76"/>
      <c r="BF15" s="76"/>
      <c r="BG15" s="77"/>
      <c r="BH15" s="25"/>
      <c r="BI15" s="25"/>
      <c r="BJ15" s="125"/>
      <c r="BK15" s="95" t="s">
        <v>20</v>
      </c>
      <c r="BL15" s="76"/>
      <c r="BM15" s="76"/>
      <c r="BN15" s="76"/>
      <c r="BO15" s="76"/>
      <c r="BP15" s="76"/>
      <c r="BQ15" s="77"/>
      <c r="BR15" s="25"/>
      <c r="BS15" s="25"/>
      <c r="BT15" s="125"/>
      <c r="BU15" s="95" t="s">
        <v>20</v>
      </c>
      <c r="BV15" s="76"/>
      <c r="BW15" s="81"/>
      <c r="BX15" s="81"/>
      <c r="BY15" s="82"/>
      <c r="BZ15" s="81"/>
      <c r="CA15" s="83"/>
      <c r="CB15" s="25"/>
      <c r="CC15" s="25"/>
      <c r="CD15" s="125"/>
      <c r="CE15" s="95" t="s">
        <v>20</v>
      </c>
      <c r="CF15" s="76"/>
      <c r="CG15" s="76"/>
      <c r="CH15" s="76"/>
      <c r="CI15" s="76"/>
      <c r="CJ15" s="76"/>
      <c r="CK15" s="77"/>
      <c r="CL15" s="25"/>
      <c r="CM15" s="25"/>
      <c r="CN15" s="125"/>
      <c r="CO15" s="95" t="s">
        <v>20</v>
      </c>
      <c r="CP15" s="76"/>
      <c r="CQ15" s="76"/>
      <c r="CR15" s="76"/>
      <c r="CS15" s="76"/>
      <c r="CT15" s="76"/>
      <c r="CU15" s="77"/>
      <c r="CV15" s="25"/>
      <c r="CW15" s="25"/>
      <c r="CX15" s="125"/>
      <c r="CY15" s="95" t="s">
        <v>20</v>
      </c>
      <c r="CZ15" s="76"/>
      <c r="DA15" s="76"/>
      <c r="DB15" s="76"/>
      <c r="DC15" s="76"/>
      <c r="DD15" s="76"/>
      <c r="DE15" s="77"/>
      <c r="DF15" s="25"/>
      <c r="DG15" s="25"/>
      <c r="DH15" s="125"/>
      <c r="DI15" s="95" t="s">
        <v>20</v>
      </c>
      <c r="DJ15" s="76">
        <f>DN15</f>
        <v>7980</v>
      </c>
      <c r="DK15" s="81">
        <f>995+1482</f>
        <v>2477</v>
      </c>
      <c r="DL15" s="81">
        <f>5199+304</f>
        <v>5503</v>
      </c>
      <c r="DM15" s="82"/>
      <c r="DN15" s="81">
        <f>6194+1786</f>
        <v>7980</v>
      </c>
      <c r="DO15" s="83"/>
      <c r="DP15" s="25"/>
      <c r="DQ15" s="25"/>
      <c r="DR15" s="125"/>
      <c r="DS15" s="95" t="s">
        <v>20</v>
      </c>
      <c r="DT15" s="76"/>
      <c r="DU15" s="81"/>
      <c r="DV15" s="81"/>
      <c r="DW15" s="82"/>
      <c r="DX15" s="81"/>
      <c r="DY15" s="83"/>
      <c r="DZ15" s="25"/>
      <c r="EA15" s="25"/>
      <c r="EB15" s="125"/>
      <c r="EC15" s="95" t="s">
        <v>20</v>
      </c>
      <c r="ED15" s="76">
        <f>EH15</f>
        <v>8282</v>
      </c>
      <c r="EE15" s="81">
        <f>1011+1561</f>
        <v>2572</v>
      </c>
      <c r="EF15" s="81">
        <f>5354+356</f>
        <v>5710</v>
      </c>
      <c r="EG15" s="82"/>
      <c r="EH15" s="81">
        <f>6365+1917</f>
        <v>8282</v>
      </c>
      <c r="EI15" s="83"/>
      <c r="EJ15" s="25"/>
      <c r="EK15" s="25"/>
      <c r="EL15" s="125"/>
      <c r="EM15" s="95" t="s">
        <v>20</v>
      </c>
      <c r="EN15" s="76"/>
      <c r="EO15" s="81"/>
      <c r="EP15" s="81"/>
      <c r="EQ15" s="82"/>
      <c r="ER15" s="81"/>
      <c r="ES15" s="83"/>
      <c r="ET15" s="25"/>
      <c r="EU15" s="25"/>
      <c r="EV15" s="125"/>
      <c r="EW15" s="95" t="s">
        <v>20</v>
      </c>
      <c r="EX15" s="76"/>
      <c r="EY15" s="148">
        <v>2745</v>
      </c>
      <c r="EZ15" s="148">
        <v>6501</v>
      </c>
      <c r="FA15" s="76">
        <v>1746</v>
      </c>
      <c r="FB15" s="76">
        <v>9246</v>
      </c>
      <c r="FC15" s="77">
        <v>1497</v>
      </c>
      <c r="FD15" s="25"/>
      <c r="FE15" s="25"/>
      <c r="FF15" s="125"/>
      <c r="FG15" s="95" t="s">
        <v>20</v>
      </c>
      <c r="FH15" s="76">
        <f>FL15</f>
        <v>9559</v>
      </c>
      <c r="FI15" s="148">
        <v>2794</v>
      </c>
      <c r="FJ15" s="148">
        <v>6765</v>
      </c>
      <c r="FK15" s="76"/>
      <c r="FL15" s="76">
        <v>9559</v>
      </c>
      <c r="FM15" s="77"/>
      <c r="FN15" s="25"/>
      <c r="FO15" s="25"/>
      <c r="FP15" s="125"/>
      <c r="FQ15" s="95" t="s">
        <v>20</v>
      </c>
      <c r="FR15" s="76"/>
      <c r="FS15" s="148"/>
      <c r="FT15" s="148"/>
      <c r="FU15" s="76"/>
      <c r="FV15" s="76"/>
      <c r="FW15" s="77"/>
      <c r="FX15" s="25"/>
      <c r="FY15" s="25"/>
      <c r="FZ15" s="125"/>
      <c r="GA15" s="95" t="s">
        <v>20</v>
      </c>
      <c r="GB15" s="76">
        <v>9148</v>
      </c>
      <c r="GC15" s="148">
        <v>2880</v>
      </c>
      <c r="GD15" s="148">
        <v>6268</v>
      </c>
      <c r="GE15" s="76" t="s">
        <v>282</v>
      </c>
      <c r="GF15" s="76">
        <v>9148</v>
      </c>
      <c r="GG15" s="77" t="s">
        <v>282</v>
      </c>
      <c r="GH15" s="25"/>
      <c r="GI15" s="25"/>
      <c r="GJ15" s="125"/>
      <c r="GK15" s="95" t="s">
        <v>20</v>
      </c>
      <c r="GL15" s="76">
        <v>9317</v>
      </c>
      <c r="GM15" s="148">
        <v>2975</v>
      </c>
      <c r="GN15" s="148">
        <v>6342</v>
      </c>
      <c r="GO15" s="76">
        <v>2314</v>
      </c>
      <c r="GP15" s="76">
        <v>9317</v>
      </c>
      <c r="GQ15" s="77">
        <v>1786</v>
      </c>
      <c r="GR15" s="25"/>
      <c r="GS15" s="25"/>
      <c r="GT15" s="125"/>
      <c r="GU15" s="95" t="s">
        <v>20</v>
      </c>
      <c r="GV15" s="76"/>
      <c r="GW15" s="148"/>
      <c r="GX15" s="148"/>
      <c r="GY15" s="76"/>
      <c r="GZ15" s="76"/>
      <c r="HA15" s="77"/>
      <c r="HB15" s="25"/>
      <c r="HC15" s="25"/>
      <c r="HD15" s="125"/>
      <c r="HE15" s="95" t="s">
        <v>20</v>
      </c>
      <c r="HF15" s="76">
        <v>9528</v>
      </c>
      <c r="HG15" s="148">
        <v>3046</v>
      </c>
      <c r="HH15" s="148">
        <v>6482</v>
      </c>
      <c r="HI15" s="76" t="s">
        <v>282</v>
      </c>
      <c r="HJ15" s="76">
        <v>9528</v>
      </c>
      <c r="HK15" s="77">
        <v>1896</v>
      </c>
      <c r="HL15" s="25"/>
      <c r="HM15" s="25"/>
      <c r="HN15" s="125"/>
      <c r="HO15" s="95" t="s">
        <v>20</v>
      </c>
      <c r="HP15" s="76">
        <v>9952</v>
      </c>
      <c r="HQ15" s="148">
        <v>3291</v>
      </c>
      <c r="HR15" s="148">
        <v>6661</v>
      </c>
      <c r="HS15" s="76">
        <v>2587</v>
      </c>
      <c r="HT15" s="76">
        <v>9952</v>
      </c>
      <c r="HU15" s="77">
        <v>2062</v>
      </c>
      <c r="HV15" s="25"/>
      <c r="HW15" s="25"/>
      <c r="HX15" s="125"/>
      <c r="HY15" s="95" t="s">
        <v>20</v>
      </c>
      <c r="HZ15" s="76"/>
      <c r="IA15" s="148"/>
      <c r="IB15" s="148"/>
      <c r="IC15" s="76"/>
      <c r="ID15" s="76"/>
      <c r="IE15" s="77"/>
      <c r="IF15" s="25"/>
      <c r="IG15" s="25"/>
      <c r="IH15" s="125"/>
      <c r="II15" s="95" t="s">
        <v>20</v>
      </c>
      <c r="IJ15" s="76"/>
      <c r="IK15" s="148"/>
      <c r="IL15" s="148"/>
      <c r="IM15" s="76"/>
      <c r="IN15" s="76"/>
      <c r="IO15" s="77"/>
      <c r="IP15" s="25"/>
      <c r="IQ15" s="25"/>
    </row>
    <row xmlns:x14ac="http://schemas.microsoft.com/office/spreadsheetml/2009/9/ac" r="16" s="3" customFormat="true" x14ac:dyDescent="0.25">
      <c r="A16" s="406" t="str">
        <f ca="true">IF(ISBLANK('Data Summary'!A18),"",'Data Summary'!A18)</f>
        <v>GIN_2013_UIS</v>
      </c>
      <c r="B16" s="126"/>
      <c r="L16" s="126"/>
      <c r="V16" s="126"/>
      <c r="AF16" s="126"/>
      <c r="AP16" s="126"/>
      <c r="AZ16" s="126"/>
      <c r="BJ16" s="126"/>
      <c r="BT16" s="126"/>
      <c r="CD16" s="126"/>
      <c r="CE16" s="126"/>
      <c r="CF16" s="126"/>
      <c r="CG16" s="126"/>
      <c r="CH16" s="126"/>
      <c r="CI16" s="126"/>
      <c r="CJ16" s="126"/>
      <c r="CK16" s="126"/>
      <c r="CN16" s="126"/>
      <c r="CX16" s="126"/>
      <c r="DH16" s="126"/>
      <c r="DR16" s="126"/>
      <c r="EB16" s="126"/>
      <c r="EL16" s="126"/>
      <c r="EV16" s="126"/>
      <c r="FF16" s="126"/>
      <c r="FP16" s="126"/>
      <c r="FZ16" s="126"/>
      <c r="GJ16" s="126"/>
      <c r="GT16" s="126"/>
      <c r="HD16" s="126"/>
      <c r="HN16" s="126"/>
      <c r="HX16" s="126"/>
      <c r="IH16" s="126"/>
      <c r="IR16" s="126"/>
      <c r="JB16" s="126"/>
      <c r="JL16" s="126"/>
      <c r="JV16" s="126"/>
      <c r="KF16" s="126"/>
      <c r="KP16" s="126"/>
      <c r="KZ16" s="126"/>
      <c r="LJ16" s="126"/>
    </row>
    <row xmlns:x14ac="http://schemas.microsoft.com/office/spreadsheetml/2009/9/ac" r="17" s="3" customFormat="true" x14ac:dyDescent="0.25">
      <c r="A17" s="406" t="str">
        <f ca="true">IF(ISBLANK('Data Summary'!A19),"",'Data Summary'!A19)</f>
        <v>GIN_2014_EMIS</v>
      </c>
      <c r="B17" s="126"/>
      <c r="L17" s="126"/>
      <c r="V17" s="126"/>
      <c r="AF17" s="126"/>
      <c r="AP17" s="126"/>
      <c r="AZ17" s="126"/>
      <c r="BJ17" s="126"/>
      <c r="BT17" s="126"/>
      <c r="CD17" s="126"/>
      <c r="CE17" s="126"/>
      <c r="CF17" s="126"/>
      <c r="CG17" s="126"/>
      <c r="CH17" s="126"/>
      <c r="CI17" s="126"/>
      <c r="CJ17" s="126"/>
      <c r="CK17" s="126"/>
      <c r="CN17" s="126"/>
      <c r="CX17" s="126"/>
      <c r="DH17" s="126"/>
      <c r="DR17" s="126"/>
      <c r="EB17" s="126"/>
      <c r="EL17" s="126"/>
      <c r="EV17" s="126"/>
      <c r="FF17" s="126"/>
      <c r="FP17" s="126"/>
      <c r="FZ17" s="126"/>
      <c r="GJ17" s="126"/>
      <c r="GT17" s="126"/>
      <c r="HD17" s="126"/>
      <c r="HN17" s="126"/>
      <c r="HX17" s="126"/>
      <c r="IH17" s="126"/>
      <c r="IR17" s="126"/>
      <c r="JB17" s="126"/>
      <c r="JL17" s="126"/>
      <c r="JV17" s="126"/>
      <c r="KF17" s="126"/>
      <c r="KP17" s="126"/>
      <c r="KZ17" s="126"/>
      <c r="LJ17" s="126"/>
    </row>
    <row xmlns:x14ac="http://schemas.microsoft.com/office/spreadsheetml/2009/9/ac" r="18" s="3" customFormat="true" x14ac:dyDescent="0.25">
      <c r="A18" s="406" t="str">
        <f ca="true">IF(ISBLANK('Data Summary'!A20),"",'Data Summary'!A20)</f>
        <v>GIN_2014_UIS</v>
      </c>
      <c r="B18" s="126"/>
      <c r="L18" s="126"/>
      <c r="V18" s="126"/>
      <c r="AF18" s="126"/>
      <c r="AP18" s="126"/>
      <c r="AZ18" s="126"/>
      <c r="BJ18" s="126"/>
      <c r="BT18" s="126"/>
      <c r="CD18" s="126"/>
      <c r="CE18" s="126"/>
      <c r="CF18" s="126"/>
      <c r="CG18" s="126"/>
      <c r="CH18" s="126"/>
      <c r="CI18" s="126"/>
      <c r="CJ18" s="126"/>
      <c r="CK18" s="126"/>
      <c r="CN18" s="126"/>
      <c r="CX18" s="126"/>
      <c r="DH18" s="126"/>
      <c r="DR18" s="126"/>
      <c r="EB18" s="126"/>
      <c r="EL18" s="126"/>
      <c r="EV18" s="126"/>
      <c r="FF18" s="126"/>
      <c r="FP18" s="126"/>
      <c r="FZ18" s="126"/>
      <c r="GJ18" s="126"/>
      <c r="GT18" s="126"/>
      <c r="HD18" s="126"/>
      <c r="HN18" s="126"/>
      <c r="HX18" s="126"/>
      <c r="IH18" s="126"/>
      <c r="IR18" s="126"/>
      <c r="JB18" s="126"/>
      <c r="JL18" s="126"/>
      <c r="JV18" s="126"/>
      <c r="KF18" s="126"/>
      <c r="KP18" s="126"/>
      <c r="KZ18" s="126"/>
      <c r="LJ18" s="126"/>
    </row>
    <row xmlns:x14ac="http://schemas.microsoft.com/office/spreadsheetml/2009/9/ac" r="19" s="3" customFormat="true" x14ac:dyDescent="0.25">
      <c r="A19" s="406" t="str">
        <f ca="true">IF(ISBLANK('Data Summary'!A21),"",'Data Summary'!A21)</f>
        <v>GIN_2015_EMIS</v>
      </c>
      <c r="B19" s="126"/>
      <c r="L19" s="126"/>
      <c r="V19" s="126"/>
      <c r="AF19" s="126"/>
      <c r="AP19" s="126"/>
      <c r="AZ19" s="126"/>
      <c r="BJ19" s="126"/>
      <c r="BT19" s="126"/>
      <c r="CD19" s="126"/>
      <c r="CE19" s="126"/>
      <c r="CF19" s="126"/>
      <c r="CG19" s="126"/>
      <c r="CH19" s="126"/>
      <c r="CI19" s="126"/>
      <c r="CJ19" s="126"/>
      <c r="CK19" s="126"/>
      <c r="CN19" s="126"/>
      <c r="CX19" s="126"/>
      <c r="DH19" s="126"/>
      <c r="DR19" s="126"/>
      <c r="EB19" s="126"/>
      <c r="EL19" s="126"/>
      <c r="EV19" s="126"/>
      <c r="FF19" s="126"/>
      <c r="FP19" s="126"/>
      <c r="FZ19" s="126"/>
      <c r="GJ19" s="126"/>
      <c r="GT19" s="126"/>
      <c r="HD19" s="126"/>
      <c r="HN19" s="126"/>
      <c r="HX19" s="126"/>
      <c r="IH19" s="126"/>
      <c r="IR19" s="126"/>
      <c r="JB19" s="126"/>
      <c r="JL19" s="126"/>
      <c r="JV19" s="126"/>
      <c r="KF19" s="126"/>
      <c r="KP19" s="126"/>
      <c r="KZ19" s="126"/>
      <c r="LJ19" s="126"/>
    </row>
    <row xmlns:x14ac="http://schemas.microsoft.com/office/spreadsheetml/2009/9/ac" r="20" s="3" customFormat="true" x14ac:dyDescent="0.25">
      <c r="A20" s="406" t="str">
        <f ca="true">IF(ISBLANK('Data Summary'!A22),"",'Data Summary'!A22)</f>
        <v>GIN_2016_EMIS</v>
      </c>
      <c r="B20" s="126"/>
      <c r="L20" s="126"/>
      <c r="V20" s="126"/>
      <c r="AF20" s="126"/>
      <c r="AP20" s="126"/>
      <c r="AZ20" s="126"/>
      <c r="BJ20" s="126"/>
      <c r="BT20" s="126"/>
      <c r="CD20" s="126"/>
      <c r="CE20" s="126"/>
      <c r="CF20" s="126"/>
      <c r="CG20" s="126"/>
      <c r="CH20" s="126"/>
      <c r="CI20" s="126"/>
      <c r="CJ20" s="126"/>
      <c r="CK20" s="126"/>
      <c r="CN20" s="126"/>
      <c r="CX20" s="126"/>
      <c r="DH20" s="126"/>
      <c r="DR20" s="126"/>
      <c r="EB20" s="126"/>
      <c r="EL20" s="126"/>
      <c r="EV20" s="126"/>
      <c r="FF20" s="126"/>
      <c r="FP20" s="126"/>
      <c r="FZ20" s="126"/>
      <c r="GJ20" s="126"/>
      <c r="GT20" s="126"/>
      <c r="HD20" s="126"/>
      <c r="HN20" s="126"/>
      <c r="HX20" s="126"/>
      <c r="IH20" s="126"/>
      <c r="IR20" s="126"/>
      <c r="JB20" s="126"/>
      <c r="JL20" s="126"/>
      <c r="JV20" s="126"/>
      <c r="KF20" s="126"/>
      <c r="KP20" s="126"/>
      <c r="KZ20" s="126"/>
      <c r="LJ20" s="126"/>
    </row>
    <row xmlns:x14ac="http://schemas.microsoft.com/office/spreadsheetml/2009/9/ac" r="21" s="3" customFormat="true" x14ac:dyDescent="0.25">
      <c r="A21" s="406" t="str">
        <f ca="true">IF(ISBLANK('Data Summary'!A23),"",'Data Summary'!A23)</f>
        <v>GIN_2016_UIS</v>
      </c>
      <c r="B21" s="126"/>
      <c r="L21" s="126"/>
      <c r="V21" s="126"/>
      <c r="AF21" s="126"/>
      <c r="AP21" s="126"/>
      <c r="AZ21" s="126"/>
      <c r="BJ21" s="126"/>
      <c r="BT21" s="126"/>
      <c r="CD21" s="126"/>
      <c r="CE21" s="126"/>
      <c r="CF21" s="126"/>
      <c r="CG21" s="126"/>
      <c r="CH21" s="126"/>
      <c r="CI21" s="126"/>
      <c r="CJ21" s="126"/>
      <c r="CK21" s="126"/>
      <c r="CN21" s="126"/>
      <c r="CX21" s="126"/>
      <c r="DH21" s="126"/>
      <c r="DR21" s="126"/>
      <c r="EB21" s="126"/>
      <c r="EL21" s="126"/>
      <c r="EV21" s="126"/>
      <c r="FF21" s="126"/>
      <c r="FP21" s="126"/>
      <c r="FZ21" s="126"/>
      <c r="GJ21" s="126"/>
      <c r="GT21" s="126"/>
      <c r="HD21" s="126"/>
      <c r="HN21" s="126"/>
      <c r="HX21" s="126"/>
      <c r="IH21" s="126"/>
      <c r="IR21" s="126"/>
      <c r="JB21" s="126"/>
      <c r="JL21" s="126"/>
      <c r="JV21" s="126"/>
      <c r="KF21" s="126"/>
      <c r="KP21" s="126"/>
      <c r="KZ21" s="126"/>
      <c r="LJ21" s="126"/>
    </row>
    <row xmlns:x14ac="http://schemas.microsoft.com/office/spreadsheetml/2009/9/ac" r="22" s="3" customFormat="true" x14ac:dyDescent="0.25">
      <c r="A22" s="406" t="str">
        <f ca="true">IF(ISBLANK('Data Summary'!A24),"",'Data Summary'!A24)</f>
        <v>GIN_2017_EMIS</v>
      </c>
      <c r="B22" s="126"/>
      <c r="L22" s="126"/>
      <c r="V22" s="126"/>
      <c r="AF22" s="126"/>
      <c r="AP22" s="126"/>
      <c r="AZ22" s="126"/>
      <c r="BJ22" s="126"/>
      <c r="BT22" s="126"/>
      <c r="CD22" s="126"/>
      <c r="CE22" s="126"/>
      <c r="CF22" s="126"/>
      <c r="CG22" s="126"/>
      <c r="CH22" s="126"/>
      <c r="CI22" s="126"/>
      <c r="CJ22" s="126"/>
      <c r="CK22" s="126"/>
      <c r="CN22" s="126"/>
      <c r="CX22" s="126"/>
      <c r="DH22" s="126"/>
      <c r="DR22" s="126"/>
      <c r="EB22" s="126"/>
      <c r="EL22" s="126"/>
      <c r="EV22" s="126"/>
      <c r="FF22" s="126"/>
      <c r="FP22" s="126"/>
      <c r="FZ22" s="126"/>
      <c r="GJ22" s="126"/>
      <c r="GT22" s="126"/>
      <c r="HD22" s="126"/>
      <c r="HN22" s="126"/>
      <c r="HX22" s="126"/>
      <c r="IH22" s="126"/>
      <c r="IR22" s="126"/>
      <c r="JB22" s="126"/>
      <c r="JL22" s="126"/>
      <c r="JV22" s="126"/>
      <c r="KF22" s="126"/>
      <c r="KP22" s="126"/>
      <c r="KZ22" s="126"/>
      <c r="LJ22" s="126"/>
    </row>
    <row xmlns:x14ac="http://schemas.microsoft.com/office/spreadsheetml/2009/9/ac" r="23" s="3" customFormat="true" x14ac:dyDescent="0.25">
      <c r="A23" s="406" t="str">
        <f ca="true">IF(ISBLANK('Data Summary'!A25),"",'Data Summary'!A25)</f>
        <v>GIN_2018_EMIS</v>
      </c>
      <c r="B23" s="126"/>
      <c r="L23" s="126"/>
      <c r="V23" s="126"/>
      <c r="AF23" s="126"/>
      <c r="AP23" s="126"/>
      <c r="AZ23" s="126"/>
      <c r="BJ23" s="126"/>
      <c r="BT23" s="126"/>
      <c r="CD23" s="126"/>
      <c r="CE23" s="126"/>
      <c r="CF23" s="126"/>
      <c r="CG23" s="126"/>
      <c r="CH23" s="126"/>
      <c r="CI23" s="126"/>
      <c r="CJ23" s="126"/>
      <c r="CK23" s="126"/>
      <c r="CN23" s="126"/>
      <c r="CX23" s="126"/>
      <c r="DH23" s="126"/>
      <c r="DR23" s="126"/>
      <c r="EB23" s="126"/>
      <c r="EL23" s="126"/>
      <c r="EV23" s="126"/>
      <c r="FF23" s="126"/>
      <c r="FP23" s="126"/>
      <c r="FZ23" s="126"/>
      <c r="GJ23" s="126"/>
      <c r="GT23" s="126"/>
      <c r="HD23" s="126"/>
      <c r="HN23" s="126"/>
      <c r="HX23" s="126"/>
      <c r="IH23" s="126"/>
      <c r="IR23" s="126"/>
      <c r="JB23" s="126"/>
      <c r="JL23" s="126"/>
      <c r="JV23" s="126"/>
      <c r="KF23" s="126"/>
      <c r="KP23" s="126"/>
      <c r="KZ23" s="126"/>
      <c r="LJ23" s="126"/>
    </row>
    <row xmlns:x14ac="http://schemas.microsoft.com/office/spreadsheetml/2009/9/ac" r="24" s="3" customFormat="true" x14ac:dyDescent="0.25">
      <c r="A24" s="406" t="str">
        <f ca="true">IF(ISBLANK('Data Summary'!A26),"",'Data Summary'!A26)</f>
        <v>GIN_2019_UIS</v>
      </c>
      <c r="B24" s="126"/>
      <c r="L24" s="126"/>
      <c r="V24" s="126"/>
      <c r="AF24" s="126"/>
      <c r="AP24" s="126"/>
      <c r="AZ24" s="126"/>
      <c r="BJ24" s="126"/>
      <c r="BT24" s="126"/>
      <c r="CD24" s="126"/>
      <c r="CE24" s="126"/>
      <c r="CF24" s="126"/>
      <c r="CG24" s="126"/>
      <c r="CH24" s="126"/>
      <c r="CI24" s="126"/>
      <c r="CJ24" s="126"/>
      <c r="CK24" s="126"/>
      <c r="CN24" s="126"/>
      <c r="CX24" s="126"/>
      <c r="DH24" s="126"/>
      <c r="DR24" s="126"/>
      <c r="EB24" s="126"/>
      <c r="EL24" s="126"/>
      <c r="EV24" s="126"/>
      <c r="FF24" s="126"/>
      <c r="FP24" s="126"/>
      <c r="FZ24" s="126"/>
      <c r="GJ24" s="126"/>
      <c r="GT24" s="126"/>
      <c r="HD24" s="126"/>
      <c r="HN24" s="126"/>
      <c r="HX24" s="126"/>
      <c r="IH24" s="126"/>
      <c r="IR24" s="126"/>
      <c r="JB24" s="126"/>
      <c r="JL24" s="126"/>
      <c r="JV24" s="126"/>
      <c r="KF24" s="126"/>
      <c r="KP24" s="126"/>
      <c r="KZ24" s="126"/>
      <c r="LJ24" s="126"/>
    </row>
    <row xmlns:x14ac="http://schemas.microsoft.com/office/spreadsheetml/2009/9/ac" r="25" s="3" customFormat="true" x14ac:dyDescent="0.25">
      <c r="A25" s="406" t="str">
        <f ca="true">IF(ISBLANK('Data Summary'!A27),"",'Data Summary'!A27)</f>
        <v>GIN_2019_EMIS</v>
      </c>
      <c r="B25" s="126"/>
      <c r="L25" s="126"/>
      <c r="V25" s="126"/>
      <c r="AF25" s="126"/>
      <c r="AP25" s="126"/>
      <c r="AZ25" s="126"/>
      <c r="BJ25" s="126"/>
      <c r="BT25" s="126"/>
      <c r="CD25" s="126"/>
      <c r="CE25" s="126"/>
      <c r="CF25" s="126"/>
      <c r="CG25" s="126"/>
      <c r="CH25" s="126"/>
      <c r="CI25" s="126"/>
      <c r="CJ25" s="126"/>
      <c r="CK25" s="126"/>
      <c r="CN25" s="126"/>
      <c r="CX25" s="126"/>
      <c r="DH25" s="126"/>
      <c r="DR25" s="126"/>
      <c r="EB25" s="126"/>
      <c r="EL25" s="126"/>
      <c r="EV25" s="126"/>
      <c r="FF25" s="126"/>
      <c r="FP25" s="126"/>
      <c r="FZ25" s="126"/>
      <c r="GJ25" s="126"/>
      <c r="GT25" s="126"/>
      <c r="HD25" s="126"/>
      <c r="HN25" s="126"/>
      <c r="HX25" s="126"/>
      <c r="IH25" s="126"/>
      <c r="IR25" s="126"/>
      <c r="JB25" s="126"/>
      <c r="JL25" s="126"/>
      <c r="JV25" s="126"/>
      <c r="KF25" s="126"/>
      <c r="KP25" s="126"/>
      <c r="KZ25" s="126"/>
      <c r="LJ25" s="126"/>
    </row>
    <row xmlns:x14ac="http://schemas.microsoft.com/office/spreadsheetml/2009/9/ac" r="26" s="3" customFormat="true" x14ac:dyDescent="0.25">
      <c r="A26" s="406" t="str">
        <f ca="true">IF(ISBLANK('Data Summary'!A28),"",'Data Summary'!A28)</f>
        <v>GIN_2020_EMIS</v>
      </c>
      <c r="B26" s="126"/>
      <c r="L26" s="126"/>
      <c r="V26" s="126"/>
      <c r="AF26" s="126"/>
      <c r="AP26" s="126"/>
      <c r="AZ26" s="126"/>
      <c r="BJ26" s="126"/>
      <c r="BT26" s="126"/>
      <c r="CD26" s="126"/>
      <c r="CE26" s="126"/>
      <c r="CF26" s="126"/>
      <c r="CG26" s="126"/>
      <c r="CH26" s="126"/>
      <c r="CI26" s="126"/>
      <c r="CJ26" s="126"/>
      <c r="CK26" s="126"/>
      <c r="CN26" s="126"/>
      <c r="CX26" s="126"/>
      <c r="DH26" s="126"/>
      <c r="DR26" s="126"/>
      <c r="EB26" s="126"/>
      <c r="EL26" s="126"/>
      <c r="EV26" s="126"/>
      <c r="FF26" s="126"/>
      <c r="FP26" s="126"/>
      <c r="FZ26" s="126"/>
      <c r="GJ26" s="126"/>
      <c r="GT26" s="126"/>
      <c r="HD26" s="126"/>
      <c r="HN26" s="126"/>
      <c r="HX26" s="126"/>
      <c r="IH26" s="126"/>
      <c r="IR26" s="126"/>
      <c r="JB26" s="126"/>
      <c r="JL26" s="126"/>
      <c r="JV26" s="126"/>
      <c r="KF26" s="126"/>
      <c r="KP26" s="126"/>
      <c r="KZ26" s="126"/>
      <c r="LJ26" s="126"/>
    </row>
    <row xmlns:x14ac="http://schemas.microsoft.com/office/spreadsheetml/2009/9/ac" r="27" s="3" customFormat="true" x14ac:dyDescent="0.25">
      <c r="A27" s="406" t="str">
        <f ca="true">IF(ISBLANK('Data Summary'!A29),"",'Data Summary'!A29)</f>
        <v>GIN_2020_UIS</v>
      </c>
      <c r="B27" s="126"/>
      <c r="L27" s="126"/>
      <c r="V27" s="126"/>
      <c r="AF27" s="126"/>
      <c r="AP27" s="126"/>
      <c r="AZ27" s="126"/>
      <c r="BJ27" s="126"/>
      <c r="BT27" s="126"/>
      <c r="CD27" s="126"/>
      <c r="CE27" s="126"/>
      <c r="CF27" s="126"/>
      <c r="CG27" s="126"/>
      <c r="CH27" s="126"/>
      <c r="CI27" s="126"/>
      <c r="CJ27" s="126"/>
      <c r="CK27" s="126"/>
      <c r="CN27" s="126"/>
      <c r="CX27" s="126"/>
      <c r="DH27" s="126"/>
      <c r="DR27" s="126"/>
      <c r="EB27" s="126"/>
      <c r="EL27" s="126"/>
      <c r="EV27" s="126"/>
      <c r="FF27" s="126"/>
      <c r="FP27" s="126"/>
      <c r="FZ27" s="126"/>
      <c r="GJ27" s="126"/>
      <c r="GT27" s="126"/>
      <c r="HD27" s="126"/>
      <c r="HN27" s="126"/>
      <c r="HX27" s="126"/>
      <c r="IH27" s="126"/>
      <c r="IR27" s="126"/>
      <c r="JB27" s="126"/>
      <c r="JL27" s="126"/>
      <c r="JV27" s="126"/>
      <c r="KF27" s="126"/>
      <c r="KP27" s="126"/>
      <c r="KZ27" s="126"/>
      <c r="LJ27" s="126"/>
    </row>
    <row xmlns:x14ac="http://schemas.microsoft.com/office/spreadsheetml/2009/9/ac" r="28" s="3" customFormat="true" x14ac:dyDescent="0.25">
      <c r="A28" s="406" t="str">
        <f ca="true">IF(ISBLANK('Data Summary'!A30),"",'Data Summary'!A30)</f>
        <v>GIN_2021_EMIS</v>
      </c>
      <c r="B28" s="126"/>
      <c r="L28" s="126"/>
      <c r="V28" s="126"/>
      <c r="AF28" s="126"/>
      <c r="AP28" s="126"/>
      <c r="AZ28" s="126"/>
      <c r="BJ28" s="126"/>
      <c r="BT28" s="126"/>
      <c r="CD28" s="126"/>
      <c r="CE28" s="126"/>
      <c r="CF28" s="126"/>
      <c r="CG28" s="126"/>
      <c r="CH28" s="126"/>
      <c r="CI28" s="126"/>
      <c r="CJ28" s="126"/>
      <c r="CK28" s="126"/>
      <c r="CN28" s="126"/>
      <c r="CX28" s="126"/>
      <c r="DH28" s="126"/>
      <c r="DR28" s="126"/>
      <c r="EB28" s="126"/>
      <c r="EL28" s="126"/>
      <c r="EV28" s="126"/>
      <c r="FF28" s="126"/>
      <c r="FP28" s="126"/>
      <c r="FZ28" s="126"/>
      <c r="GJ28" s="126"/>
      <c r="GT28" s="126"/>
      <c r="HD28" s="126"/>
      <c r="HN28" s="126"/>
      <c r="HX28" s="126"/>
      <c r="IH28" s="126"/>
      <c r="IR28" s="126"/>
      <c r="JB28" s="126"/>
      <c r="JL28" s="126"/>
      <c r="JV28" s="126"/>
      <c r="KF28" s="126"/>
      <c r="KP28" s="126"/>
      <c r="KZ28" s="126"/>
      <c r="LJ28" s="126"/>
    </row>
    <row xmlns:x14ac="http://schemas.microsoft.com/office/spreadsheetml/2009/9/ac" r="29" s="3" customFormat="true" x14ac:dyDescent="0.25">
      <c r="A29" s="407" t="str">
        <f ca="true">IF(ISBLANK('Data Summary'!A31),"",'Data Summary'!A31)</f>
        <v/>
      </c>
      <c r="B29" s="126"/>
      <c r="L29" s="126"/>
      <c r="V29" s="126"/>
      <c r="AF29" s="126"/>
      <c r="AP29" s="126"/>
      <c r="AZ29" s="126"/>
      <c r="BJ29" s="126"/>
      <c r="BT29" s="126"/>
      <c r="CD29" s="126"/>
      <c r="CE29" s="126"/>
      <c r="CF29" s="126"/>
      <c r="CG29" s="126"/>
      <c r="CH29" s="126"/>
      <c r="CI29" s="126"/>
      <c r="CJ29" s="126"/>
      <c r="CK29" s="126"/>
      <c r="CN29" s="126"/>
      <c r="CX29" s="126"/>
      <c r="DH29" s="126"/>
      <c r="DR29" s="126"/>
      <c r="EB29" s="126"/>
      <c r="EL29" s="126"/>
      <c r="EV29" s="126"/>
      <c r="FF29" s="126"/>
      <c r="FP29" s="126"/>
      <c r="FZ29" s="126"/>
      <c r="GJ29" s="126"/>
      <c r="GT29" s="126"/>
      <c r="HD29" s="126"/>
      <c r="HN29" s="126"/>
      <c r="HX29" s="126"/>
      <c r="IH29" s="126"/>
      <c r="IR29" s="126"/>
      <c r="JB29" s="126"/>
      <c r="JL29" s="126"/>
      <c r="JV29" s="126"/>
      <c r="KF29" s="126"/>
      <c r="KP29" s="126"/>
      <c r="KZ29" s="126"/>
      <c r="LJ29" s="126"/>
    </row>
    <row xmlns:x14ac="http://schemas.microsoft.com/office/spreadsheetml/2009/9/ac" r="30" s="3" customFormat="true" x14ac:dyDescent="0.25">
      <c r="A30" s="407" t="str">
        <f ca="true">IF(ISBLANK('Data Summary'!A32),"",'Data Summary'!A32)</f>
        <v/>
      </c>
      <c r="B30" s="126"/>
      <c r="L30" s="126"/>
      <c r="V30" s="126"/>
      <c r="AF30" s="126"/>
      <c r="AP30" s="126"/>
      <c r="AZ30" s="126"/>
      <c r="BJ30" s="126"/>
      <c r="BT30" s="126"/>
      <c r="CD30" s="126"/>
      <c r="CE30" s="126"/>
      <c r="CF30" s="126"/>
      <c r="CG30" s="126"/>
      <c r="CH30" s="126"/>
      <c r="CI30" s="126"/>
      <c r="CJ30" s="126"/>
      <c r="CK30" s="126"/>
      <c r="CN30" s="126"/>
      <c r="CX30" s="126"/>
      <c r="DH30" s="126"/>
      <c r="DR30" s="126"/>
      <c r="EB30" s="126"/>
      <c r="EL30" s="126"/>
      <c r="EV30" s="126"/>
      <c r="FF30" s="126"/>
      <c r="FP30" s="126"/>
      <c r="FZ30" s="126"/>
      <c r="GJ30" s="126"/>
      <c r="GT30" s="126"/>
      <c r="HD30" s="126"/>
      <c r="HN30" s="126"/>
      <c r="HX30" s="126"/>
      <c r="IH30" s="126"/>
      <c r="IR30" s="126"/>
      <c r="JB30" s="126"/>
      <c r="JL30" s="126"/>
      <c r="JV30" s="126"/>
      <c r="KF30" s="126"/>
      <c r="KP30" s="126"/>
      <c r="KZ30" s="126"/>
      <c r="LJ30" s="126"/>
    </row>
    <row xmlns:x14ac="http://schemas.microsoft.com/office/spreadsheetml/2009/9/ac" r="31" s="3" customFormat="true" x14ac:dyDescent="0.25">
      <c r="A31" s="407" t="str">
        <f ca="true">IF(ISBLANK('Data Summary'!A33),"",'Data Summary'!A33)</f>
        <v/>
      </c>
      <c r="B31" s="126"/>
      <c r="L31" s="126"/>
      <c r="V31" s="126"/>
      <c r="AF31" s="126"/>
      <c r="AP31" s="126"/>
      <c r="AZ31" s="126"/>
      <c r="BJ31" s="126"/>
      <c r="BT31" s="126"/>
      <c r="CD31" s="126"/>
      <c r="CE31" s="126"/>
      <c r="CF31" s="126"/>
      <c r="CG31" s="126"/>
      <c r="CH31" s="126"/>
      <c r="CI31" s="126"/>
      <c r="CJ31" s="126"/>
      <c r="CK31" s="126"/>
      <c r="CN31" s="126"/>
      <c r="CX31" s="126"/>
      <c r="DH31" s="126"/>
      <c r="DR31" s="126"/>
      <c r="EB31" s="126"/>
      <c r="EL31" s="126"/>
      <c r="EV31" s="126"/>
      <c r="FF31" s="126"/>
      <c r="FP31" s="126"/>
      <c r="FZ31" s="126"/>
      <c r="GJ31" s="126"/>
      <c r="GT31" s="126"/>
      <c r="HD31" s="126"/>
      <c r="HN31" s="126"/>
      <c r="HX31" s="126"/>
      <c r="IH31" s="126"/>
      <c r="IR31" s="126"/>
      <c r="JB31" s="126"/>
      <c r="JL31" s="126"/>
      <c r="JV31" s="126"/>
      <c r="KF31" s="126"/>
      <c r="KP31" s="126"/>
      <c r="KZ31" s="126"/>
      <c r="LJ31" s="126"/>
    </row>
    <row xmlns:x14ac="http://schemas.microsoft.com/office/spreadsheetml/2009/9/ac" r="32" s="3" customFormat="true" x14ac:dyDescent="0.25">
      <c r="A32" s="407" t="str">
        <f ca="true">IF(ISBLANK('Data Summary'!A34),"",'Data Summary'!A34)</f>
        <v/>
      </c>
      <c r="B32" s="126"/>
      <c r="L32" s="126"/>
      <c r="V32" s="126"/>
      <c r="AF32" s="126"/>
      <c r="AP32" s="126"/>
      <c r="AZ32" s="126"/>
      <c r="BJ32" s="126"/>
      <c r="BT32" s="126"/>
      <c r="CD32" s="126"/>
      <c r="CE32" s="126"/>
      <c r="CF32" s="126"/>
      <c r="CG32" s="126"/>
      <c r="CH32" s="126"/>
      <c r="CI32" s="126"/>
      <c r="CJ32" s="126"/>
      <c r="CK32" s="126"/>
      <c r="CN32" s="126"/>
      <c r="CX32" s="126"/>
      <c r="DH32" s="126"/>
      <c r="DR32" s="126"/>
      <c r="EB32" s="126"/>
      <c r="EL32" s="126"/>
      <c r="EV32" s="126"/>
      <c r="FF32" s="126"/>
      <c r="FP32" s="126"/>
      <c r="FZ32" s="126"/>
      <c r="GJ32" s="126"/>
      <c r="GT32" s="126"/>
      <c r="HD32" s="126"/>
      <c r="HN32" s="126"/>
      <c r="HX32" s="126"/>
      <c r="IH32" s="126"/>
      <c r="IR32" s="126"/>
      <c r="JB32" s="126"/>
      <c r="JL32" s="126"/>
      <c r="JV32" s="126"/>
      <c r="KF32" s="126"/>
      <c r="KP32" s="126"/>
      <c r="KZ32" s="126"/>
      <c r="LJ32" s="126"/>
    </row>
    <row xmlns:x14ac="http://schemas.microsoft.com/office/spreadsheetml/2009/9/ac" r="33" s="3" customFormat="true" x14ac:dyDescent="0.25">
      <c r="A33" s="407" t="str">
        <f ca="true">IF(ISBLANK('Data Summary'!A35),"",'Data Summary'!A35)</f>
        <v/>
      </c>
      <c r="B33" s="126"/>
      <c r="L33" s="126"/>
      <c r="V33" s="126"/>
      <c r="AF33" s="126"/>
      <c r="AP33" s="126"/>
      <c r="AZ33" s="126"/>
      <c r="BJ33" s="126"/>
      <c r="BT33" s="126"/>
      <c r="CD33" s="126"/>
      <c r="CE33" s="126"/>
      <c r="CF33" s="126"/>
      <c r="CG33" s="126"/>
      <c r="CH33" s="126"/>
      <c r="CI33" s="126"/>
      <c r="CJ33" s="126"/>
      <c r="CK33" s="126"/>
      <c r="CN33" s="126"/>
      <c r="CX33" s="126"/>
      <c r="DH33" s="126"/>
      <c r="DR33" s="126"/>
      <c r="EB33" s="126"/>
      <c r="EL33" s="126"/>
      <c r="EV33" s="126"/>
      <c r="FF33" s="126"/>
      <c r="FP33" s="126"/>
      <c r="FZ33" s="126"/>
      <c r="GJ33" s="126"/>
      <c r="GT33" s="126"/>
      <c r="HD33" s="126"/>
      <c r="HN33" s="126"/>
      <c r="HX33" s="126"/>
      <c r="IH33" s="126"/>
      <c r="IR33" s="126"/>
      <c r="JB33" s="126"/>
      <c r="JL33" s="126"/>
      <c r="JV33" s="126"/>
      <c r="KF33" s="126"/>
      <c r="KP33" s="126"/>
      <c r="KZ33" s="126"/>
      <c r="LJ33" s="126"/>
    </row>
    <row xmlns:x14ac="http://schemas.microsoft.com/office/spreadsheetml/2009/9/ac" r="34" s="3" customFormat="true" x14ac:dyDescent="0.25">
      <c r="A34" s="407" t="str">
        <f ca="true">IF(ISBLANK('Data Summary'!A36),"",'Data Summary'!A36)</f>
        <v/>
      </c>
      <c r="B34" s="126"/>
      <c r="L34" s="126"/>
      <c r="V34" s="126"/>
      <c r="AF34" s="126"/>
      <c r="AP34" s="126"/>
      <c r="AZ34" s="126"/>
      <c r="BJ34" s="126"/>
      <c r="BT34" s="126"/>
      <c r="CD34" s="126"/>
      <c r="CE34" s="126"/>
      <c r="CF34" s="126"/>
      <c r="CG34" s="126"/>
      <c r="CH34" s="126"/>
      <c r="CI34" s="126"/>
      <c r="CJ34" s="126"/>
      <c r="CK34" s="126"/>
      <c r="CN34" s="126"/>
      <c r="CX34" s="126"/>
      <c r="DH34" s="126"/>
      <c r="DR34" s="126"/>
      <c r="EB34" s="126"/>
      <c r="EL34" s="126"/>
      <c r="EV34" s="126"/>
      <c r="FF34" s="126"/>
      <c r="FP34" s="126"/>
      <c r="FZ34" s="126"/>
      <c r="GJ34" s="126"/>
      <c r="GT34" s="126"/>
      <c r="HD34" s="126"/>
      <c r="HN34" s="126"/>
      <c r="HX34" s="126"/>
      <c r="IH34" s="126"/>
      <c r="IR34" s="126"/>
      <c r="JB34" s="126"/>
      <c r="JL34" s="126"/>
      <c r="JV34" s="126"/>
      <c r="KF34" s="126"/>
      <c r="KP34" s="126"/>
      <c r="KZ34" s="126"/>
      <c r="LJ34" s="126"/>
    </row>
    <row xmlns:x14ac="http://schemas.microsoft.com/office/spreadsheetml/2009/9/ac" r="35" s="3" customFormat="true" x14ac:dyDescent="0.25">
      <c r="A35" s="407" t="str">
        <f ca="true">IF(ISBLANK('Data Summary'!A37),"",'Data Summary'!A37)</f>
        <v/>
      </c>
      <c r="B35" s="126"/>
      <c r="L35" s="126"/>
      <c r="V35" s="126"/>
      <c r="AF35" s="126"/>
      <c r="AP35" s="126"/>
      <c r="AZ35" s="126"/>
      <c r="BJ35" s="126"/>
      <c r="BT35" s="126"/>
      <c r="CD35" s="126"/>
      <c r="CE35" s="126"/>
      <c r="CF35" s="126"/>
      <c r="CG35" s="126"/>
      <c r="CH35" s="126"/>
      <c r="CI35" s="126"/>
      <c r="CJ35" s="126"/>
      <c r="CK35" s="126"/>
      <c r="CN35" s="126"/>
      <c r="CX35" s="126"/>
      <c r="DH35" s="126"/>
      <c r="DR35" s="126"/>
      <c r="EB35" s="126"/>
      <c r="EL35" s="126"/>
      <c r="EV35" s="126"/>
      <c r="FF35" s="126"/>
      <c r="FP35" s="126"/>
      <c r="FZ35" s="126"/>
      <c r="GJ35" s="126"/>
      <c r="GT35" s="126"/>
      <c r="HD35" s="126"/>
      <c r="HN35" s="126"/>
      <c r="HX35" s="126"/>
      <c r="IH35" s="126"/>
      <c r="IR35" s="126"/>
      <c r="JB35" s="126"/>
      <c r="JL35" s="126"/>
      <c r="JV35" s="126"/>
      <c r="KF35" s="126"/>
      <c r="KP35" s="126"/>
      <c r="KZ35" s="126"/>
      <c r="LJ35" s="126"/>
    </row>
    <row xmlns:x14ac="http://schemas.microsoft.com/office/spreadsheetml/2009/9/ac" r="36" s="3" customFormat="true" x14ac:dyDescent="0.25">
      <c r="A36" s="407" t="str">
        <f ca="true">IF(ISBLANK('Data Summary'!A38),"",'Data Summary'!A38)</f>
        <v/>
      </c>
      <c r="B36" s="126"/>
      <c r="L36" s="126"/>
      <c r="V36" s="126"/>
      <c r="AF36" s="126"/>
      <c r="AP36" s="126"/>
      <c r="AZ36" s="126"/>
      <c r="BJ36" s="126"/>
      <c r="BT36" s="126"/>
      <c r="CD36" s="126"/>
      <c r="CE36" s="126"/>
      <c r="CF36" s="126"/>
      <c r="CG36" s="126"/>
      <c r="CH36" s="126"/>
      <c r="CI36" s="126"/>
      <c r="CJ36" s="126"/>
      <c r="CK36" s="126"/>
      <c r="CN36" s="126"/>
      <c r="CX36" s="126"/>
      <c r="DH36" s="126"/>
      <c r="DR36" s="126"/>
      <c r="EB36" s="126"/>
      <c r="EL36" s="126"/>
      <c r="EV36" s="126"/>
      <c r="FF36" s="126"/>
      <c r="FP36" s="126"/>
      <c r="FZ36" s="126"/>
      <c r="GJ36" s="126"/>
      <c r="GT36" s="126"/>
      <c r="HD36" s="126"/>
      <c r="HN36" s="126"/>
      <c r="HX36" s="126"/>
      <c r="IH36" s="126"/>
      <c r="IR36" s="126"/>
      <c r="JB36" s="126"/>
      <c r="JL36" s="126"/>
      <c r="JV36" s="126"/>
      <c r="KF36" s="126"/>
      <c r="KP36" s="126"/>
      <c r="KZ36" s="126"/>
      <c r="LJ36" s="126"/>
    </row>
    <row xmlns:x14ac="http://schemas.microsoft.com/office/spreadsheetml/2009/9/ac" r="37" s="3" customFormat="true" x14ac:dyDescent="0.25">
      <c r="A37" s="407" t="str">
        <f ca="true">IF(ISBLANK('Data Summary'!A39),"",'Data Summary'!A39)</f>
        <v/>
      </c>
      <c r="B37" s="126"/>
      <c r="L37" s="126"/>
      <c r="V37" s="126"/>
      <c r="AF37" s="126"/>
      <c r="AP37" s="126"/>
      <c r="AZ37" s="126"/>
      <c r="BJ37" s="126"/>
      <c r="BT37" s="126"/>
      <c r="CD37" s="126"/>
      <c r="CE37" s="126"/>
      <c r="CF37" s="126"/>
      <c r="CG37" s="126"/>
      <c r="CH37" s="126"/>
      <c r="CI37" s="126"/>
      <c r="CJ37" s="126"/>
      <c r="CK37" s="126"/>
      <c r="CN37" s="126"/>
      <c r="CX37" s="126"/>
      <c r="DH37" s="126"/>
      <c r="DR37" s="126"/>
      <c r="EB37" s="126"/>
      <c r="EL37" s="126"/>
      <c r="EV37" s="126"/>
      <c r="FF37" s="126"/>
      <c r="FP37" s="126"/>
      <c r="FZ37" s="126"/>
      <c r="GJ37" s="126"/>
      <c r="GT37" s="126"/>
      <c r="HD37" s="126"/>
      <c r="HN37" s="126"/>
      <c r="HX37" s="126"/>
      <c r="IH37" s="126"/>
      <c r="IR37" s="126"/>
      <c r="JB37" s="126"/>
      <c r="JL37" s="126"/>
      <c r="JV37" s="126"/>
      <c r="KF37" s="126"/>
      <c r="KP37" s="126"/>
      <c r="KZ37" s="126"/>
      <c r="LJ37" s="126"/>
    </row>
    <row xmlns:x14ac="http://schemas.microsoft.com/office/spreadsheetml/2009/9/ac" r="38" s="3" customFormat="true" x14ac:dyDescent="0.25">
      <c r="A38" s="407" t="str">
        <f ca="true">IF(ISBLANK('Data Summary'!A40),"",'Data Summary'!A40)</f>
        <v/>
      </c>
      <c r="B38" s="126"/>
      <c r="L38" s="126"/>
      <c r="V38" s="126"/>
      <c r="AF38" s="126"/>
      <c r="AP38" s="126"/>
      <c r="AZ38" s="126"/>
      <c r="BJ38" s="126"/>
      <c r="BT38" s="126"/>
      <c r="CD38" s="126"/>
      <c r="CE38" s="126"/>
      <c r="CF38" s="126"/>
      <c r="CG38" s="126"/>
      <c r="CH38" s="126"/>
      <c r="CI38" s="126"/>
      <c r="CJ38" s="126"/>
      <c r="CK38" s="126"/>
      <c r="CN38" s="126"/>
      <c r="CX38" s="126"/>
      <c r="DH38" s="126"/>
      <c r="DR38" s="126"/>
      <c r="EB38" s="126"/>
      <c r="EL38" s="126"/>
      <c r="EV38" s="126"/>
      <c r="FF38" s="126"/>
      <c r="FP38" s="126"/>
      <c r="FZ38" s="126"/>
      <c r="GJ38" s="126"/>
      <c r="GT38" s="126"/>
      <c r="HD38" s="126"/>
      <c r="HN38" s="126"/>
      <c r="HX38" s="126"/>
      <c r="IH38" s="126"/>
      <c r="IR38" s="126"/>
      <c r="JB38" s="126"/>
      <c r="JL38" s="126"/>
      <c r="JV38" s="126"/>
      <c r="KF38" s="126"/>
      <c r="KP38" s="126"/>
      <c r="KZ38" s="126"/>
      <c r="LJ38" s="126"/>
    </row>
    <row xmlns:x14ac="http://schemas.microsoft.com/office/spreadsheetml/2009/9/ac" r="39" s="3" customFormat="true" x14ac:dyDescent="0.25">
      <c r="A39" s="407" t="str">
        <f ca="true">IF(ISBLANK('Data Summary'!A41),"",'Data Summary'!A41)</f>
        <v/>
      </c>
      <c r="B39" s="126"/>
      <c r="L39" s="126"/>
      <c r="V39" s="126"/>
      <c r="AF39" s="126"/>
      <c r="AP39" s="126"/>
      <c r="AZ39" s="126"/>
      <c r="BJ39" s="126"/>
      <c r="BT39" s="126"/>
      <c r="CD39" s="126"/>
      <c r="CE39" s="126"/>
      <c r="CF39" s="126"/>
      <c r="CG39" s="126"/>
      <c r="CH39" s="126"/>
      <c r="CI39" s="126"/>
      <c r="CJ39" s="126"/>
      <c r="CK39" s="126"/>
      <c r="CN39" s="126"/>
      <c r="CX39" s="126"/>
      <c r="DH39" s="126"/>
      <c r="DR39" s="126"/>
      <c r="EB39" s="126"/>
      <c r="EL39" s="126"/>
      <c r="EV39" s="126"/>
      <c r="FF39" s="126"/>
      <c r="FP39" s="126"/>
      <c r="FZ39" s="126"/>
      <c r="GJ39" s="126"/>
      <c r="GT39" s="126"/>
      <c r="HD39" s="126"/>
      <c r="HN39" s="126"/>
      <c r="HX39" s="126"/>
      <c r="IH39" s="126"/>
      <c r="IR39" s="126"/>
      <c r="JB39" s="126"/>
      <c r="JL39" s="126"/>
      <c r="JV39" s="126"/>
      <c r="KF39" s="126"/>
      <c r="KP39" s="126"/>
      <c r="KZ39" s="126"/>
      <c r="LJ39" s="126"/>
    </row>
    <row xmlns:x14ac="http://schemas.microsoft.com/office/spreadsheetml/2009/9/ac" r="40" s="3" customFormat="true" x14ac:dyDescent="0.25">
      <c r="A40" s="407" t="str">
        <f ca="true">IF(ISBLANK('Data Summary'!A42),"",'Data Summary'!A42)</f>
        <v/>
      </c>
      <c r="B40" s="126"/>
      <c r="L40" s="126"/>
      <c r="V40" s="126"/>
      <c r="AF40" s="126"/>
      <c r="AP40" s="126"/>
      <c r="AZ40" s="126"/>
      <c r="BJ40" s="126"/>
      <c r="BT40" s="126"/>
      <c r="CD40" s="126"/>
      <c r="CE40" s="126"/>
      <c r="CF40" s="126"/>
      <c r="CG40" s="126"/>
      <c r="CH40" s="126"/>
      <c r="CI40" s="126"/>
      <c r="CJ40" s="126"/>
      <c r="CK40" s="126"/>
      <c r="CN40" s="126"/>
      <c r="CX40" s="126"/>
      <c r="DH40" s="126"/>
      <c r="DR40" s="126"/>
      <c r="EB40" s="126"/>
      <c r="EL40" s="126"/>
      <c r="EV40" s="126"/>
      <c r="FF40" s="126"/>
      <c r="FP40" s="126"/>
      <c r="FZ40" s="126"/>
      <c r="GJ40" s="126"/>
      <c r="GT40" s="126"/>
      <c r="HD40" s="126"/>
      <c r="HN40" s="126"/>
      <c r="HX40" s="126"/>
      <c r="IH40" s="126"/>
      <c r="IR40" s="126"/>
      <c r="JB40" s="126"/>
      <c r="JL40" s="126"/>
      <c r="JV40" s="126"/>
      <c r="KF40" s="126"/>
      <c r="KP40" s="126"/>
      <c r="KZ40" s="126"/>
      <c r="LJ40" s="126"/>
    </row>
    <row xmlns:x14ac="http://schemas.microsoft.com/office/spreadsheetml/2009/9/ac" r="41" s="3" customFormat="true" x14ac:dyDescent="0.25">
      <c r="A41" s="407" t="str">
        <f ca="true">IF(ISBLANK('Data Summary'!A43),"",'Data Summary'!A43)</f>
        <v/>
      </c>
      <c r="B41" s="126"/>
      <c r="L41" s="126"/>
      <c r="V41" s="126"/>
      <c r="AF41" s="126"/>
      <c r="AP41" s="126"/>
      <c r="AZ41" s="126"/>
      <c r="BJ41" s="126"/>
      <c r="BT41" s="126"/>
      <c r="CD41" s="126"/>
      <c r="CE41" s="126"/>
      <c r="CF41" s="126"/>
      <c r="CG41" s="126"/>
      <c r="CH41" s="126"/>
      <c r="CI41" s="126"/>
      <c r="CJ41" s="126"/>
      <c r="CK41" s="126"/>
      <c r="CN41" s="126"/>
      <c r="CX41" s="126"/>
      <c r="DH41" s="126"/>
      <c r="DR41" s="126"/>
      <c r="EB41" s="126"/>
      <c r="EL41" s="126"/>
      <c r="EV41" s="126"/>
      <c r="FF41" s="126"/>
      <c r="FP41" s="126"/>
      <c r="FZ41" s="126"/>
      <c r="GJ41" s="126"/>
      <c r="GT41" s="126"/>
      <c r="HD41" s="126"/>
      <c r="HN41" s="126"/>
      <c r="HX41" s="126"/>
      <c r="IH41" s="126"/>
      <c r="IR41" s="126"/>
      <c r="JB41" s="126"/>
      <c r="JL41" s="126"/>
      <c r="JV41" s="126"/>
      <c r="KF41" s="126"/>
      <c r="KP41" s="126"/>
      <c r="KZ41" s="126"/>
      <c r="LJ41" s="126"/>
    </row>
    <row xmlns:x14ac="http://schemas.microsoft.com/office/spreadsheetml/2009/9/ac" r="42" s="3" customFormat="true" x14ac:dyDescent="0.25">
      <c r="A42" s="407" t="str">
        <f ca="true">IF(ISBLANK('Data Summary'!A44),"",'Data Summary'!A44)</f>
        <v/>
      </c>
      <c r="B42" s="126"/>
      <c r="L42" s="126"/>
      <c r="V42" s="126"/>
      <c r="AF42" s="126"/>
      <c r="AP42" s="126"/>
      <c r="AZ42" s="126"/>
      <c r="BJ42" s="126"/>
      <c r="BT42" s="126"/>
      <c r="CD42" s="126"/>
      <c r="CE42" s="126"/>
      <c r="CF42" s="126"/>
      <c r="CG42" s="126"/>
      <c r="CH42" s="126"/>
      <c r="CI42" s="126"/>
      <c r="CJ42" s="126"/>
      <c r="CK42" s="126"/>
      <c r="CN42" s="126"/>
      <c r="CX42" s="126"/>
      <c r="DH42" s="126"/>
      <c r="DR42" s="126"/>
      <c r="EB42" s="126"/>
      <c r="EL42" s="126"/>
      <c r="EV42" s="126"/>
      <c r="FF42" s="126"/>
      <c r="FP42" s="126"/>
      <c r="FZ42" s="126"/>
      <c r="GJ42" s="126"/>
      <c r="GT42" s="126"/>
      <c r="HD42" s="126"/>
      <c r="HN42" s="126"/>
      <c r="HX42" s="126"/>
      <c r="IH42" s="126"/>
      <c r="IR42" s="126"/>
      <c r="JB42" s="126"/>
      <c r="JL42" s="126"/>
      <c r="JV42" s="126"/>
      <c r="KF42" s="126"/>
      <c r="KP42" s="126"/>
      <c r="KZ42" s="126"/>
      <c r="LJ42" s="126"/>
    </row>
    <row xmlns:x14ac="http://schemas.microsoft.com/office/spreadsheetml/2009/9/ac" r="43" s="3" customFormat="true" x14ac:dyDescent="0.25">
      <c r="A43" s="407" t="str">
        <f ca="true">IF(ISBLANK('Data Summary'!A45),"",'Data Summary'!A45)</f>
        <v/>
      </c>
      <c r="B43" s="126"/>
      <c r="L43" s="126"/>
      <c r="V43" s="126"/>
      <c r="AF43" s="126"/>
      <c r="AP43" s="126"/>
      <c r="AZ43" s="126"/>
      <c r="BJ43" s="126"/>
      <c r="BT43" s="126"/>
      <c r="CD43" s="126"/>
      <c r="CE43" s="126"/>
      <c r="CF43" s="126"/>
      <c r="CG43" s="126"/>
      <c r="CH43" s="126"/>
      <c r="CI43" s="126"/>
      <c r="CJ43" s="126"/>
      <c r="CK43" s="126"/>
      <c r="CN43" s="126"/>
      <c r="CX43" s="126"/>
      <c r="DH43" s="126"/>
      <c r="DR43" s="126"/>
      <c r="EB43" s="126"/>
      <c r="EL43" s="126"/>
      <c r="EV43" s="126"/>
      <c r="FF43" s="126"/>
      <c r="FP43" s="126"/>
      <c r="FZ43" s="126"/>
      <c r="GJ43" s="126"/>
      <c r="GT43" s="126"/>
      <c r="HD43" s="126"/>
      <c r="HN43" s="126"/>
      <c r="HX43" s="126"/>
      <c r="IH43" s="126"/>
      <c r="IR43" s="126"/>
      <c r="JB43" s="126"/>
      <c r="JL43" s="126"/>
      <c r="JV43" s="126"/>
      <c r="KF43" s="126"/>
      <c r="KP43" s="126"/>
      <c r="KZ43" s="126"/>
      <c r="LJ43" s="126"/>
    </row>
    <row xmlns:x14ac="http://schemas.microsoft.com/office/spreadsheetml/2009/9/ac" r="44" s="3" customFormat="true" x14ac:dyDescent="0.25">
      <c r="A44" s="407" t="str">
        <f ca="true">IF(ISBLANK('Data Summary'!A46),"",'Data Summary'!A46)</f>
        <v/>
      </c>
      <c r="B44" s="126"/>
      <c r="L44" s="126"/>
      <c r="V44" s="126"/>
      <c r="AF44" s="126"/>
      <c r="AP44" s="126"/>
      <c r="AZ44" s="126"/>
      <c r="BJ44" s="126"/>
      <c r="BT44" s="126"/>
      <c r="CD44" s="126"/>
      <c r="CE44" s="126"/>
      <c r="CF44" s="126"/>
      <c r="CG44" s="126"/>
      <c r="CH44" s="126"/>
      <c r="CI44" s="126"/>
      <c r="CJ44" s="126"/>
      <c r="CK44" s="126"/>
      <c r="CN44" s="126"/>
      <c r="CX44" s="126"/>
      <c r="DH44" s="126"/>
      <c r="DR44" s="126"/>
      <c r="EB44" s="126"/>
      <c r="EL44" s="126"/>
      <c r="EV44" s="126"/>
      <c r="FF44" s="126"/>
      <c r="FP44" s="126"/>
      <c r="FZ44" s="126"/>
      <c r="GJ44" s="126"/>
      <c r="GT44" s="126"/>
      <c r="HD44" s="126"/>
      <c r="HN44" s="126"/>
      <c r="HX44" s="126"/>
      <c r="IH44" s="126"/>
      <c r="IR44" s="126"/>
      <c r="JB44" s="126"/>
      <c r="JL44" s="126"/>
      <c r="JV44" s="126"/>
      <c r="KF44" s="126"/>
      <c r="KP44" s="126"/>
      <c r="KZ44" s="126"/>
      <c r="LJ44" s="126"/>
    </row>
    <row xmlns:x14ac="http://schemas.microsoft.com/office/spreadsheetml/2009/9/ac" r="45" s="3" customFormat="true" x14ac:dyDescent="0.25">
      <c r="A45" s="407" t="str">
        <f ca="true">IF(ISBLANK('Data Summary'!A47),"",'Data Summary'!A47)</f>
        <v/>
      </c>
      <c r="B45" s="126"/>
      <c r="L45" s="126"/>
      <c r="V45" s="126"/>
      <c r="AF45" s="126"/>
      <c r="AP45" s="126"/>
      <c r="AZ45" s="126"/>
      <c r="BJ45" s="126"/>
      <c r="BT45" s="126"/>
      <c r="CD45" s="126"/>
      <c r="CE45" s="126"/>
      <c r="CF45" s="126"/>
      <c r="CG45" s="126"/>
      <c r="CH45" s="126"/>
      <c r="CI45" s="126"/>
      <c r="CJ45" s="126"/>
      <c r="CK45" s="126"/>
      <c r="CN45" s="126"/>
      <c r="CX45" s="126"/>
      <c r="DH45" s="126"/>
      <c r="DR45" s="126"/>
      <c r="EB45" s="126"/>
      <c r="EL45" s="126"/>
      <c r="EV45" s="126"/>
      <c r="FF45" s="126"/>
      <c r="FP45" s="126"/>
      <c r="FZ45" s="126"/>
      <c r="GJ45" s="126"/>
      <c r="GT45" s="126"/>
      <c r="HD45" s="126"/>
      <c r="HN45" s="126"/>
      <c r="HX45" s="126"/>
      <c r="IH45" s="126"/>
      <c r="IR45" s="126"/>
      <c r="JB45" s="126"/>
      <c r="JL45" s="126"/>
      <c r="JV45" s="126"/>
      <c r="KF45" s="126"/>
      <c r="KP45" s="126"/>
      <c r="KZ45" s="126"/>
      <c r="LJ45" s="126"/>
    </row>
    <row xmlns:x14ac="http://schemas.microsoft.com/office/spreadsheetml/2009/9/ac" r="46" s="3" customFormat="true" x14ac:dyDescent="0.25">
      <c r="A46" s="407" t="str">
        <f ca="true">IF(ISBLANK('Data Summary'!A48),"",'Data Summary'!A48)</f>
        <v/>
      </c>
      <c r="B46" s="126"/>
      <c r="L46" s="126"/>
      <c r="V46" s="126"/>
      <c r="AF46" s="126"/>
      <c r="AP46" s="126"/>
      <c r="AZ46" s="126"/>
      <c r="BJ46" s="126"/>
      <c r="BT46" s="126"/>
      <c r="CD46" s="126"/>
      <c r="CE46" s="126"/>
      <c r="CF46" s="126"/>
      <c r="CG46" s="126"/>
      <c r="CH46" s="126"/>
      <c r="CI46" s="126"/>
      <c r="CJ46" s="126"/>
      <c r="CK46" s="126"/>
      <c r="CN46" s="126"/>
      <c r="CX46" s="126"/>
      <c r="DH46" s="126"/>
      <c r="DR46" s="126"/>
      <c r="EB46" s="126"/>
      <c r="EL46" s="126"/>
      <c r="EV46" s="126"/>
      <c r="FF46" s="126"/>
      <c r="FP46" s="126"/>
      <c r="FZ46" s="126"/>
      <c r="GJ46" s="126"/>
      <c r="GT46" s="126"/>
      <c r="HD46" s="126"/>
      <c r="HN46" s="126"/>
      <c r="HX46" s="126"/>
      <c r="IH46" s="126"/>
      <c r="IR46" s="126"/>
      <c r="JB46" s="126"/>
      <c r="JL46" s="126"/>
      <c r="JV46" s="126"/>
      <c r="KF46" s="126"/>
      <c r="KP46" s="126"/>
      <c r="KZ46" s="126"/>
      <c r="LJ46" s="126"/>
    </row>
    <row xmlns:x14ac="http://schemas.microsoft.com/office/spreadsheetml/2009/9/ac" r="47" s="3" customFormat="true" x14ac:dyDescent="0.25">
      <c r="A47" s="407" t="str">
        <f ca="true">IF(ISBLANK('Data Summary'!A49),"",'Data Summary'!A49)</f>
        <v/>
      </c>
      <c r="B47" s="126"/>
      <c r="L47" s="126"/>
      <c r="V47" s="126"/>
      <c r="AF47" s="126"/>
      <c r="AP47" s="126"/>
      <c r="AZ47" s="126"/>
      <c r="BJ47" s="126"/>
      <c r="BT47" s="126"/>
      <c r="CD47" s="126"/>
      <c r="CE47" s="126"/>
      <c r="CF47" s="126"/>
      <c r="CG47" s="126"/>
      <c r="CH47" s="126"/>
      <c r="CI47" s="126"/>
      <c r="CJ47" s="126"/>
      <c r="CK47" s="126"/>
      <c r="CN47" s="126"/>
      <c r="CX47" s="126"/>
      <c r="DH47" s="126"/>
      <c r="DR47" s="126"/>
      <c r="EB47" s="126"/>
      <c r="EL47" s="126"/>
      <c r="EV47" s="126"/>
      <c r="FF47" s="126"/>
      <c r="FP47" s="126"/>
      <c r="FZ47" s="126"/>
      <c r="GJ47" s="126"/>
      <c r="GT47" s="126"/>
      <c r="HD47" s="126"/>
      <c r="HN47" s="126"/>
      <c r="HX47" s="126"/>
      <c r="IH47" s="126"/>
      <c r="IR47" s="126"/>
      <c r="JB47" s="126"/>
      <c r="JL47" s="126"/>
      <c r="JV47" s="126"/>
      <c r="KF47" s="126"/>
      <c r="KP47" s="126"/>
      <c r="KZ47" s="126"/>
      <c r="LJ47" s="126"/>
    </row>
    <row xmlns:x14ac="http://schemas.microsoft.com/office/spreadsheetml/2009/9/ac" r="48" s="3" customFormat="true" x14ac:dyDescent="0.25">
      <c r="A48" s="407" t="str">
        <f ca="true">IF(ISBLANK('Data Summary'!A50),"",'Data Summary'!A50)</f>
        <v/>
      </c>
      <c r="B48" s="126"/>
      <c r="L48" s="126"/>
      <c r="V48" s="126"/>
      <c r="AF48" s="126"/>
      <c r="AP48" s="126"/>
      <c r="AZ48" s="126"/>
      <c r="BJ48" s="126"/>
      <c r="BT48" s="126"/>
      <c r="CD48" s="126"/>
      <c r="CE48" s="126"/>
      <c r="CF48" s="126"/>
      <c r="CG48" s="126"/>
      <c r="CH48" s="126"/>
      <c r="CI48" s="126"/>
      <c r="CJ48" s="126"/>
      <c r="CK48" s="126"/>
      <c r="CN48" s="126"/>
      <c r="CX48" s="126"/>
      <c r="DH48" s="126"/>
      <c r="DR48" s="126"/>
      <c r="EB48" s="126"/>
      <c r="EL48" s="126"/>
      <c r="EV48" s="126"/>
      <c r="FF48" s="126"/>
      <c r="FP48" s="126"/>
      <c r="FZ48" s="126"/>
      <c r="GJ48" s="126"/>
      <c r="GT48" s="126"/>
      <c r="HD48" s="126"/>
      <c r="HN48" s="126"/>
      <c r="HX48" s="126"/>
      <c r="IH48" s="126"/>
      <c r="IR48" s="126"/>
      <c r="JB48" s="126"/>
      <c r="JL48" s="126"/>
      <c r="JV48" s="126"/>
      <c r="KF48" s="126"/>
      <c r="KP48" s="126"/>
      <c r="KZ48" s="126"/>
      <c r="LJ48" s="126"/>
    </row>
    <row xmlns:x14ac="http://schemas.microsoft.com/office/spreadsheetml/2009/9/ac" r="49" s="3" customFormat="true" x14ac:dyDescent="0.25">
      <c r="A49" s="407" t="str">
        <f ca="true">IF(ISBLANK('Data Summary'!A51),"",'Data Summary'!A51)</f>
        <v/>
      </c>
      <c r="B49" s="126"/>
      <c r="L49" s="126"/>
      <c r="V49" s="126"/>
      <c r="AF49" s="126"/>
      <c r="AP49" s="126"/>
      <c r="AZ49" s="126"/>
      <c r="BJ49" s="126"/>
      <c r="BT49" s="126"/>
      <c r="CD49" s="126"/>
      <c r="CE49" s="126"/>
      <c r="CF49" s="126"/>
      <c r="CG49" s="126"/>
      <c r="CH49" s="126"/>
      <c r="CI49" s="126"/>
      <c r="CJ49" s="126"/>
      <c r="CK49" s="126"/>
      <c r="CN49" s="126"/>
      <c r="CX49" s="126"/>
      <c r="DH49" s="126"/>
      <c r="DR49" s="126"/>
      <c r="EB49" s="126"/>
      <c r="EL49" s="126"/>
      <c r="EV49" s="126"/>
      <c r="FF49" s="126"/>
      <c r="FP49" s="126"/>
      <c r="FZ49" s="126"/>
      <c r="GJ49" s="126"/>
      <c r="GT49" s="126"/>
      <c r="HD49" s="126"/>
      <c r="HN49" s="126"/>
      <c r="HX49" s="126"/>
      <c r="IH49" s="126"/>
      <c r="IR49" s="126"/>
      <c r="JB49" s="126"/>
      <c r="JL49" s="126"/>
      <c r="JV49" s="126"/>
      <c r="KF49" s="126"/>
      <c r="KP49" s="126"/>
      <c r="KZ49" s="126"/>
      <c r="LJ49" s="126"/>
    </row>
    <row xmlns:x14ac="http://schemas.microsoft.com/office/spreadsheetml/2009/9/ac" r="50" s="3" customFormat="true" x14ac:dyDescent="0.25">
      <c r="A50" s="407" t="str">
        <f ca="true">IF(ISBLANK('Data Summary'!A52),"",'Data Summary'!A52)</f>
        <v/>
      </c>
      <c r="B50" s="126"/>
      <c r="L50" s="126"/>
      <c r="V50" s="126"/>
      <c r="AF50" s="126"/>
      <c r="AP50" s="126"/>
      <c r="AZ50" s="126"/>
      <c r="BJ50" s="126"/>
      <c r="BT50" s="126"/>
      <c r="CD50" s="126"/>
      <c r="CE50" s="126"/>
      <c r="CF50" s="126"/>
      <c r="CG50" s="126"/>
      <c r="CH50" s="126"/>
      <c r="CI50" s="126"/>
      <c r="CJ50" s="126"/>
      <c r="CK50" s="126"/>
      <c r="CN50" s="126"/>
      <c r="CX50" s="126"/>
      <c r="DH50" s="126"/>
      <c r="DR50" s="126"/>
      <c r="EB50" s="126"/>
      <c r="EL50" s="126"/>
      <c r="EV50" s="126"/>
      <c r="FF50" s="126"/>
      <c r="FP50" s="126"/>
      <c r="FZ50" s="126"/>
      <c r="GJ50" s="126"/>
      <c r="GT50" s="126"/>
      <c r="HD50" s="126"/>
      <c r="HN50" s="126"/>
      <c r="HX50" s="126"/>
      <c r="IH50" s="126"/>
      <c r="IR50" s="126"/>
      <c r="JB50" s="126"/>
      <c r="JL50" s="126"/>
      <c r="JV50" s="126"/>
      <c r="KF50" s="126"/>
      <c r="KP50" s="126"/>
      <c r="KZ50" s="126"/>
      <c r="LJ50" s="126"/>
    </row>
    <row xmlns:x14ac="http://schemas.microsoft.com/office/spreadsheetml/2009/9/ac" r="51" s="3" customFormat="true" x14ac:dyDescent="0.25">
      <c r="A51" s="407" t="str">
        <f ca="true">IF(ISBLANK('Data Summary'!A53),"",'Data Summary'!A53)</f>
        <v/>
      </c>
      <c r="B51" s="126"/>
      <c r="L51" s="126"/>
      <c r="V51" s="126"/>
      <c r="AF51" s="126"/>
      <c r="AP51" s="126"/>
      <c r="AZ51" s="126"/>
      <c r="BJ51" s="126"/>
      <c r="BT51" s="126"/>
      <c r="CD51" s="126"/>
      <c r="CE51" s="126"/>
      <c r="CF51" s="126"/>
      <c r="CG51" s="126"/>
      <c r="CH51" s="126"/>
      <c r="CI51" s="126"/>
      <c r="CJ51" s="126"/>
      <c r="CK51" s="126"/>
      <c r="CN51" s="126"/>
      <c r="CX51" s="126"/>
      <c r="DH51" s="126"/>
      <c r="DR51" s="126"/>
      <c r="EB51" s="126"/>
      <c r="EL51" s="126"/>
      <c r="EV51" s="126"/>
      <c r="FF51" s="126"/>
      <c r="FP51" s="126"/>
      <c r="FZ51" s="126"/>
      <c r="GJ51" s="126"/>
      <c r="GT51" s="126"/>
      <c r="HD51" s="126"/>
      <c r="HN51" s="126"/>
      <c r="HX51" s="126"/>
      <c r="IH51" s="126"/>
      <c r="IR51" s="126"/>
      <c r="JB51" s="126"/>
      <c r="JL51" s="126"/>
      <c r="JV51" s="126"/>
      <c r="KF51" s="126"/>
      <c r="KP51" s="126"/>
      <c r="KZ51" s="126"/>
      <c r="LJ51" s="126"/>
    </row>
    <row xmlns:x14ac="http://schemas.microsoft.com/office/spreadsheetml/2009/9/ac" r="52" s="3" customFormat="true" x14ac:dyDescent="0.25">
      <c r="A52" s="407" t="str">
        <f ca="true">IF(ISBLANK('Data Summary'!A54),"",'Data Summary'!A54)</f>
        <v/>
      </c>
      <c r="B52" s="126"/>
      <c r="L52" s="126"/>
      <c r="V52" s="126"/>
      <c r="AF52" s="126"/>
      <c r="AP52" s="126"/>
      <c r="AZ52" s="126"/>
      <c r="BJ52" s="126"/>
      <c r="BT52" s="126"/>
      <c r="CD52" s="126"/>
      <c r="CE52" s="126"/>
      <c r="CF52" s="126"/>
      <c r="CG52" s="126"/>
      <c r="CH52" s="126"/>
      <c r="CI52" s="126"/>
      <c r="CJ52" s="126"/>
      <c r="CK52" s="126"/>
      <c r="CN52" s="126"/>
      <c r="CX52" s="126"/>
      <c r="DH52" s="126"/>
      <c r="DR52" s="126"/>
      <c r="EB52" s="126"/>
      <c r="EL52" s="126"/>
      <c r="EV52" s="126"/>
      <c r="FF52" s="126"/>
      <c r="FP52" s="126"/>
      <c r="FZ52" s="126"/>
      <c r="GJ52" s="126"/>
      <c r="GT52" s="126"/>
      <c r="HD52" s="126"/>
      <c r="HN52" s="126"/>
      <c r="HX52" s="126"/>
      <c r="IH52" s="126"/>
      <c r="IR52" s="126"/>
      <c r="JB52" s="126"/>
      <c r="JL52" s="126"/>
      <c r="JV52" s="126"/>
      <c r="KF52" s="126"/>
      <c r="KP52" s="126"/>
      <c r="KZ52" s="126"/>
      <c r="LJ52" s="126"/>
    </row>
    <row xmlns:x14ac="http://schemas.microsoft.com/office/spreadsheetml/2009/9/ac" r="53" s="3" customFormat="true" x14ac:dyDescent="0.25">
      <c r="A53" s="407" t="str">
        <f ca="true">IF(ISBLANK('Data Summary'!A55),"",'Data Summary'!A55)</f>
        <v/>
      </c>
      <c r="B53" s="126"/>
      <c r="L53" s="126"/>
      <c r="V53" s="126"/>
      <c r="AF53" s="126"/>
      <c r="AP53" s="126"/>
      <c r="AZ53" s="126"/>
      <c r="BJ53" s="126"/>
      <c r="BT53" s="126"/>
      <c r="CD53" s="126"/>
      <c r="CE53" s="126"/>
      <c r="CF53" s="126"/>
      <c r="CG53" s="126"/>
      <c r="CH53" s="126"/>
      <c r="CI53" s="126"/>
      <c r="CJ53" s="126"/>
      <c r="CK53" s="126"/>
      <c r="CN53" s="126"/>
      <c r="CX53" s="126"/>
      <c r="DH53" s="126"/>
      <c r="DR53" s="126"/>
      <c r="EB53" s="126"/>
      <c r="EL53" s="126"/>
      <c r="EV53" s="126"/>
      <c r="FF53" s="126"/>
      <c r="FP53" s="126"/>
      <c r="FZ53" s="126"/>
      <c r="GJ53" s="126"/>
      <c r="GT53" s="126"/>
      <c r="HD53" s="126"/>
      <c r="HN53" s="126"/>
      <c r="HX53" s="126"/>
      <c r="IH53" s="126"/>
      <c r="IR53" s="126"/>
      <c r="JB53" s="126"/>
      <c r="JL53" s="126"/>
      <c r="JV53" s="126"/>
      <c r="KF53" s="126"/>
      <c r="KP53" s="126"/>
      <c r="KZ53" s="126"/>
      <c r="LJ53" s="126"/>
    </row>
    <row xmlns:x14ac="http://schemas.microsoft.com/office/spreadsheetml/2009/9/ac" r="54" s="3" customFormat="true" x14ac:dyDescent="0.25">
      <c r="A54" s="407" t="str">
        <f ca="true">IF(ISBLANK('Data Summary'!A56),"",'Data Summary'!A56)</f>
        <v/>
      </c>
      <c r="B54" s="126"/>
      <c r="L54" s="126"/>
      <c r="V54" s="126"/>
      <c r="AF54" s="126"/>
      <c r="AP54" s="126"/>
      <c r="AZ54" s="126"/>
      <c r="BJ54" s="126"/>
      <c r="BT54" s="126"/>
      <c r="CD54" s="126"/>
      <c r="CE54" s="126"/>
      <c r="CF54" s="126"/>
      <c r="CG54" s="126"/>
      <c r="CH54" s="126"/>
      <c r="CI54" s="126"/>
      <c r="CJ54" s="126"/>
      <c r="CK54" s="126"/>
      <c r="CN54" s="126"/>
      <c r="CX54" s="126"/>
      <c r="DH54" s="126"/>
      <c r="DR54" s="126"/>
      <c r="EB54" s="126"/>
      <c r="EL54" s="126"/>
      <c r="EV54" s="126"/>
      <c r="FF54" s="126"/>
      <c r="FP54" s="126"/>
      <c r="FZ54" s="126"/>
      <c r="GJ54" s="126"/>
      <c r="GT54" s="126"/>
      <c r="HD54" s="126"/>
      <c r="HN54" s="126"/>
      <c r="HX54" s="126"/>
      <c r="IH54" s="126"/>
      <c r="IR54" s="126"/>
      <c r="JB54" s="126"/>
      <c r="JL54" s="126"/>
      <c r="JV54" s="126"/>
      <c r="KF54" s="126"/>
      <c r="KP54" s="126"/>
      <c r="KZ54" s="126"/>
      <c r="LJ54" s="126"/>
    </row>
    <row xmlns:x14ac="http://schemas.microsoft.com/office/spreadsheetml/2009/9/ac" r="55" s="3" customFormat="true" x14ac:dyDescent="0.25">
      <c r="A55" s="407" t="str">
        <f ca="true">IF(ISBLANK('Data Summary'!A57),"",'Data Summary'!A57)</f>
        <v/>
      </c>
      <c r="B55" s="126"/>
      <c r="L55" s="126"/>
      <c r="V55" s="126"/>
      <c r="AF55" s="126"/>
      <c r="AP55" s="126"/>
      <c r="AZ55" s="126"/>
      <c r="BJ55" s="126"/>
      <c r="BT55" s="126"/>
      <c r="CD55" s="126"/>
      <c r="CE55" s="126"/>
      <c r="CF55" s="126"/>
      <c r="CG55" s="126"/>
      <c r="CH55" s="126"/>
      <c r="CI55" s="126"/>
      <c r="CJ55" s="126"/>
      <c r="CK55" s="126"/>
      <c r="CN55" s="126"/>
      <c r="CX55" s="126"/>
      <c r="DH55" s="126"/>
      <c r="DR55" s="126"/>
      <c r="EB55" s="126"/>
      <c r="EL55" s="126"/>
      <c r="EV55" s="126"/>
      <c r="FF55" s="126"/>
      <c r="FP55" s="126"/>
      <c r="FZ55" s="126"/>
      <c r="GJ55" s="126"/>
      <c r="GT55" s="126"/>
      <c r="HD55" s="126"/>
      <c r="HN55" s="126"/>
      <c r="HX55" s="126"/>
      <c r="IH55" s="126"/>
      <c r="IR55" s="126"/>
      <c r="JB55" s="126"/>
      <c r="JL55" s="126"/>
      <c r="JV55" s="126"/>
      <c r="KF55" s="126"/>
      <c r="KP55" s="126"/>
      <c r="KZ55" s="126"/>
      <c r="LJ55" s="126"/>
    </row>
    <row xmlns:x14ac="http://schemas.microsoft.com/office/spreadsheetml/2009/9/ac" r="56" s="3" customFormat="true" x14ac:dyDescent="0.25">
      <c r="A56" s="407" t="str">
        <f ca="true">IF(ISBLANK('Data Summary'!A58),"",'Data Summary'!A58)</f>
        <v/>
      </c>
      <c r="B56" s="126"/>
      <c r="L56" s="126"/>
      <c r="V56" s="126"/>
      <c r="AF56" s="126"/>
      <c r="AP56" s="126"/>
      <c r="AZ56" s="126"/>
      <c r="BJ56" s="126"/>
      <c r="BT56" s="126"/>
      <c r="CD56" s="126"/>
      <c r="CE56" s="126"/>
      <c r="CF56" s="126"/>
      <c r="CG56" s="126"/>
      <c r="CH56" s="126"/>
      <c r="CI56" s="126"/>
      <c r="CJ56" s="126"/>
      <c r="CK56" s="126"/>
      <c r="CN56" s="126"/>
      <c r="CX56" s="126"/>
      <c r="DH56" s="126"/>
      <c r="DR56" s="126"/>
      <c r="EB56" s="126"/>
      <c r="EL56" s="126"/>
      <c r="EV56" s="126"/>
      <c r="FF56" s="126"/>
      <c r="FP56" s="126"/>
      <c r="FZ56" s="126"/>
      <c r="GJ56" s="126"/>
      <c r="GT56" s="126"/>
      <c r="HD56" s="126"/>
      <c r="HN56" s="126"/>
      <c r="HX56" s="126"/>
      <c r="IH56" s="126"/>
      <c r="IR56" s="126"/>
      <c r="JB56" s="126"/>
      <c r="JL56" s="126"/>
      <c r="JV56" s="126"/>
      <c r="KF56" s="126"/>
      <c r="KP56" s="126"/>
      <c r="KZ56" s="126"/>
      <c r="LJ56" s="126"/>
    </row>
    <row xmlns:x14ac="http://schemas.microsoft.com/office/spreadsheetml/2009/9/ac" r="57" s="3" customFormat="true" x14ac:dyDescent="0.25">
      <c r="A57" s="407" t="str">
        <f ca="true">IF(ISBLANK('Data Summary'!A59),"",'Data Summary'!A59)</f>
        <v/>
      </c>
      <c r="B57" s="126"/>
      <c r="L57" s="126"/>
      <c r="V57" s="126"/>
      <c r="AF57" s="126"/>
      <c r="AP57" s="126"/>
      <c r="AZ57" s="126"/>
      <c r="BJ57" s="126"/>
      <c r="BT57" s="126"/>
      <c r="CD57" s="126"/>
      <c r="CE57" s="126"/>
      <c r="CF57" s="126"/>
      <c r="CG57" s="126"/>
      <c r="CH57" s="126"/>
      <c r="CI57" s="126"/>
      <c r="CJ57" s="126"/>
      <c r="CK57" s="126"/>
      <c r="CN57" s="126"/>
      <c r="CX57" s="126"/>
      <c r="DH57" s="126"/>
      <c r="DR57" s="126"/>
      <c r="EB57" s="126"/>
      <c r="EL57" s="126"/>
      <c r="EV57" s="126"/>
      <c r="FF57" s="126"/>
      <c r="FP57" s="126"/>
      <c r="FZ57" s="126"/>
      <c r="GJ57" s="126"/>
      <c r="GT57" s="126"/>
      <c r="HD57" s="126"/>
      <c r="HN57" s="126"/>
      <c r="HX57" s="126"/>
      <c r="IH57" s="126"/>
      <c r="IR57" s="126"/>
      <c r="JB57" s="126"/>
      <c r="JL57" s="126"/>
      <c r="JV57" s="126"/>
      <c r="KF57" s="126"/>
      <c r="KP57" s="126"/>
      <c r="KZ57" s="126"/>
      <c r="LJ57" s="126"/>
    </row>
    <row xmlns:x14ac="http://schemas.microsoft.com/office/spreadsheetml/2009/9/ac" r="58" s="3" customFormat="true" x14ac:dyDescent="0.25">
      <c r="A58" s="407" t="str">
        <f ca="true">IF(ISBLANK('Data Summary'!A60),"",'Data Summary'!A60)</f>
        <v/>
      </c>
      <c r="B58" s="126"/>
      <c r="L58" s="126"/>
      <c r="V58" s="126"/>
      <c r="AF58" s="126"/>
      <c r="AP58" s="126"/>
      <c r="AZ58" s="126"/>
      <c r="BJ58" s="126"/>
      <c r="BT58" s="126"/>
      <c r="CD58" s="126"/>
      <c r="CE58" s="126"/>
      <c r="CF58" s="126"/>
      <c r="CG58" s="126"/>
      <c r="CH58" s="126"/>
      <c r="CI58" s="126"/>
      <c r="CJ58" s="126"/>
      <c r="CK58" s="126"/>
      <c r="CN58" s="126"/>
      <c r="CX58" s="126"/>
      <c r="DH58" s="126"/>
      <c r="DR58" s="126"/>
      <c r="EB58" s="126"/>
      <c r="EL58" s="126"/>
      <c r="EV58" s="126"/>
      <c r="FF58" s="126"/>
      <c r="FP58" s="126"/>
      <c r="FZ58" s="126"/>
      <c r="GJ58" s="126"/>
      <c r="GT58" s="126"/>
      <c r="HD58" s="126"/>
      <c r="HN58" s="126"/>
      <c r="HX58" s="126"/>
      <c r="IH58" s="126"/>
      <c r="IR58" s="126"/>
      <c r="JB58" s="126"/>
      <c r="JL58" s="126"/>
      <c r="JV58" s="126"/>
      <c r="KF58" s="126"/>
      <c r="KP58" s="126"/>
      <c r="KZ58" s="126"/>
      <c r="LJ58" s="126"/>
    </row>
    <row xmlns:x14ac="http://schemas.microsoft.com/office/spreadsheetml/2009/9/ac" r="59" s="3" customFormat="true" x14ac:dyDescent="0.25">
      <c r="A59" s="407" t="str">
        <f ca="true">IF(ISBLANK('Data Summary'!A61),"",'Data Summary'!A61)</f>
        <v/>
      </c>
      <c r="B59" s="126"/>
      <c r="L59" s="126"/>
      <c r="V59" s="126"/>
      <c r="AF59" s="126"/>
      <c r="AP59" s="126"/>
      <c r="AZ59" s="126"/>
      <c r="BJ59" s="126"/>
      <c r="BT59" s="126"/>
      <c r="CD59" s="126"/>
      <c r="CE59" s="126"/>
      <c r="CF59" s="126"/>
      <c r="CG59" s="126"/>
      <c r="CH59" s="126"/>
      <c r="CI59" s="126"/>
      <c r="CJ59" s="126"/>
      <c r="CK59" s="126"/>
      <c r="CN59" s="126"/>
      <c r="CX59" s="126"/>
      <c r="DH59" s="126"/>
      <c r="DR59" s="126"/>
      <c r="EB59" s="126"/>
      <c r="EL59" s="126"/>
      <c r="EV59" s="126"/>
      <c r="FF59" s="126"/>
      <c r="FP59" s="126"/>
      <c r="FZ59" s="126"/>
      <c r="GJ59" s="126"/>
      <c r="GT59" s="126"/>
      <c r="HD59" s="126"/>
      <c r="HN59" s="126"/>
      <c r="HX59" s="126"/>
      <c r="IH59" s="126"/>
      <c r="IR59" s="126"/>
      <c r="JB59" s="126"/>
      <c r="JL59" s="126"/>
      <c r="JV59" s="126"/>
      <c r="KF59" s="126"/>
      <c r="KP59" s="126"/>
      <c r="KZ59" s="126"/>
      <c r="LJ59" s="126"/>
    </row>
    <row xmlns:x14ac="http://schemas.microsoft.com/office/spreadsheetml/2009/9/ac" r="60" s="3" customFormat="true" x14ac:dyDescent="0.25">
      <c r="A60" s="407" t="str">
        <f ca="true">IF(ISBLANK('Data Summary'!A62),"",'Data Summary'!A62)</f>
        <v/>
      </c>
      <c r="B60" s="126"/>
      <c r="L60" s="126"/>
      <c r="V60" s="126"/>
      <c r="AF60" s="126"/>
      <c r="AP60" s="126"/>
      <c r="AZ60" s="126"/>
      <c r="BJ60" s="126"/>
      <c r="BT60" s="126"/>
      <c r="CD60" s="126"/>
      <c r="CE60" s="126"/>
      <c r="CF60" s="126"/>
      <c r="CG60" s="126"/>
      <c r="CH60" s="126"/>
      <c r="CI60" s="126"/>
      <c r="CJ60" s="126"/>
      <c r="CK60" s="126"/>
      <c r="CN60" s="126"/>
      <c r="CX60" s="126"/>
      <c r="DH60" s="126"/>
      <c r="DR60" s="126"/>
      <c r="EB60" s="126"/>
      <c r="EL60" s="126"/>
      <c r="EV60" s="126"/>
      <c r="FF60" s="126"/>
      <c r="FP60" s="126"/>
      <c r="FZ60" s="126"/>
      <c r="GJ60" s="126"/>
      <c r="GT60" s="126"/>
      <c r="HD60" s="126"/>
      <c r="HN60" s="126"/>
      <c r="HX60" s="126"/>
      <c r="IH60" s="126"/>
      <c r="IR60" s="126"/>
      <c r="JB60" s="126"/>
      <c r="JL60" s="126"/>
      <c r="JV60" s="126"/>
      <c r="KF60" s="126"/>
      <c r="KP60" s="126"/>
      <c r="KZ60" s="126"/>
      <c r="LJ60" s="126"/>
    </row>
    <row xmlns:x14ac="http://schemas.microsoft.com/office/spreadsheetml/2009/9/ac" r="61" s="3" customFormat="true" x14ac:dyDescent="0.25">
      <c r="A61" s="407" t="str">
        <f ca="true">IF(ISBLANK('Data Summary'!A63),"",'Data Summary'!A63)</f>
        <v/>
      </c>
      <c r="B61" s="126"/>
      <c r="L61" s="126"/>
      <c r="V61" s="126"/>
      <c r="AF61" s="126"/>
      <c r="AP61" s="126"/>
      <c r="AZ61" s="126"/>
      <c r="BJ61" s="126"/>
      <c r="BT61" s="126"/>
      <c r="CD61" s="126"/>
      <c r="CE61" s="126"/>
      <c r="CF61" s="126"/>
      <c r="CG61" s="126"/>
      <c r="CH61" s="126"/>
      <c r="CI61" s="126"/>
      <c r="CJ61" s="126"/>
      <c r="CK61" s="126"/>
      <c r="CN61" s="126"/>
      <c r="CX61" s="126"/>
      <c r="DH61" s="126"/>
      <c r="DR61" s="126"/>
      <c r="EB61" s="126"/>
      <c r="EL61" s="126"/>
      <c r="EV61" s="126"/>
      <c r="FF61" s="126"/>
      <c r="FP61" s="126"/>
      <c r="FZ61" s="126"/>
      <c r="GJ61" s="126"/>
      <c r="GT61" s="126"/>
      <c r="HD61" s="126"/>
      <c r="HN61" s="126"/>
      <c r="HX61" s="126"/>
      <c r="IH61" s="126"/>
      <c r="IR61" s="126"/>
      <c r="JB61" s="126"/>
      <c r="JL61" s="126"/>
      <c r="JV61" s="126"/>
      <c r="KF61" s="126"/>
      <c r="KP61" s="126"/>
      <c r="KZ61" s="126"/>
      <c r="LJ61" s="126"/>
    </row>
    <row xmlns:x14ac="http://schemas.microsoft.com/office/spreadsheetml/2009/9/ac" r="62" s="3" customFormat="true" x14ac:dyDescent="0.25">
      <c r="A62" s="407" t="str">
        <f ca="true">IF(ISBLANK('Data Summary'!A64),"",'Data Summary'!A64)</f>
        <v/>
      </c>
      <c r="B62" s="126"/>
      <c r="L62" s="126"/>
      <c r="V62" s="126"/>
      <c r="AF62" s="126"/>
      <c r="AP62" s="126"/>
      <c r="AZ62" s="126"/>
      <c r="BJ62" s="126"/>
      <c r="BT62" s="126"/>
      <c r="CD62" s="126"/>
      <c r="CE62" s="126"/>
      <c r="CF62" s="126"/>
      <c r="CG62" s="126"/>
      <c r="CH62" s="126"/>
      <c r="CI62" s="126"/>
      <c r="CJ62" s="126"/>
      <c r="CK62" s="126"/>
      <c r="CN62" s="126"/>
      <c r="CX62" s="126"/>
      <c r="DH62" s="126"/>
      <c r="DR62" s="126"/>
      <c r="EB62" s="126"/>
      <c r="EL62" s="126"/>
      <c r="EV62" s="126"/>
      <c r="FF62" s="126"/>
      <c r="FP62" s="126"/>
      <c r="FZ62" s="126"/>
      <c r="GJ62" s="126"/>
      <c r="GT62" s="126"/>
      <c r="HD62" s="126"/>
      <c r="HN62" s="126"/>
      <c r="HX62" s="126"/>
      <c r="IH62" s="126"/>
      <c r="IR62" s="126"/>
      <c r="JB62" s="126"/>
      <c r="JL62" s="126"/>
      <c r="JV62" s="126"/>
      <c r="KF62" s="126"/>
      <c r="KP62" s="126"/>
      <c r="KZ62" s="126"/>
      <c r="LJ62" s="126"/>
    </row>
    <row xmlns:x14ac="http://schemas.microsoft.com/office/spreadsheetml/2009/9/ac" r="63" s="3" customFormat="true" x14ac:dyDescent="0.25">
      <c r="A63" s="407" t="str">
        <f ca="true">IF(ISBLANK('Data Summary'!A65),"",'Data Summary'!A65)</f>
        <v/>
      </c>
      <c r="B63" s="126"/>
      <c r="L63" s="126"/>
      <c r="V63" s="126"/>
      <c r="AF63" s="126"/>
      <c r="AP63" s="126"/>
      <c r="AZ63" s="126"/>
      <c r="BJ63" s="126"/>
      <c r="BT63" s="126"/>
      <c r="CD63" s="126"/>
      <c r="CE63" s="126"/>
      <c r="CF63" s="126"/>
      <c r="CG63" s="126"/>
      <c r="CH63" s="126"/>
      <c r="CI63" s="126"/>
      <c r="CJ63" s="126"/>
      <c r="CK63" s="126"/>
      <c r="CN63" s="126"/>
      <c r="CX63" s="126"/>
      <c r="DH63" s="126"/>
      <c r="DR63" s="126"/>
      <c r="EB63" s="126"/>
      <c r="EL63" s="126"/>
      <c r="EV63" s="126"/>
      <c r="FF63" s="126"/>
      <c r="FP63" s="126"/>
      <c r="FZ63" s="126"/>
      <c r="GJ63" s="126"/>
      <c r="GT63" s="126"/>
      <c r="HD63" s="126"/>
      <c r="HN63" s="126"/>
      <c r="HX63" s="126"/>
      <c r="IH63" s="126"/>
      <c r="IR63" s="126"/>
      <c r="JB63" s="126"/>
      <c r="JL63" s="126"/>
      <c r="JV63" s="126"/>
      <c r="KF63" s="126"/>
      <c r="KP63" s="126"/>
      <c r="KZ63" s="126"/>
      <c r="LJ63" s="126"/>
    </row>
    <row xmlns:x14ac="http://schemas.microsoft.com/office/spreadsheetml/2009/9/ac" r="64" s="3" customFormat="true" x14ac:dyDescent="0.25">
      <c r="A64" s="407" t="str">
        <f ca="true">IF(ISBLANK('Data Summary'!A66),"",'Data Summary'!A66)</f>
        <v/>
      </c>
      <c r="B64" s="126"/>
      <c r="L64" s="126"/>
      <c r="V64" s="126"/>
      <c r="AF64" s="126"/>
      <c r="AP64" s="126"/>
      <c r="AZ64" s="126"/>
      <c r="BJ64" s="126"/>
      <c r="BT64" s="126"/>
      <c r="CD64" s="126"/>
      <c r="CE64" s="126"/>
      <c r="CF64" s="126"/>
      <c r="CG64" s="126"/>
      <c r="CH64" s="126"/>
      <c r="CI64" s="126"/>
      <c r="CJ64" s="126"/>
      <c r="CK64" s="126"/>
      <c r="CN64" s="126"/>
      <c r="CX64" s="126"/>
      <c r="DH64" s="126"/>
      <c r="DR64" s="126"/>
      <c r="EB64" s="126"/>
      <c r="EL64" s="126"/>
      <c r="EV64" s="126"/>
      <c r="FF64" s="126"/>
      <c r="FP64" s="126"/>
      <c r="FZ64" s="126"/>
      <c r="GJ64" s="126"/>
      <c r="GT64" s="126"/>
      <c r="HD64" s="126"/>
      <c r="HN64" s="126"/>
      <c r="HX64" s="126"/>
      <c r="IH64" s="126"/>
      <c r="IR64" s="126"/>
      <c r="JB64" s="126"/>
      <c r="JL64" s="126"/>
      <c r="JV64" s="126"/>
      <c r="KF64" s="126"/>
      <c r="KP64" s="126"/>
      <c r="KZ64" s="126"/>
      <c r="LJ64" s="126"/>
    </row>
    <row xmlns:x14ac="http://schemas.microsoft.com/office/spreadsheetml/2009/9/ac" r="65" s="3" customFormat="true" x14ac:dyDescent="0.25">
      <c r="A65" s="407" t="str">
        <f ca="true">IF(ISBLANK('Data Summary'!A67),"",'Data Summary'!A67)</f>
        <v/>
      </c>
      <c r="B65" s="126"/>
      <c r="L65" s="126"/>
      <c r="V65" s="126"/>
      <c r="AF65" s="126"/>
      <c r="AP65" s="126"/>
      <c r="AZ65" s="126"/>
      <c r="BJ65" s="126"/>
      <c r="BT65" s="126"/>
      <c r="CD65" s="126"/>
      <c r="CE65" s="126"/>
      <c r="CF65" s="126"/>
      <c r="CG65" s="126"/>
      <c r="CH65" s="126"/>
      <c r="CI65" s="126"/>
      <c r="CJ65" s="126"/>
      <c r="CK65" s="126"/>
      <c r="CN65" s="126"/>
      <c r="CX65" s="126"/>
      <c r="DH65" s="126"/>
      <c r="DR65" s="126"/>
      <c r="EB65" s="126"/>
      <c r="EL65" s="126"/>
      <c r="EV65" s="126"/>
      <c r="FF65" s="126"/>
      <c r="FP65" s="126"/>
      <c r="FZ65" s="126"/>
      <c r="GJ65" s="126"/>
      <c r="GT65" s="126"/>
      <c r="HD65" s="126"/>
      <c r="HN65" s="126"/>
      <c r="HX65" s="126"/>
      <c r="IH65" s="126"/>
      <c r="IR65" s="126"/>
      <c r="JB65" s="126"/>
      <c r="JL65" s="126"/>
      <c r="JV65" s="126"/>
      <c r="KF65" s="126"/>
      <c r="KP65" s="126"/>
      <c r="KZ65" s="126"/>
      <c r="LJ65" s="126"/>
    </row>
    <row xmlns:x14ac="http://schemas.microsoft.com/office/spreadsheetml/2009/9/ac" r="66" s="3" customFormat="true" x14ac:dyDescent="0.25">
      <c r="A66" s="407" t="str">
        <f ca="true">IF(ISBLANK('Data Summary'!A68),"",'Data Summary'!A68)</f>
        <v/>
      </c>
      <c r="B66" s="126"/>
      <c r="L66" s="126"/>
      <c r="V66" s="126"/>
      <c r="AF66" s="126"/>
      <c r="AP66" s="126"/>
      <c r="AZ66" s="126"/>
      <c r="BJ66" s="126"/>
      <c r="BT66" s="126"/>
      <c r="CD66" s="126"/>
      <c r="CE66" s="126"/>
      <c r="CF66" s="126"/>
      <c r="CG66" s="126"/>
      <c r="CH66" s="126"/>
      <c r="CI66" s="126"/>
      <c r="CJ66" s="126"/>
      <c r="CK66" s="126"/>
      <c r="CN66" s="126"/>
      <c r="CX66" s="126"/>
      <c r="DH66" s="126"/>
      <c r="DR66" s="126"/>
      <c r="EB66" s="126"/>
      <c r="EL66" s="126"/>
      <c r="EV66" s="126"/>
      <c r="FF66" s="126"/>
      <c r="FP66" s="126"/>
      <c r="FZ66" s="126"/>
      <c r="GJ66" s="126"/>
      <c r="GT66" s="126"/>
      <c r="HD66" s="126"/>
      <c r="HN66" s="126"/>
      <c r="HX66" s="126"/>
      <c r="IH66" s="126"/>
      <c r="IR66" s="126"/>
      <c r="JB66" s="126"/>
      <c r="JL66" s="126"/>
      <c r="JV66" s="126"/>
      <c r="KF66" s="126"/>
      <c r="KP66" s="126"/>
      <c r="KZ66" s="126"/>
      <c r="LJ66" s="126"/>
    </row>
    <row xmlns:x14ac="http://schemas.microsoft.com/office/spreadsheetml/2009/9/ac" r="67" s="3" customFormat="true" x14ac:dyDescent="0.25">
      <c r="A67" s="407" t="str">
        <f ca="true">IF(ISBLANK('Data Summary'!A69),"",'Data Summary'!A69)</f>
        <v/>
      </c>
      <c r="B67" s="126"/>
      <c r="L67" s="126"/>
      <c r="V67" s="126"/>
      <c r="AF67" s="126"/>
      <c r="AP67" s="126"/>
      <c r="AZ67" s="126"/>
      <c r="BJ67" s="126"/>
      <c r="BT67" s="126"/>
      <c r="CD67" s="126"/>
      <c r="CE67" s="126"/>
      <c r="CF67" s="126"/>
      <c r="CG67" s="126"/>
      <c r="CH67" s="126"/>
      <c r="CI67" s="126"/>
      <c r="CJ67" s="126"/>
      <c r="CK67" s="126"/>
      <c r="CN67" s="126"/>
      <c r="CX67" s="126"/>
      <c r="DH67" s="126"/>
      <c r="DR67" s="126"/>
      <c r="EB67" s="126"/>
      <c r="EL67" s="126"/>
      <c r="EV67" s="126"/>
      <c r="FF67" s="126"/>
      <c r="FP67" s="126"/>
      <c r="FZ67" s="126"/>
      <c r="GJ67" s="126"/>
      <c r="GT67" s="126"/>
      <c r="HD67" s="126"/>
      <c r="HN67" s="126"/>
      <c r="HX67" s="126"/>
      <c r="IH67" s="126"/>
      <c r="IR67" s="126"/>
      <c r="JB67" s="126"/>
      <c r="JL67" s="126"/>
      <c r="JV67" s="126"/>
      <c r="KF67" s="126"/>
      <c r="KP67" s="126"/>
      <c r="KZ67" s="126"/>
      <c r="LJ67" s="126"/>
    </row>
    <row xmlns:x14ac="http://schemas.microsoft.com/office/spreadsheetml/2009/9/ac" r="68" s="3" customFormat="true" x14ac:dyDescent="0.25">
      <c r="A68" s="407" t="str">
        <f ca="true">IF(ISBLANK('Data Summary'!A70),"",'Data Summary'!A70)</f>
        <v/>
      </c>
      <c r="B68" s="126"/>
      <c r="L68" s="126"/>
      <c r="V68" s="126"/>
      <c r="AF68" s="126"/>
      <c r="AP68" s="126"/>
      <c r="AZ68" s="126"/>
      <c r="BJ68" s="126"/>
      <c r="BT68" s="126"/>
      <c r="CD68" s="126"/>
      <c r="CE68" s="126"/>
      <c r="CF68" s="126"/>
      <c r="CG68" s="126"/>
      <c r="CH68" s="126"/>
      <c r="CI68" s="126"/>
      <c r="CJ68" s="126"/>
      <c r="CK68" s="126"/>
      <c r="CN68" s="126"/>
      <c r="CX68" s="126"/>
      <c r="DH68" s="126"/>
      <c r="DR68" s="126"/>
      <c r="EB68" s="126"/>
      <c r="EL68" s="126"/>
      <c r="EV68" s="126"/>
      <c r="FF68" s="126"/>
      <c r="FP68" s="126"/>
      <c r="FZ68" s="126"/>
      <c r="GJ68" s="126"/>
      <c r="GT68" s="126"/>
      <c r="HD68" s="126"/>
      <c r="HN68" s="126"/>
      <c r="HX68" s="126"/>
      <c r="IH68" s="126"/>
      <c r="IR68" s="126"/>
      <c r="JB68" s="126"/>
      <c r="JL68" s="126"/>
      <c r="JV68" s="126"/>
      <c r="KF68" s="126"/>
      <c r="KP68" s="126"/>
      <c r="KZ68" s="126"/>
      <c r="LJ68" s="126"/>
    </row>
    <row xmlns:x14ac="http://schemas.microsoft.com/office/spreadsheetml/2009/9/ac" r="69" s="3" customFormat="true" x14ac:dyDescent="0.25">
      <c r="A69" s="407" t="str">
        <f ca="true">IF(ISBLANK('Data Summary'!A71),"",'Data Summary'!A71)</f>
        <v/>
      </c>
      <c r="B69" s="126"/>
      <c r="L69" s="126"/>
      <c r="V69" s="126"/>
      <c r="AF69" s="126"/>
      <c r="AP69" s="126"/>
      <c r="AZ69" s="126"/>
      <c r="BJ69" s="126"/>
      <c r="BT69" s="126"/>
      <c r="CD69" s="126"/>
      <c r="CE69" s="126"/>
      <c r="CF69" s="126"/>
      <c r="CG69" s="126"/>
      <c r="CH69" s="126"/>
      <c r="CI69" s="126"/>
      <c r="CJ69" s="126"/>
      <c r="CK69" s="126"/>
      <c r="CN69" s="126"/>
      <c r="CX69" s="126"/>
      <c r="DH69" s="126"/>
      <c r="DR69" s="126"/>
      <c r="EB69" s="126"/>
      <c r="EL69" s="126"/>
      <c r="EV69" s="126"/>
      <c r="FF69" s="126"/>
      <c r="FP69" s="126"/>
      <c r="FZ69" s="126"/>
      <c r="GJ69" s="126"/>
      <c r="GT69" s="126"/>
      <c r="HD69" s="126"/>
      <c r="HN69" s="126"/>
      <c r="HX69" s="126"/>
      <c r="IH69" s="126"/>
      <c r="IR69" s="126"/>
      <c r="JB69" s="126"/>
      <c r="JL69" s="126"/>
      <c r="JV69" s="126"/>
      <c r="KF69" s="126"/>
      <c r="KP69" s="126"/>
      <c r="KZ69" s="126"/>
      <c r="LJ69" s="126"/>
    </row>
    <row xmlns:x14ac="http://schemas.microsoft.com/office/spreadsheetml/2009/9/ac" r="70" s="3" customFormat="true" x14ac:dyDescent="0.25">
      <c r="A70" s="407" t="str">
        <f ca="true">IF(ISBLANK('Data Summary'!A72),"",'Data Summary'!A72)</f>
        <v/>
      </c>
      <c r="B70" s="126"/>
      <c r="L70" s="126"/>
      <c r="V70" s="126"/>
      <c r="AF70" s="126"/>
      <c r="AP70" s="126"/>
      <c r="AZ70" s="126"/>
      <c r="BJ70" s="126"/>
      <c r="BT70" s="126"/>
      <c r="CD70" s="126"/>
      <c r="CE70" s="126"/>
      <c r="CF70" s="126"/>
      <c r="CG70" s="126"/>
      <c r="CH70" s="126"/>
      <c r="CI70" s="126"/>
      <c r="CJ70" s="126"/>
      <c r="CK70" s="126"/>
      <c r="CN70" s="126"/>
      <c r="CX70" s="126"/>
      <c r="DH70" s="126"/>
      <c r="DR70" s="126"/>
      <c r="EB70" s="126"/>
      <c r="EL70" s="126"/>
      <c r="EV70" s="126"/>
      <c r="FF70" s="126"/>
      <c r="FP70" s="126"/>
      <c r="FZ70" s="126"/>
      <c r="GJ70" s="126"/>
      <c r="GT70" s="126"/>
      <c r="HD70" s="126"/>
      <c r="HN70" s="126"/>
      <c r="HX70" s="126"/>
      <c r="IH70" s="126"/>
      <c r="IR70" s="126"/>
      <c r="JB70" s="126"/>
      <c r="JL70" s="126"/>
      <c r="JV70" s="126"/>
      <c r="KF70" s="126"/>
      <c r="KP70" s="126"/>
      <c r="KZ70" s="126"/>
      <c r="LJ70" s="126"/>
    </row>
    <row xmlns:x14ac="http://schemas.microsoft.com/office/spreadsheetml/2009/9/ac" r="71" s="3" customFormat="true" x14ac:dyDescent="0.25">
      <c r="A71" s="407" t="str">
        <f ca="true">IF(ISBLANK('Data Summary'!A73),"",'Data Summary'!A73)</f>
        <v/>
      </c>
      <c r="B71" s="126"/>
      <c r="L71" s="126"/>
      <c r="V71" s="126"/>
      <c r="AF71" s="126"/>
      <c r="AP71" s="126"/>
      <c r="AZ71" s="126"/>
      <c r="BJ71" s="126"/>
      <c r="BT71" s="126"/>
      <c r="CD71" s="126"/>
      <c r="CE71" s="126"/>
      <c r="CF71" s="126"/>
      <c r="CG71" s="126"/>
      <c r="CH71" s="126"/>
      <c r="CI71" s="126"/>
      <c r="CJ71" s="126"/>
      <c r="CK71" s="126"/>
      <c r="CN71" s="126"/>
      <c r="CX71" s="126"/>
      <c r="DH71" s="126"/>
      <c r="DR71" s="126"/>
      <c r="EB71" s="126"/>
      <c r="EL71" s="126"/>
      <c r="EV71" s="126"/>
      <c r="FF71" s="126"/>
      <c r="FP71" s="126"/>
      <c r="FZ71" s="126"/>
      <c r="GJ71" s="126"/>
      <c r="GT71" s="126"/>
      <c r="HD71" s="126"/>
      <c r="HN71" s="126"/>
      <c r="HX71" s="126"/>
      <c r="IH71" s="126"/>
      <c r="IR71" s="126"/>
      <c r="JB71" s="126"/>
      <c r="JL71" s="126"/>
      <c r="JV71" s="126"/>
      <c r="KF71" s="126"/>
      <c r="KP71" s="126"/>
      <c r="KZ71" s="126"/>
      <c r="LJ71" s="126"/>
    </row>
    <row xmlns:x14ac="http://schemas.microsoft.com/office/spreadsheetml/2009/9/ac" r="72" s="3" customFormat="true" x14ac:dyDescent="0.25">
      <c r="A72" s="407" t="str">
        <f ca="true">IF(ISBLANK('Data Summary'!A74),"",'Data Summary'!A74)</f>
        <v/>
      </c>
      <c r="B72" s="126"/>
      <c r="L72" s="126"/>
      <c r="V72" s="126"/>
      <c r="AF72" s="126"/>
      <c r="AP72" s="126"/>
      <c r="AZ72" s="126"/>
      <c r="BJ72" s="126"/>
      <c r="BT72" s="126"/>
      <c r="CD72" s="126"/>
      <c r="CE72" s="126"/>
      <c r="CF72" s="126"/>
      <c r="CG72" s="126"/>
      <c r="CH72" s="126"/>
      <c r="CI72" s="126"/>
      <c r="CJ72" s="126"/>
      <c r="CK72" s="126"/>
      <c r="CN72" s="126"/>
      <c r="CX72" s="126"/>
      <c r="DH72" s="126"/>
      <c r="DR72" s="126"/>
      <c r="EB72" s="126"/>
      <c r="EL72" s="126"/>
      <c r="EV72" s="126"/>
      <c r="FF72" s="126"/>
      <c r="FP72" s="126"/>
      <c r="FZ72" s="126"/>
      <c r="GJ72" s="126"/>
      <c r="GT72" s="126"/>
      <c r="HD72" s="126"/>
      <c r="HN72" s="126"/>
      <c r="HX72" s="126"/>
      <c r="IH72" s="126"/>
      <c r="IR72" s="126"/>
      <c r="JB72" s="126"/>
      <c r="JL72" s="126"/>
      <c r="JV72" s="126"/>
      <c r="KF72" s="126"/>
      <c r="KP72" s="126"/>
      <c r="KZ72" s="126"/>
      <c r="LJ72" s="126"/>
    </row>
    <row xmlns:x14ac="http://schemas.microsoft.com/office/spreadsheetml/2009/9/ac" r="73" s="3" customFormat="true" x14ac:dyDescent="0.25">
      <c r="A73" s="407" t="str">
        <f ca="true">IF(ISBLANK('Data Summary'!A75),"",'Data Summary'!A75)</f>
        <v/>
      </c>
      <c r="B73" s="126"/>
      <c r="L73" s="126"/>
      <c r="V73" s="126"/>
      <c r="AF73" s="126"/>
      <c r="AP73" s="126"/>
      <c r="AZ73" s="126"/>
      <c r="BJ73" s="126"/>
      <c r="BT73" s="126"/>
      <c r="CD73" s="126"/>
      <c r="CE73" s="126"/>
      <c r="CF73" s="126"/>
      <c r="CG73" s="126"/>
      <c r="CH73" s="126"/>
      <c r="CI73" s="126"/>
      <c r="CJ73" s="126"/>
      <c r="CK73" s="126"/>
      <c r="CN73" s="126"/>
      <c r="CX73" s="126"/>
      <c r="DH73" s="126"/>
      <c r="DR73" s="126"/>
      <c r="EB73" s="126"/>
      <c r="EL73" s="126"/>
      <c r="EV73" s="126"/>
      <c r="FF73" s="126"/>
      <c r="FP73" s="126"/>
      <c r="FZ73" s="126"/>
      <c r="GJ73" s="126"/>
      <c r="GT73" s="126"/>
      <c r="HD73" s="126"/>
      <c r="HN73" s="126"/>
      <c r="HX73" s="126"/>
      <c r="IH73" s="126"/>
      <c r="IR73" s="126"/>
      <c r="JB73" s="126"/>
      <c r="JL73" s="126"/>
      <c r="JV73" s="126"/>
      <c r="KF73" s="126"/>
      <c r="KP73" s="126"/>
      <c r="KZ73" s="126"/>
      <c r="LJ73" s="126"/>
    </row>
    <row xmlns:x14ac="http://schemas.microsoft.com/office/spreadsheetml/2009/9/ac" r="74" s="3" customFormat="true" x14ac:dyDescent="0.25">
      <c r="A74" s="407" t="str">
        <f ca="true">IF(ISBLANK('Data Summary'!A76),"",'Data Summary'!A76)</f>
        <v/>
      </c>
      <c r="B74" s="126"/>
      <c r="L74" s="126"/>
      <c r="V74" s="126"/>
      <c r="AF74" s="126"/>
      <c r="AP74" s="126"/>
      <c r="AZ74" s="126"/>
      <c r="BJ74" s="126"/>
      <c r="BT74" s="126"/>
      <c r="CD74" s="126"/>
      <c r="CE74" s="126"/>
      <c r="CF74" s="126"/>
      <c r="CG74" s="126"/>
      <c r="CH74" s="126"/>
      <c r="CI74" s="126"/>
      <c r="CJ74" s="126"/>
      <c r="CK74" s="126"/>
      <c r="CN74" s="126"/>
      <c r="CX74" s="126"/>
      <c r="DH74" s="126"/>
      <c r="DR74" s="126"/>
      <c r="EB74" s="126"/>
      <c r="EL74" s="126"/>
      <c r="EV74" s="126"/>
      <c r="FF74" s="126"/>
      <c r="FP74" s="126"/>
      <c r="FZ74" s="126"/>
      <c r="GJ74" s="126"/>
      <c r="GT74" s="126"/>
      <c r="HD74" s="126"/>
      <c r="HN74" s="126"/>
      <c r="HX74" s="126"/>
      <c r="IH74" s="126"/>
      <c r="IR74" s="126"/>
      <c r="JB74" s="126"/>
      <c r="JL74" s="126"/>
      <c r="JV74" s="126"/>
      <c r="KF74" s="126"/>
      <c r="KP74" s="126"/>
      <c r="KZ74" s="126"/>
      <c r="LJ74" s="126"/>
    </row>
    <row xmlns:x14ac="http://schemas.microsoft.com/office/spreadsheetml/2009/9/ac" r="75" s="3" customFormat="true" x14ac:dyDescent="0.25">
      <c r="A75" s="407" t="str">
        <f ca="true">IF(ISBLANK('Data Summary'!A77),"",'Data Summary'!A77)</f>
        <v/>
      </c>
      <c r="B75" s="126"/>
      <c r="L75" s="126"/>
      <c r="V75" s="126"/>
      <c r="AF75" s="126"/>
      <c r="AP75" s="126"/>
      <c r="AZ75" s="126"/>
      <c r="BJ75" s="126"/>
      <c r="BT75" s="126"/>
      <c r="CD75" s="126"/>
      <c r="CE75" s="126"/>
      <c r="CF75" s="126"/>
      <c r="CG75" s="126"/>
      <c r="CH75" s="126"/>
      <c r="CI75" s="126"/>
      <c r="CJ75" s="126"/>
      <c r="CK75" s="126"/>
      <c r="CN75" s="126"/>
      <c r="CX75" s="126"/>
      <c r="DH75" s="126"/>
      <c r="DR75" s="126"/>
      <c r="EB75" s="126"/>
      <c r="EL75" s="126"/>
      <c r="EV75" s="126"/>
      <c r="FF75" s="126"/>
      <c r="FP75" s="126"/>
      <c r="FZ75" s="126"/>
      <c r="GJ75" s="126"/>
      <c r="GT75" s="126"/>
      <c r="HD75" s="126"/>
      <c r="HN75" s="126"/>
      <c r="HX75" s="126"/>
      <c r="IH75" s="126"/>
      <c r="IR75" s="126"/>
      <c r="JB75" s="126"/>
      <c r="JL75" s="126"/>
      <c r="JV75" s="126"/>
      <c r="KF75" s="126"/>
      <c r="KP75" s="126"/>
      <c r="KZ75" s="126"/>
      <c r="LJ75" s="126"/>
    </row>
    <row xmlns:x14ac="http://schemas.microsoft.com/office/spreadsheetml/2009/9/ac" r="76" s="3" customFormat="true" x14ac:dyDescent="0.25">
      <c r="A76" s="407" t="str">
        <f ca="true">IF(ISBLANK('Data Summary'!A78),"",'Data Summary'!A78)</f>
        <v/>
      </c>
      <c r="B76" s="126"/>
      <c r="L76" s="126"/>
      <c r="V76" s="126"/>
      <c r="AF76" s="126"/>
      <c r="AP76" s="126"/>
      <c r="AZ76" s="126"/>
      <c r="BJ76" s="126"/>
      <c r="BT76" s="126"/>
      <c r="CD76" s="126"/>
      <c r="CE76" s="126"/>
      <c r="CF76" s="126"/>
      <c r="CG76" s="126"/>
      <c r="CH76" s="126"/>
      <c r="CI76" s="126"/>
      <c r="CJ76" s="126"/>
      <c r="CK76" s="126"/>
      <c r="CN76" s="126"/>
      <c r="CX76" s="126"/>
      <c r="DH76" s="126"/>
      <c r="DR76" s="126"/>
      <c r="EB76" s="126"/>
      <c r="EL76" s="126"/>
      <c r="EV76" s="126"/>
      <c r="FF76" s="126"/>
      <c r="FP76" s="126"/>
      <c r="FZ76" s="126"/>
      <c r="GJ76" s="126"/>
      <c r="GT76" s="126"/>
      <c r="HD76" s="126"/>
      <c r="HN76" s="126"/>
      <c r="HX76" s="126"/>
      <c r="IH76" s="126"/>
      <c r="IR76" s="126"/>
      <c r="JB76" s="126"/>
      <c r="JL76" s="126"/>
      <c r="JV76" s="126"/>
      <c r="KF76" s="126"/>
      <c r="KP76" s="126"/>
      <c r="KZ76" s="126"/>
      <c r="LJ76" s="126"/>
    </row>
    <row xmlns:x14ac="http://schemas.microsoft.com/office/spreadsheetml/2009/9/ac" r="77" s="3" customFormat="true" x14ac:dyDescent="0.25">
      <c r="A77" s="407" t="str">
        <f ca="true">IF(ISBLANK('Data Summary'!A79),"",'Data Summary'!A79)</f>
        <v/>
      </c>
      <c r="B77" s="126"/>
      <c r="L77" s="126"/>
      <c r="V77" s="126"/>
      <c r="AF77" s="126"/>
      <c r="AP77" s="126"/>
      <c r="AZ77" s="126"/>
      <c r="BJ77" s="126"/>
      <c r="BT77" s="126"/>
      <c r="CD77" s="126"/>
      <c r="CE77" s="126"/>
      <c r="CF77" s="126"/>
      <c r="CG77" s="126"/>
      <c r="CH77" s="126"/>
      <c r="CI77" s="126"/>
      <c r="CJ77" s="126"/>
      <c r="CK77" s="126"/>
      <c r="CN77" s="126"/>
      <c r="CX77" s="126"/>
      <c r="DH77" s="126"/>
      <c r="DR77" s="126"/>
      <c r="EB77" s="126"/>
      <c r="EL77" s="126"/>
      <c r="EV77" s="126"/>
      <c r="FF77" s="126"/>
      <c r="FP77" s="126"/>
      <c r="FZ77" s="126"/>
      <c r="GJ77" s="126"/>
      <c r="GT77" s="126"/>
      <c r="HD77" s="126"/>
      <c r="HN77" s="126"/>
      <c r="HX77" s="126"/>
      <c r="IH77" s="126"/>
      <c r="IR77" s="126"/>
      <c r="JB77" s="126"/>
      <c r="JL77" s="126"/>
      <c r="JV77" s="126"/>
      <c r="KF77" s="126"/>
      <c r="KP77" s="126"/>
      <c r="KZ77" s="126"/>
      <c r="LJ77" s="126"/>
    </row>
    <row xmlns:x14ac="http://schemas.microsoft.com/office/spreadsheetml/2009/9/ac" r="78" s="3" customFormat="true" x14ac:dyDescent="0.25">
      <c r="A78" s="407" t="str">
        <f ca="true">IF(ISBLANK('Data Summary'!A80),"",'Data Summary'!A80)</f>
        <v/>
      </c>
      <c r="B78" s="126"/>
      <c r="L78" s="126"/>
      <c r="V78" s="126"/>
      <c r="AF78" s="126"/>
      <c r="AP78" s="126"/>
      <c r="AZ78" s="126"/>
      <c r="BJ78" s="126"/>
      <c r="BT78" s="126"/>
      <c r="CD78" s="126"/>
      <c r="CE78" s="126"/>
      <c r="CF78" s="126"/>
      <c r="CG78" s="126"/>
      <c r="CH78" s="126"/>
      <c r="CI78" s="126"/>
      <c r="CJ78" s="126"/>
      <c r="CK78" s="126"/>
      <c r="CN78" s="126"/>
      <c r="CX78" s="126"/>
      <c r="DH78" s="126"/>
      <c r="DR78" s="126"/>
      <c r="EB78" s="126"/>
      <c r="EL78" s="126"/>
      <c r="EV78" s="126"/>
      <c r="FF78" s="126"/>
      <c r="FP78" s="126"/>
      <c r="FZ78" s="126"/>
      <c r="GJ78" s="126"/>
      <c r="GT78" s="126"/>
      <c r="HD78" s="126"/>
      <c r="HN78" s="126"/>
      <c r="HX78" s="126"/>
      <c r="IH78" s="126"/>
      <c r="IR78" s="126"/>
      <c r="JB78" s="126"/>
      <c r="JL78" s="126"/>
      <c r="JV78" s="126"/>
      <c r="KF78" s="126"/>
      <c r="KP78" s="126"/>
      <c r="KZ78" s="126"/>
      <c r="LJ78" s="126"/>
    </row>
    <row xmlns:x14ac="http://schemas.microsoft.com/office/spreadsheetml/2009/9/ac" r="79" s="3" customFormat="true" x14ac:dyDescent="0.25">
      <c r="A79" s="407" t="str">
        <f ca="true">IF(ISBLANK('Data Summary'!A81),"",'Data Summary'!A81)</f>
        <v/>
      </c>
      <c r="B79" s="126"/>
      <c r="L79" s="126"/>
      <c r="V79" s="126"/>
      <c r="AF79" s="126"/>
      <c r="AP79" s="126"/>
      <c r="AZ79" s="126"/>
      <c r="BJ79" s="126"/>
      <c r="BT79" s="126"/>
      <c r="CD79" s="126"/>
      <c r="CE79" s="126"/>
      <c r="CF79" s="126"/>
      <c r="CG79" s="126"/>
      <c r="CH79" s="126"/>
      <c r="CI79" s="126"/>
      <c r="CJ79" s="126"/>
      <c r="CK79" s="126"/>
      <c r="CN79" s="126"/>
      <c r="CX79" s="126"/>
      <c r="DH79" s="126"/>
      <c r="DR79" s="126"/>
      <c r="EB79" s="126"/>
      <c r="EL79" s="126"/>
      <c r="EV79" s="126"/>
      <c r="FF79" s="126"/>
      <c r="FP79" s="126"/>
      <c r="FZ79" s="126"/>
      <c r="GJ79" s="126"/>
      <c r="GT79" s="126"/>
      <c r="HD79" s="126"/>
      <c r="HN79" s="126"/>
      <c r="HX79" s="126"/>
      <c r="IH79" s="126"/>
      <c r="IR79" s="126"/>
      <c r="JB79" s="126"/>
      <c r="JL79" s="126"/>
      <c r="JV79" s="126"/>
      <c r="KF79" s="126"/>
      <c r="KP79" s="126"/>
      <c r="KZ79" s="126"/>
      <c r="LJ79" s="126"/>
    </row>
    <row xmlns:x14ac="http://schemas.microsoft.com/office/spreadsheetml/2009/9/ac" r="80" s="3" customFormat="true" x14ac:dyDescent="0.25">
      <c r="A80" s="407" t="str">
        <f ca="true">IF(ISBLANK('Data Summary'!A82),"",'Data Summary'!A82)</f>
        <v/>
      </c>
      <c r="B80" s="126"/>
      <c r="L80" s="126"/>
      <c r="V80" s="126"/>
      <c r="AF80" s="126"/>
      <c r="AP80" s="126"/>
      <c r="AZ80" s="126"/>
      <c r="BJ80" s="126"/>
      <c r="BT80" s="126"/>
      <c r="CD80" s="126"/>
      <c r="CE80" s="126"/>
      <c r="CF80" s="126"/>
      <c r="CG80" s="126"/>
      <c r="CH80" s="126"/>
      <c r="CI80" s="126"/>
      <c r="CJ80" s="126"/>
      <c r="CK80" s="126"/>
      <c r="CN80" s="126"/>
      <c r="CX80" s="126"/>
      <c r="DH80" s="126"/>
      <c r="DR80" s="126"/>
      <c r="EB80" s="126"/>
      <c r="EL80" s="126"/>
      <c r="EV80" s="126"/>
      <c r="FF80" s="126"/>
      <c r="FP80" s="126"/>
      <c r="FZ80" s="126"/>
      <c r="GJ80" s="126"/>
      <c r="GT80" s="126"/>
      <c r="HD80" s="126"/>
      <c r="HN80" s="126"/>
      <c r="HX80" s="126"/>
      <c r="IH80" s="126"/>
      <c r="IR80" s="126"/>
      <c r="JB80" s="126"/>
      <c r="JL80" s="126"/>
      <c r="JV80" s="126"/>
      <c r="KF80" s="126"/>
      <c r="KP80" s="126"/>
      <c r="KZ80" s="126"/>
      <c r="LJ80" s="126"/>
    </row>
    <row xmlns:x14ac="http://schemas.microsoft.com/office/spreadsheetml/2009/9/ac" r="81" s="3" customFormat="true" x14ac:dyDescent="0.25">
      <c r="A81" s="407" t="str">
        <f ca="true">IF(ISBLANK('Data Summary'!A83),"",'Data Summary'!A83)</f>
        <v/>
      </c>
      <c r="B81" s="126"/>
      <c r="L81" s="126"/>
      <c r="V81" s="126"/>
      <c r="AF81" s="126"/>
      <c r="AP81" s="126"/>
      <c r="AZ81" s="126"/>
      <c r="BJ81" s="126"/>
      <c r="BT81" s="126"/>
      <c r="CD81" s="126"/>
      <c r="CE81" s="126"/>
      <c r="CF81" s="126"/>
      <c r="CG81" s="126"/>
      <c r="CH81" s="126"/>
      <c r="CI81" s="126"/>
      <c r="CJ81" s="126"/>
      <c r="CK81" s="126"/>
      <c r="CN81" s="126"/>
      <c r="CX81" s="126"/>
      <c r="DH81" s="126"/>
      <c r="DR81" s="126"/>
      <c r="EB81" s="126"/>
      <c r="EL81" s="126"/>
      <c r="EV81" s="126"/>
      <c r="FF81" s="126"/>
      <c r="FP81" s="126"/>
      <c r="FZ81" s="126"/>
      <c r="GJ81" s="126"/>
      <c r="GT81" s="126"/>
      <c r="HD81" s="126"/>
      <c r="HN81" s="126"/>
      <c r="HX81" s="126"/>
      <c r="IH81" s="126"/>
      <c r="IR81" s="126"/>
      <c r="JB81" s="126"/>
      <c r="JL81" s="126"/>
      <c r="JV81" s="126"/>
      <c r="KF81" s="126"/>
      <c r="KP81" s="126"/>
      <c r="KZ81" s="126"/>
      <c r="LJ81" s="126"/>
    </row>
    <row xmlns:x14ac="http://schemas.microsoft.com/office/spreadsheetml/2009/9/ac" r="82" s="3" customFormat="true" x14ac:dyDescent="0.25">
      <c r="A82" s="407" t="str">
        <f ca="true">IF(ISBLANK('Data Summary'!A84),"",'Data Summary'!A84)</f>
        <v/>
      </c>
      <c r="B82" s="126"/>
      <c r="L82" s="126"/>
      <c r="V82" s="126"/>
      <c r="AF82" s="126"/>
      <c r="AP82" s="126"/>
      <c r="AZ82" s="126"/>
      <c r="BJ82" s="126"/>
      <c r="BT82" s="126"/>
      <c r="CD82" s="126"/>
      <c r="CE82" s="126"/>
      <c r="CF82" s="126"/>
      <c r="CG82" s="126"/>
      <c r="CH82" s="126"/>
      <c r="CI82" s="126"/>
      <c r="CJ82" s="126"/>
      <c r="CK82" s="126"/>
      <c r="CN82" s="126"/>
      <c r="CX82" s="126"/>
      <c r="DH82" s="126"/>
      <c r="DR82" s="126"/>
      <c r="EB82" s="126"/>
      <c r="EL82" s="126"/>
      <c r="EV82" s="126"/>
      <c r="FF82" s="126"/>
      <c r="FP82" s="126"/>
      <c r="FZ82" s="126"/>
      <c r="GJ82" s="126"/>
      <c r="GT82" s="126"/>
      <c r="HD82" s="126"/>
      <c r="HN82" s="126"/>
      <c r="HX82" s="126"/>
      <c r="IH82" s="126"/>
      <c r="IR82" s="126"/>
      <c r="JB82" s="126"/>
      <c r="JL82" s="126"/>
      <c r="JV82" s="126"/>
      <c r="KF82" s="126"/>
      <c r="KP82" s="126"/>
      <c r="KZ82" s="126"/>
      <c r="LJ82" s="126"/>
    </row>
    <row xmlns:x14ac="http://schemas.microsoft.com/office/spreadsheetml/2009/9/ac" r="83" s="3" customFormat="true" x14ac:dyDescent="0.25">
      <c r="A83" s="407" t="str">
        <f ca="true">IF(ISBLANK('Data Summary'!A85),"",'Data Summary'!A85)</f>
        <v/>
      </c>
      <c r="B83" s="126"/>
      <c r="L83" s="126"/>
      <c r="V83" s="126"/>
      <c r="AF83" s="126"/>
      <c r="AP83" s="126"/>
      <c r="AZ83" s="126"/>
      <c r="BJ83" s="126"/>
      <c r="BT83" s="126"/>
      <c r="CD83" s="126"/>
      <c r="CE83" s="126"/>
      <c r="CF83" s="126"/>
      <c r="CG83" s="126"/>
      <c r="CH83" s="126"/>
      <c r="CI83" s="126"/>
      <c r="CJ83" s="126"/>
      <c r="CK83" s="126"/>
      <c r="CN83" s="126"/>
      <c r="CX83" s="126"/>
      <c r="DH83" s="126"/>
      <c r="DR83" s="126"/>
      <c r="EB83" s="126"/>
      <c r="EL83" s="126"/>
      <c r="EV83" s="126"/>
      <c r="FF83" s="126"/>
      <c r="FP83" s="126"/>
      <c r="FZ83" s="126"/>
      <c r="GJ83" s="126"/>
      <c r="GT83" s="126"/>
      <c r="HD83" s="126"/>
      <c r="HN83" s="126"/>
      <c r="HX83" s="126"/>
      <c r="IH83" s="126"/>
      <c r="IR83" s="126"/>
      <c r="JB83" s="126"/>
      <c r="JL83" s="126"/>
      <c r="JV83" s="126"/>
      <c r="KF83" s="126"/>
      <c r="KP83" s="126"/>
      <c r="KZ83" s="126"/>
      <c r="LJ83" s="126"/>
    </row>
    <row xmlns:x14ac="http://schemas.microsoft.com/office/spreadsheetml/2009/9/ac" r="84" s="3" customFormat="true" x14ac:dyDescent="0.25">
      <c r="A84" s="407" t="str">
        <f ca="true">IF(ISBLANK('Data Summary'!A86),"",'Data Summary'!A86)</f>
        <v/>
      </c>
      <c r="B84" s="126"/>
      <c r="L84" s="126"/>
      <c r="V84" s="126"/>
      <c r="AF84" s="126"/>
      <c r="AP84" s="126"/>
      <c r="AZ84" s="126"/>
      <c r="BJ84" s="126"/>
      <c r="BT84" s="126"/>
      <c r="CD84" s="126"/>
      <c r="CE84" s="126"/>
      <c r="CF84" s="126"/>
      <c r="CG84" s="126"/>
      <c r="CH84" s="126"/>
      <c r="CI84" s="126"/>
      <c r="CJ84" s="126"/>
      <c r="CK84" s="126"/>
      <c r="CN84" s="126"/>
      <c r="CX84" s="126"/>
      <c r="DH84" s="126"/>
      <c r="DR84" s="126"/>
      <c r="EB84" s="126"/>
      <c r="EL84" s="126"/>
      <c r="EV84" s="126"/>
      <c r="FF84" s="126"/>
      <c r="FP84" s="126"/>
      <c r="FZ84" s="126"/>
      <c r="GJ84" s="126"/>
      <c r="GT84" s="126"/>
      <c r="HD84" s="126"/>
      <c r="HN84" s="126"/>
      <c r="HX84" s="126"/>
      <c r="IH84" s="126"/>
      <c r="IR84" s="126"/>
      <c r="JB84" s="126"/>
      <c r="JL84" s="126"/>
      <c r="JV84" s="126"/>
      <c r="KF84" s="126"/>
      <c r="KP84" s="126"/>
      <c r="KZ84" s="126"/>
      <c r="LJ84" s="126"/>
    </row>
    <row xmlns:x14ac="http://schemas.microsoft.com/office/spreadsheetml/2009/9/ac" r="85" s="3" customFormat="true" x14ac:dyDescent="0.25">
      <c r="A85" s="407" t="str">
        <f ca="true">IF(ISBLANK('Data Summary'!A87),"",'Data Summary'!A87)</f>
        <v/>
      </c>
      <c r="B85" s="126"/>
      <c r="L85" s="126"/>
      <c r="V85" s="126"/>
      <c r="AF85" s="126"/>
      <c r="AP85" s="126"/>
      <c r="AZ85" s="126"/>
      <c r="BJ85" s="126"/>
      <c r="BT85" s="126"/>
      <c r="CD85" s="126"/>
      <c r="CE85" s="126"/>
      <c r="CF85" s="126"/>
      <c r="CG85" s="126"/>
      <c r="CH85" s="126"/>
      <c r="CI85" s="126"/>
      <c r="CJ85" s="126"/>
      <c r="CK85" s="126"/>
      <c r="CN85" s="126"/>
      <c r="CX85" s="126"/>
      <c r="DH85" s="126"/>
      <c r="DR85" s="126"/>
      <c r="EB85" s="126"/>
      <c r="EL85" s="126"/>
      <c r="EV85" s="126"/>
      <c r="FF85" s="126"/>
      <c r="FP85" s="126"/>
      <c r="FZ85" s="126"/>
      <c r="GJ85" s="126"/>
      <c r="GT85" s="126"/>
      <c r="HD85" s="126"/>
      <c r="HN85" s="126"/>
      <c r="HX85" s="126"/>
      <c r="IH85" s="126"/>
      <c r="IR85" s="126"/>
      <c r="JB85" s="126"/>
      <c r="JL85" s="126"/>
      <c r="JV85" s="126"/>
      <c r="KF85" s="126"/>
      <c r="KP85" s="126"/>
      <c r="KZ85" s="126"/>
      <c r="LJ85" s="126"/>
    </row>
    <row xmlns:x14ac="http://schemas.microsoft.com/office/spreadsheetml/2009/9/ac" r="86" s="3" customFormat="true" x14ac:dyDescent="0.25">
      <c r="A86" s="407" t="str">
        <f ca="true">IF(ISBLANK('Data Summary'!A88),"",'Data Summary'!A88)</f>
        <v/>
      </c>
      <c r="B86" s="126"/>
      <c r="L86" s="126"/>
      <c r="V86" s="126"/>
      <c r="AF86" s="126"/>
      <c r="AP86" s="126"/>
      <c r="AZ86" s="126"/>
      <c r="BJ86" s="126"/>
      <c r="BT86" s="126"/>
      <c r="CD86" s="126"/>
      <c r="CE86" s="126"/>
      <c r="CF86" s="126"/>
      <c r="CG86" s="126"/>
      <c r="CH86" s="126"/>
      <c r="CI86" s="126"/>
      <c r="CJ86" s="126"/>
      <c r="CK86" s="126"/>
      <c r="CN86" s="126"/>
      <c r="CX86" s="126"/>
      <c r="DH86" s="126"/>
      <c r="DR86" s="126"/>
      <c r="EB86" s="126"/>
      <c r="EL86" s="126"/>
      <c r="EV86" s="126"/>
      <c r="FF86" s="126"/>
      <c r="FP86" s="126"/>
      <c r="FZ86" s="126"/>
      <c r="GJ86" s="126"/>
      <c r="GT86" s="126"/>
      <c r="HD86" s="126"/>
      <c r="HN86" s="126"/>
      <c r="HX86" s="126"/>
      <c r="IH86" s="126"/>
      <c r="IR86" s="126"/>
      <c r="JB86" s="126"/>
      <c r="JL86" s="126"/>
      <c r="JV86" s="126"/>
      <c r="KF86" s="126"/>
      <c r="KP86" s="126"/>
      <c r="KZ86" s="126"/>
      <c r="LJ86" s="126"/>
    </row>
    <row xmlns:x14ac="http://schemas.microsoft.com/office/spreadsheetml/2009/9/ac" r="87" s="3" customFormat="true" x14ac:dyDescent="0.25">
      <c r="A87" s="407" t="str">
        <f ca="true">IF(ISBLANK('Data Summary'!A89),"",'Data Summary'!A89)</f>
        <v/>
      </c>
      <c r="B87" s="126"/>
      <c r="L87" s="126"/>
      <c r="V87" s="126"/>
      <c r="AF87" s="126"/>
      <c r="AP87" s="126"/>
      <c r="AZ87" s="126"/>
      <c r="BJ87" s="126"/>
      <c r="BT87" s="126"/>
      <c r="CD87" s="126"/>
      <c r="CE87" s="126"/>
      <c r="CF87" s="126"/>
      <c r="CG87" s="126"/>
      <c r="CH87" s="126"/>
      <c r="CI87" s="126"/>
      <c r="CJ87" s="126"/>
      <c r="CK87" s="126"/>
      <c r="CN87" s="126"/>
      <c r="CX87" s="126"/>
      <c r="DH87" s="126"/>
      <c r="DR87" s="126"/>
      <c r="EB87" s="126"/>
      <c r="EL87" s="126"/>
      <c r="EV87" s="126"/>
      <c r="FF87" s="126"/>
      <c r="FP87" s="126"/>
      <c r="FZ87" s="126"/>
      <c r="GJ87" s="126"/>
      <c r="GT87" s="126"/>
      <c r="HD87" s="126"/>
      <c r="HN87" s="126"/>
      <c r="HX87" s="126"/>
      <c r="IH87" s="126"/>
      <c r="IR87" s="126"/>
      <c r="JB87" s="126"/>
      <c r="JL87" s="126"/>
      <c r="JV87" s="126"/>
      <c r="KF87" s="126"/>
      <c r="KP87" s="126"/>
      <c r="KZ87" s="126"/>
      <c r="LJ87" s="126"/>
    </row>
    <row xmlns:x14ac="http://schemas.microsoft.com/office/spreadsheetml/2009/9/ac" r="88" s="3" customFormat="true" x14ac:dyDescent="0.25">
      <c r="A88" s="407" t="str">
        <f ca="true">IF(ISBLANK('Data Summary'!A90),"",'Data Summary'!A90)</f>
        <v/>
      </c>
      <c r="B88" s="126"/>
      <c r="L88" s="126"/>
      <c r="V88" s="126"/>
      <c r="AF88" s="126"/>
      <c r="AP88" s="126"/>
      <c r="AZ88" s="126"/>
      <c r="BJ88" s="126"/>
      <c r="BT88" s="126"/>
      <c r="CD88" s="126"/>
      <c r="CE88" s="126"/>
      <c r="CF88" s="126"/>
      <c r="CG88" s="126"/>
      <c r="CH88" s="126"/>
      <c r="CI88" s="126"/>
      <c r="CJ88" s="126"/>
      <c r="CK88" s="126"/>
      <c r="CN88" s="126"/>
      <c r="CX88" s="126"/>
      <c r="DH88" s="126"/>
      <c r="DR88" s="126"/>
      <c r="EB88" s="126"/>
      <c r="EL88" s="126"/>
      <c r="EV88" s="126"/>
      <c r="FF88" s="126"/>
      <c r="FP88" s="126"/>
      <c r="FZ88" s="126"/>
      <c r="GJ88" s="126"/>
      <c r="GT88" s="126"/>
      <c r="HD88" s="126"/>
      <c r="HN88" s="126"/>
      <c r="HX88" s="126"/>
      <c r="IH88" s="126"/>
      <c r="IR88" s="126"/>
      <c r="JB88" s="126"/>
      <c r="JL88" s="126"/>
      <c r="JV88" s="126"/>
      <c r="KF88" s="126"/>
      <c r="KP88" s="126"/>
      <c r="KZ88" s="126"/>
      <c r="LJ88" s="126"/>
    </row>
    <row xmlns:x14ac="http://schemas.microsoft.com/office/spreadsheetml/2009/9/ac" r="89" s="3" customFormat="true" x14ac:dyDescent="0.25">
      <c r="A89" s="407" t="str">
        <f ca="true">IF(ISBLANK('Data Summary'!A91),"",'Data Summary'!A91)</f>
        <v/>
      </c>
      <c r="B89" s="126"/>
      <c r="L89" s="126"/>
      <c r="V89" s="126"/>
      <c r="AF89" s="126"/>
      <c r="AP89" s="126"/>
      <c r="AZ89" s="126"/>
      <c r="BJ89" s="126"/>
      <c r="BT89" s="126"/>
      <c r="CD89" s="126"/>
      <c r="CE89" s="126"/>
      <c r="CF89" s="126"/>
      <c r="CG89" s="126"/>
      <c r="CH89" s="126"/>
      <c r="CI89" s="126"/>
      <c r="CJ89" s="126"/>
      <c r="CK89" s="126"/>
      <c r="CN89" s="126"/>
      <c r="CX89" s="126"/>
      <c r="DH89" s="126"/>
      <c r="DR89" s="126"/>
      <c r="EB89" s="126"/>
      <c r="EL89" s="126"/>
      <c r="EV89" s="126"/>
      <c r="FF89" s="126"/>
      <c r="FP89" s="126"/>
      <c r="FZ89" s="126"/>
      <c r="GJ89" s="126"/>
      <c r="GT89" s="126"/>
      <c r="HD89" s="126"/>
      <c r="HN89" s="126"/>
      <c r="HX89" s="126"/>
      <c r="IH89" s="126"/>
      <c r="IR89" s="126"/>
      <c r="JB89" s="126"/>
      <c r="JL89" s="126"/>
      <c r="JV89" s="126"/>
      <c r="KF89" s="126"/>
      <c r="KP89" s="126"/>
      <c r="KZ89" s="126"/>
      <c r="LJ89" s="126"/>
    </row>
    <row xmlns:x14ac="http://schemas.microsoft.com/office/spreadsheetml/2009/9/ac" r="90" s="3" customFormat="true" x14ac:dyDescent="0.25">
      <c r="A90" s="407" t="str">
        <f ca="true">IF(ISBLANK('Data Summary'!A92),"",'Data Summary'!A92)</f>
        <v/>
      </c>
      <c r="B90" s="126"/>
      <c r="L90" s="126"/>
      <c r="V90" s="126"/>
      <c r="AF90" s="126"/>
      <c r="AP90" s="126"/>
      <c r="AZ90" s="126"/>
      <c r="BJ90" s="126"/>
      <c r="BT90" s="126"/>
      <c r="CD90" s="126"/>
      <c r="CE90" s="126"/>
      <c r="CF90" s="126"/>
      <c r="CG90" s="126"/>
      <c r="CH90" s="126"/>
      <c r="CI90" s="126"/>
      <c r="CJ90" s="126"/>
      <c r="CK90" s="126"/>
      <c r="CN90" s="126"/>
      <c r="CX90" s="126"/>
      <c r="DH90" s="126"/>
      <c r="DR90" s="126"/>
      <c r="EB90" s="126"/>
      <c r="EL90" s="126"/>
      <c r="EV90" s="126"/>
      <c r="FF90" s="126"/>
      <c r="FP90" s="126"/>
      <c r="FZ90" s="126"/>
      <c r="GJ90" s="126"/>
      <c r="GT90" s="126"/>
      <c r="HD90" s="126"/>
      <c r="HN90" s="126"/>
      <c r="HX90" s="126"/>
      <c r="IH90" s="126"/>
      <c r="IR90" s="126"/>
      <c r="JB90" s="126"/>
      <c r="JL90" s="126"/>
      <c r="JV90" s="126"/>
      <c r="KF90" s="126"/>
      <c r="KP90" s="126"/>
      <c r="KZ90" s="126"/>
      <c r="LJ90" s="126"/>
    </row>
    <row xmlns:x14ac="http://schemas.microsoft.com/office/spreadsheetml/2009/9/ac" r="91" s="3" customFormat="true" x14ac:dyDescent="0.25">
      <c r="A91" s="407" t="str">
        <f ca="true">IF(ISBLANK('Data Summary'!A93),"",'Data Summary'!A93)</f>
        <v/>
      </c>
      <c r="B91" s="126"/>
      <c r="L91" s="126"/>
      <c r="V91" s="126"/>
      <c r="AF91" s="126"/>
      <c r="AP91" s="126"/>
      <c r="AZ91" s="126"/>
      <c r="BJ91" s="126"/>
      <c r="BT91" s="126"/>
      <c r="CD91" s="126"/>
      <c r="CE91" s="126"/>
      <c r="CF91" s="126"/>
      <c r="CG91" s="126"/>
      <c r="CH91" s="126"/>
      <c r="CI91" s="126"/>
      <c r="CJ91" s="126"/>
      <c r="CK91" s="126"/>
      <c r="CN91" s="126"/>
      <c r="CX91" s="126"/>
      <c r="DH91" s="126"/>
      <c r="DR91" s="126"/>
      <c r="EB91" s="126"/>
      <c r="EL91" s="126"/>
      <c r="EV91" s="126"/>
      <c r="FF91" s="126"/>
      <c r="FP91" s="126"/>
      <c r="FZ91" s="126"/>
      <c r="GJ91" s="126"/>
      <c r="GT91" s="126"/>
      <c r="HD91" s="126"/>
      <c r="HN91" s="126"/>
      <c r="HX91" s="126"/>
      <c r="IH91" s="126"/>
      <c r="IR91" s="126"/>
      <c r="JB91" s="126"/>
      <c r="JL91" s="126"/>
      <c r="JV91" s="126"/>
      <c r="KF91" s="126"/>
      <c r="KP91" s="126"/>
      <c r="KZ91" s="126"/>
      <c r="LJ91" s="126"/>
    </row>
    <row xmlns:x14ac="http://schemas.microsoft.com/office/spreadsheetml/2009/9/ac" r="92" s="3" customFormat="true" x14ac:dyDescent="0.25">
      <c r="A92" s="407" t="str">
        <f ca="true">IF(ISBLANK('Data Summary'!A94),"",'Data Summary'!A94)</f>
        <v/>
      </c>
      <c r="B92" s="126"/>
      <c r="L92" s="126"/>
      <c r="V92" s="126"/>
      <c r="AF92" s="126"/>
      <c r="AP92" s="126"/>
      <c r="AZ92" s="126"/>
      <c r="BJ92" s="126"/>
      <c r="BT92" s="126"/>
      <c r="CD92" s="126"/>
      <c r="CE92" s="126"/>
      <c r="CF92" s="126"/>
      <c r="CG92" s="126"/>
      <c r="CH92" s="126"/>
      <c r="CI92" s="126"/>
      <c r="CJ92" s="126"/>
      <c r="CK92" s="126"/>
      <c r="CN92" s="126"/>
      <c r="CX92" s="126"/>
      <c r="DH92" s="126"/>
      <c r="DR92" s="126"/>
      <c r="EB92" s="126"/>
      <c r="EL92" s="126"/>
      <c r="EV92" s="126"/>
      <c r="FF92" s="126"/>
      <c r="FP92" s="126"/>
      <c r="FZ92" s="126"/>
      <c r="GJ92" s="126"/>
      <c r="GT92" s="126"/>
      <c r="HD92" s="126"/>
      <c r="HN92" s="126"/>
      <c r="HX92" s="126"/>
      <c r="IH92" s="126"/>
      <c r="IR92" s="126"/>
      <c r="JB92" s="126"/>
      <c r="JL92" s="126"/>
      <c r="JV92" s="126"/>
      <c r="KF92" s="126"/>
      <c r="KP92" s="126"/>
      <c r="KZ92" s="126"/>
      <c r="LJ92" s="126"/>
    </row>
    <row xmlns:x14ac="http://schemas.microsoft.com/office/spreadsheetml/2009/9/ac" r="93" s="3" customFormat="true" x14ac:dyDescent="0.25">
      <c r="A93" s="407" t="str">
        <f ca="true">IF(ISBLANK('Data Summary'!A95),"",'Data Summary'!A95)</f>
        <v/>
      </c>
      <c r="B93" s="126"/>
      <c r="L93" s="126"/>
      <c r="V93" s="126"/>
      <c r="AF93" s="126"/>
      <c r="AP93" s="126"/>
      <c r="AZ93" s="126"/>
      <c r="BJ93" s="126"/>
      <c r="BT93" s="126"/>
      <c r="CD93" s="126"/>
      <c r="CE93" s="126"/>
      <c r="CF93" s="126"/>
      <c r="CG93" s="126"/>
      <c r="CH93" s="126"/>
      <c r="CI93" s="126"/>
      <c r="CJ93" s="126"/>
      <c r="CK93" s="126"/>
      <c r="CN93" s="126"/>
      <c r="CX93" s="126"/>
      <c r="DH93" s="126"/>
      <c r="DR93" s="126"/>
      <c r="EB93" s="126"/>
      <c r="EL93" s="126"/>
      <c r="EV93" s="126"/>
      <c r="FF93" s="126"/>
      <c r="FP93" s="126"/>
      <c r="FZ93" s="126"/>
      <c r="GJ93" s="126"/>
      <c r="GT93" s="126"/>
      <c r="HD93" s="126"/>
      <c r="HN93" s="126"/>
      <c r="HX93" s="126"/>
      <c r="IH93" s="126"/>
      <c r="IR93" s="126"/>
      <c r="JB93" s="126"/>
      <c r="JL93" s="126"/>
      <c r="JV93" s="126"/>
      <c r="KF93" s="126"/>
      <c r="KP93" s="126"/>
      <c r="KZ93" s="126"/>
      <c r="LJ93" s="126"/>
    </row>
    <row xmlns:x14ac="http://schemas.microsoft.com/office/spreadsheetml/2009/9/ac" r="94" s="3" customFormat="true" x14ac:dyDescent="0.25">
      <c r="A94" s="407" t="str">
        <f ca="true">IF(ISBLANK('Data Summary'!A96),"",'Data Summary'!A96)</f>
        <v/>
      </c>
      <c r="B94" s="126"/>
      <c r="L94" s="126"/>
      <c r="V94" s="126"/>
      <c r="AF94" s="126"/>
      <c r="AP94" s="126"/>
      <c r="AZ94" s="126"/>
      <c r="BJ94" s="126"/>
      <c r="BT94" s="126"/>
      <c r="CD94" s="126"/>
      <c r="CE94" s="126"/>
      <c r="CF94" s="126"/>
      <c r="CG94" s="126"/>
      <c r="CH94" s="126"/>
      <c r="CI94" s="126"/>
      <c r="CJ94" s="126"/>
      <c r="CK94" s="126"/>
      <c r="CN94" s="126"/>
      <c r="CX94" s="126"/>
      <c r="DH94" s="126"/>
      <c r="DR94" s="126"/>
      <c r="EB94" s="126"/>
      <c r="EL94" s="126"/>
      <c r="EV94" s="126"/>
      <c r="FF94" s="126"/>
      <c r="FP94" s="126"/>
      <c r="FZ94" s="126"/>
      <c r="GJ94" s="126"/>
      <c r="GT94" s="126"/>
      <c r="HD94" s="126"/>
      <c r="HN94" s="126"/>
      <c r="HX94" s="126"/>
      <c r="IH94" s="126"/>
      <c r="IR94" s="126"/>
      <c r="JB94" s="126"/>
      <c r="JL94" s="126"/>
      <c r="JV94" s="126"/>
      <c r="KF94" s="126"/>
      <c r="KP94" s="126"/>
      <c r="KZ94" s="126"/>
      <c r="LJ94" s="126"/>
    </row>
    <row xmlns:x14ac="http://schemas.microsoft.com/office/spreadsheetml/2009/9/ac" r="95" s="3" customFormat="true" x14ac:dyDescent="0.25">
      <c r="A95" s="407" t="str">
        <f ca="true">IF(ISBLANK('Data Summary'!A97),"",'Data Summary'!A97)</f>
        <v/>
      </c>
      <c r="B95" s="126"/>
      <c r="L95" s="126"/>
      <c r="V95" s="126"/>
      <c r="AF95" s="126"/>
      <c r="AP95" s="126"/>
      <c r="AZ95" s="126"/>
      <c r="BJ95" s="126"/>
      <c r="BT95" s="126"/>
      <c r="CD95" s="126"/>
      <c r="CE95" s="126"/>
      <c r="CF95" s="126"/>
      <c r="CG95" s="126"/>
      <c r="CH95" s="126"/>
      <c r="CI95" s="126"/>
      <c r="CJ95" s="126"/>
      <c r="CK95" s="126"/>
      <c r="CN95" s="126"/>
      <c r="CX95" s="126"/>
      <c r="DH95" s="126"/>
      <c r="DR95" s="126"/>
      <c r="EB95" s="126"/>
      <c r="EL95" s="126"/>
      <c r="EV95" s="126"/>
      <c r="FF95" s="126"/>
      <c r="FP95" s="126"/>
      <c r="FZ95" s="126"/>
      <c r="GJ95" s="126"/>
      <c r="GT95" s="126"/>
      <c r="HD95" s="126"/>
      <c r="HN95" s="126"/>
      <c r="HX95" s="126"/>
      <c r="IH95" s="126"/>
      <c r="IR95" s="126"/>
      <c r="JB95" s="126"/>
      <c r="JL95" s="126"/>
      <c r="JV95" s="126"/>
      <c r="KF95" s="126"/>
      <c r="KP95" s="126"/>
      <c r="KZ95" s="126"/>
      <c r="LJ95" s="126"/>
    </row>
    <row xmlns:x14ac="http://schemas.microsoft.com/office/spreadsheetml/2009/9/ac" r="96" s="3" customFormat="true" x14ac:dyDescent="0.25">
      <c r="A96" s="407" t="str">
        <f ca="true">IF(ISBLANK('Data Summary'!A98),"",'Data Summary'!A98)</f>
        <v/>
      </c>
      <c r="B96" s="126"/>
      <c r="L96" s="126"/>
      <c r="V96" s="126"/>
      <c r="AF96" s="126"/>
      <c r="AP96" s="126"/>
      <c r="AZ96" s="126"/>
      <c r="BJ96" s="126"/>
      <c r="BT96" s="126"/>
      <c r="CD96" s="126"/>
      <c r="CE96" s="126"/>
      <c r="CF96" s="126"/>
      <c r="CG96" s="126"/>
      <c r="CH96" s="126"/>
      <c r="CI96" s="126"/>
      <c r="CJ96" s="126"/>
      <c r="CK96" s="126"/>
      <c r="CN96" s="126"/>
      <c r="CX96" s="126"/>
      <c r="DH96" s="126"/>
      <c r="DR96" s="126"/>
      <c r="EB96" s="126"/>
      <c r="EL96" s="126"/>
      <c r="EV96" s="126"/>
      <c r="FF96" s="126"/>
      <c r="FP96" s="126"/>
      <c r="FZ96" s="126"/>
      <c r="GJ96" s="126"/>
      <c r="GT96" s="126"/>
      <c r="HD96" s="126"/>
      <c r="HN96" s="126"/>
      <c r="HX96" s="126"/>
      <c r="IH96" s="126"/>
      <c r="IR96" s="126"/>
      <c r="JB96" s="126"/>
      <c r="JL96" s="126"/>
      <c r="JV96" s="126"/>
      <c r="KF96" s="126"/>
      <c r="KP96" s="126"/>
      <c r="KZ96" s="126"/>
      <c r="LJ96" s="126"/>
    </row>
    <row xmlns:x14ac="http://schemas.microsoft.com/office/spreadsheetml/2009/9/ac" r="97" s="3" customFormat="true" x14ac:dyDescent="0.25">
      <c r="A97" s="407" t="str">
        <f ca="true">IF(ISBLANK('Data Summary'!A99),"",'Data Summary'!A99)</f>
        <v/>
      </c>
      <c r="B97" s="126"/>
      <c r="L97" s="126"/>
      <c r="V97" s="126"/>
      <c r="AF97" s="126"/>
      <c r="AP97" s="126"/>
      <c r="AZ97" s="126"/>
      <c r="BJ97" s="126"/>
      <c r="BT97" s="126"/>
      <c r="CD97" s="126"/>
      <c r="CE97" s="126"/>
      <c r="CF97" s="126"/>
      <c r="CG97" s="126"/>
      <c r="CH97" s="126"/>
      <c r="CI97" s="126"/>
      <c r="CJ97" s="126"/>
      <c r="CK97" s="126"/>
      <c r="CN97" s="126"/>
      <c r="CX97" s="126"/>
      <c r="DH97" s="126"/>
      <c r="DR97" s="126"/>
      <c r="EB97" s="126"/>
      <c r="EL97" s="126"/>
      <c r="EV97" s="126"/>
      <c r="FF97" s="126"/>
      <c r="FP97" s="126"/>
      <c r="FZ97" s="126"/>
      <c r="GJ97" s="126"/>
      <c r="GT97" s="126"/>
      <c r="HD97" s="126"/>
      <c r="HN97" s="126"/>
      <c r="HX97" s="126"/>
      <c r="IH97" s="126"/>
      <c r="IR97" s="126"/>
      <c r="JB97" s="126"/>
      <c r="JL97" s="126"/>
      <c r="JV97" s="126"/>
      <c r="KF97" s="126"/>
      <c r="KP97" s="126"/>
      <c r="KZ97" s="126"/>
      <c r="LJ97" s="126"/>
    </row>
    <row xmlns:x14ac="http://schemas.microsoft.com/office/spreadsheetml/2009/9/ac" r="98" s="3" customFormat="true" x14ac:dyDescent="0.25">
      <c r="A98" s="407" t="str">
        <f ca="true">IF(ISBLANK('Data Summary'!A100),"",'Data Summary'!A100)</f>
        <v/>
      </c>
      <c r="B98" s="126"/>
      <c r="L98" s="126"/>
      <c r="V98" s="126"/>
      <c r="AF98" s="126"/>
      <c r="AP98" s="126"/>
      <c r="AZ98" s="126"/>
      <c r="BJ98" s="126"/>
      <c r="BT98" s="126"/>
      <c r="CD98" s="126"/>
      <c r="CE98" s="126"/>
      <c r="CF98" s="126"/>
      <c r="CG98" s="126"/>
      <c r="CH98" s="126"/>
      <c r="CI98" s="126"/>
      <c r="CJ98" s="126"/>
      <c r="CK98" s="126"/>
      <c r="CN98" s="126"/>
      <c r="CX98" s="126"/>
      <c r="DH98" s="126"/>
      <c r="DR98" s="126"/>
      <c r="EB98" s="126"/>
      <c r="EL98" s="126"/>
      <c r="EV98" s="126"/>
      <c r="FF98" s="126"/>
      <c r="FP98" s="126"/>
      <c r="FZ98" s="126"/>
      <c r="GJ98" s="126"/>
      <c r="GT98" s="126"/>
      <c r="HD98" s="126"/>
      <c r="HN98" s="126"/>
      <c r="HX98" s="126"/>
      <c r="IH98" s="126"/>
      <c r="IR98" s="126"/>
      <c r="JB98" s="126"/>
      <c r="JL98" s="126"/>
      <c r="JV98" s="126"/>
      <c r="KF98" s="126"/>
      <c r="KP98" s="126"/>
      <c r="KZ98" s="126"/>
      <c r="LJ98" s="126"/>
    </row>
    <row xmlns:x14ac="http://schemas.microsoft.com/office/spreadsheetml/2009/9/ac" r="99" s="3" customFormat="true" x14ac:dyDescent="0.25">
      <c r="A99" s="407" t="str">
        <f ca="true">IF(ISBLANK('Data Summary'!A101),"",'Data Summary'!A101)</f>
        <v/>
      </c>
      <c r="B99" s="126"/>
      <c r="L99" s="126"/>
      <c r="V99" s="126"/>
      <c r="AF99" s="126"/>
      <c r="AP99" s="126"/>
      <c r="AZ99" s="126"/>
      <c r="BJ99" s="126"/>
      <c r="BT99" s="126"/>
      <c r="CD99" s="126"/>
      <c r="CE99" s="126"/>
      <c r="CF99" s="126"/>
      <c r="CG99" s="126"/>
      <c r="CH99" s="126"/>
      <c r="CI99" s="126"/>
      <c r="CJ99" s="126"/>
      <c r="CK99" s="126"/>
      <c r="CN99" s="126"/>
      <c r="CX99" s="126"/>
      <c r="DH99" s="126"/>
      <c r="DR99" s="126"/>
      <c r="EB99" s="126"/>
      <c r="EL99" s="126"/>
      <c r="EV99" s="126"/>
      <c r="FF99" s="126"/>
      <c r="FP99" s="126"/>
      <c r="FZ99" s="126"/>
      <c r="GJ99" s="126"/>
      <c r="GT99" s="126"/>
      <c r="HD99" s="126"/>
      <c r="HN99" s="126"/>
      <c r="HX99" s="126"/>
      <c r="IH99" s="126"/>
      <c r="IR99" s="126"/>
      <c r="JB99" s="126"/>
      <c r="JL99" s="126"/>
      <c r="JV99" s="126"/>
      <c r="KF99" s="126"/>
      <c r="KP99" s="126"/>
      <c r="KZ99" s="126"/>
      <c r="LJ99" s="126"/>
    </row>
    <row xmlns:x14ac="http://schemas.microsoft.com/office/spreadsheetml/2009/9/ac" r="100" s="3" customFormat="true" x14ac:dyDescent="0.25">
      <c r="A100" s="407" t="str">
        <f ca="true">IF(ISBLANK('Data Summary'!A102),"",'Data Summary'!A102)</f>
        <v/>
      </c>
      <c r="B100" s="126"/>
      <c r="L100" s="126"/>
      <c r="V100" s="126"/>
      <c r="AF100" s="126"/>
      <c r="AP100" s="126"/>
      <c r="AZ100" s="126"/>
      <c r="BJ100" s="126"/>
      <c r="BT100" s="126"/>
      <c r="CD100" s="126"/>
      <c r="CE100" s="126"/>
      <c r="CF100" s="126"/>
      <c r="CG100" s="126"/>
      <c r="CH100" s="126"/>
      <c r="CI100" s="126"/>
      <c r="CJ100" s="126"/>
      <c r="CK100" s="126"/>
      <c r="CN100" s="126"/>
      <c r="CX100" s="126"/>
      <c r="DH100" s="126"/>
      <c r="DR100" s="126"/>
      <c r="EB100" s="126"/>
      <c r="EL100" s="126"/>
      <c r="EV100" s="126"/>
      <c r="FF100" s="126"/>
      <c r="FP100" s="126"/>
      <c r="FZ100" s="126"/>
      <c r="GJ100" s="126"/>
      <c r="GT100" s="126"/>
      <c r="HD100" s="126"/>
      <c r="HN100" s="126"/>
      <c r="HX100" s="126"/>
      <c r="IH100" s="126"/>
      <c r="IR100" s="126"/>
      <c r="JB100" s="126"/>
      <c r="JL100" s="126"/>
      <c r="JV100" s="126"/>
      <c r="KF100" s="126"/>
      <c r="KP100" s="126"/>
      <c r="KZ100" s="126"/>
      <c r="LJ100" s="126"/>
    </row>
    <row xmlns:x14ac="http://schemas.microsoft.com/office/spreadsheetml/2009/9/ac" r="101" s="3" customFormat="true" x14ac:dyDescent="0.25">
      <c r="A101" s="407" t="str">
        <f ca="true">IF(ISBLANK('Data Summary'!A103),"",'Data Summary'!A103)</f>
        <v/>
      </c>
      <c r="B101" s="126"/>
      <c r="L101" s="126"/>
      <c r="V101" s="126"/>
      <c r="AF101" s="126"/>
      <c r="AP101" s="126"/>
      <c r="AZ101" s="126"/>
      <c r="BJ101" s="126"/>
      <c r="BT101" s="126"/>
      <c r="CD101" s="126"/>
      <c r="CE101" s="126"/>
      <c r="CF101" s="126"/>
      <c r="CG101" s="126"/>
      <c r="CH101" s="126"/>
      <c r="CI101" s="126"/>
      <c r="CJ101" s="126"/>
      <c r="CK101" s="126"/>
      <c r="CN101" s="126"/>
      <c r="CX101" s="126"/>
      <c r="DH101" s="126"/>
      <c r="DR101" s="126"/>
      <c r="EB101" s="126"/>
      <c r="EL101" s="126"/>
      <c r="EV101" s="126"/>
      <c r="FF101" s="126"/>
      <c r="FP101" s="126"/>
      <c r="FZ101" s="126"/>
      <c r="GJ101" s="126"/>
      <c r="GT101" s="126"/>
      <c r="HD101" s="126"/>
      <c r="HN101" s="126"/>
      <c r="HX101" s="126"/>
      <c r="IH101" s="126"/>
      <c r="IR101" s="126"/>
      <c r="JB101" s="126"/>
      <c r="JL101" s="126"/>
      <c r="JV101" s="126"/>
      <c r="KF101" s="126"/>
      <c r="KP101" s="126"/>
      <c r="KZ101" s="126"/>
      <c r="LJ101" s="126"/>
    </row>
    <row xmlns:x14ac="http://schemas.microsoft.com/office/spreadsheetml/2009/9/ac" r="102" s="3" customFormat="true" x14ac:dyDescent="0.25">
      <c r="A102" s="407" t="str">
        <f ca="true">IF(ISBLANK('Data Summary'!A104),"",'Data Summary'!A104)</f>
        <v/>
      </c>
      <c r="B102" s="126"/>
      <c r="L102" s="126"/>
      <c r="V102" s="126"/>
      <c r="AF102" s="126"/>
      <c r="AP102" s="126"/>
      <c r="AZ102" s="126"/>
      <c r="BJ102" s="126"/>
      <c r="BT102" s="126"/>
      <c r="CD102" s="126"/>
      <c r="CE102" s="126"/>
      <c r="CF102" s="126"/>
      <c r="CG102" s="126"/>
      <c r="CH102" s="126"/>
      <c r="CI102" s="126"/>
      <c r="CJ102" s="126"/>
      <c r="CK102" s="126"/>
      <c r="CN102" s="126"/>
      <c r="CX102" s="126"/>
      <c r="DH102" s="126"/>
      <c r="DR102" s="126"/>
      <c r="EB102" s="126"/>
      <c r="EL102" s="126"/>
      <c r="EV102" s="126"/>
      <c r="FF102" s="126"/>
      <c r="FP102" s="126"/>
      <c r="FZ102" s="126"/>
      <c r="GJ102" s="126"/>
      <c r="GT102" s="126"/>
      <c r="HD102" s="126"/>
      <c r="HN102" s="126"/>
      <c r="HX102" s="126"/>
      <c r="IH102" s="126"/>
      <c r="IR102" s="126"/>
      <c r="JB102" s="126"/>
      <c r="JL102" s="126"/>
      <c r="JV102" s="126"/>
      <c r="KF102" s="126"/>
      <c r="KP102" s="126"/>
      <c r="KZ102" s="126"/>
      <c r="LJ102" s="126"/>
    </row>
    <row xmlns:x14ac="http://schemas.microsoft.com/office/spreadsheetml/2009/9/ac" r="103" s="3" customFormat="true" x14ac:dyDescent="0.25">
      <c r="A103" s="407" t="str">
        <f ca="true">IF(ISBLANK('Data Summary'!A105),"",'Data Summary'!A105)</f>
        <v/>
      </c>
      <c r="B103" s="126"/>
      <c r="L103" s="126"/>
      <c r="V103" s="126"/>
      <c r="AF103" s="126"/>
      <c r="AP103" s="126"/>
      <c r="AZ103" s="126"/>
      <c r="BJ103" s="126"/>
      <c r="BT103" s="126"/>
      <c r="CD103" s="126"/>
      <c r="CE103" s="126"/>
      <c r="CF103" s="126"/>
      <c r="CG103" s="126"/>
      <c r="CH103" s="126"/>
      <c r="CI103" s="126"/>
      <c r="CJ103" s="126"/>
      <c r="CK103" s="126"/>
      <c r="CN103" s="126"/>
      <c r="CX103" s="126"/>
      <c r="DH103" s="126"/>
      <c r="DR103" s="126"/>
      <c r="EB103" s="126"/>
      <c r="EL103" s="126"/>
      <c r="EV103" s="126"/>
      <c r="FF103" s="126"/>
      <c r="FP103" s="126"/>
      <c r="FZ103" s="126"/>
      <c r="GJ103" s="126"/>
      <c r="GT103" s="126"/>
      <c r="HD103" s="126"/>
      <c r="HN103" s="126"/>
      <c r="HX103" s="126"/>
      <c r="IH103" s="126"/>
      <c r="IR103" s="126"/>
      <c r="JB103" s="126"/>
      <c r="JL103" s="126"/>
      <c r="JV103" s="126"/>
      <c r="KF103" s="126"/>
      <c r="KP103" s="126"/>
      <c r="KZ103" s="126"/>
      <c r="LJ103" s="126"/>
    </row>
    <row xmlns:x14ac="http://schemas.microsoft.com/office/spreadsheetml/2009/9/ac" r="104" s="3" customFormat="true" x14ac:dyDescent="0.25">
      <c r="A104" s="407" t="str">
        <f ca="true">IF(ISBLANK('Data Summary'!A106),"",'Data Summary'!A106)</f>
        <v/>
      </c>
      <c r="B104" s="126"/>
      <c r="L104" s="126"/>
      <c r="V104" s="126"/>
      <c r="AF104" s="126"/>
      <c r="AP104" s="126"/>
      <c r="AZ104" s="126"/>
      <c r="BJ104" s="126"/>
      <c r="BT104" s="126"/>
      <c r="CD104" s="126"/>
      <c r="CE104" s="126"/>
      <c r="CF104" s="126"/>
      <c r="CG104" s="126"/>
      <c r="CH104" s="126"/>
      <c r="CI104" s="126"/>
      <c r="CJ104" s="126"/>
      <c r="CK104" s="126"/>
      <c r="CN104" s="126"/>
      <c r="CX104" s="126"/>
      <c r="DH104" s="126"/>
      <c r="DR104" s="126"/>
      <c r="EB104" s="126"/>
      <c r="EL104" s="126"/>
      <c r="EV104" s="126"/>
      <c r="FF104" s="126"/>
      <c r="FP104" s="126"/>
      <c r="FZ104" s="126"/>
      <c r="GJ104" s="126"/>
      <c r="GT104" s="126"/>
      <c r="HD104" s="126"/>
      <c r="HN104" s="126"/>
      <c r="HX104" s="126"/>
      <c r="IH104" s="126"/>
      <c r="IR104" s="126"/>
      <c r="JB104" s="126"/>
      <c r="JL104" s="126"/>
      <c r="JV104" s="126"/>
      <c r="KF104" s="126"/>
      <c r="KP104" s="126"/>
      <c r="KZ104" s="126"/>
      <c r="LJ104" s="126"/>
    </row>
    <row xmlns:x14ac="http://schemas.microsoft.com/office/spreadsheetml/2009/9/ac" r="105" s="3" customFormat="true" x14ac:dyDescent="0.25">
      <c r="A105" s="407" t="str">
        <f ca="true">IF(ISBLANK('Data Summary'!A107),"",'Data Summary'!A107)</f>
        <v/>
      </c>
      <c r="B105" s="126"/>
      <c r="L105" s="126"/>
      <c r="V105" s="126"/>
      <c r="AF105" s="126"/>
      <c r="AP105" s="126"/>
      <c r="AZ105" s="126"/>
      <c r="BJ105" s="126"/>
      <c r="BT105" s="126"/>
      <c r="CD105" s="126"/>
      <c r="CE105" s="126"/>
      <c r="CF105" s="126"/>
      <c r="CG105" s="126"/>
      <c r="CH105" s="126"/>
      <c r="CI105" s="126"/>
      <c r="CJ105" s="126"/>
      <c r="CK105" s="126"/>
      <c r="CN105" s="126"/>
      <c r="CX105" s="126"/>
      <c r="DH105" s="126"/>
      <c r="DR105" s="126"/>
      <c r="EB105" s="126"/>
      <c r="EL105" s="126"/>
      <c r="EV105" s="126"/>
      <c r="FF105" s="126"/>
      <c r="FP105" s="126"/>
      <c r="FZ105" s="126"/>
      <c r="GJ105" s="126"/>
      <c r="GT105" s="126"/>
      <c r="HD105" s="126"/>
      <c r="HN105" s="126"/>
      <c r="HX105" s="126"/>
      <c r="IH105" s="126"/>
      <c r="IR105" s="126"/>
      <c r="JB105" s="126"/>
      <c r="JL105" s="126"/>
      <c r="JV105" s="126"/>
      <c r="KF105" s="126"/>
      <c r="KP105" s="126"/>
      <c r="KZ105" s="126"/>
      <c r="LJ105" s="126"/>
    </row>
    <row xmlns:x14ac="http://schemas.microsoft.com/office/spreadsheetml/2009/9/ac" r="106" s="3" customFormat="true" x14ac:dyDescent="0.25">
      <c r="A106" s="407" t="str">
        <f ca="true">IF(ISBLANK('Data Summary'!A108),"",'Data Summary'!A108)</f>
        <v/>
      </c>
      <c r="B106" s="126"/>
      <c r="L106" s="126"/>
      <c r="V106" s="126"/>
      <c r="AF106" s="126"/>
      <c r="AP106" s="126"/>
      <c r="AZ106" s="126"/>
      <c r="BJ106" s="126"/>
      <c r="BT106" s="126"/>
      <c r="CD106" s="126"/>
      <c r="CE106" s="126"/>
      <c r="CF106" s="126"/>
      <c r="CG106" s="126"/>
      <c r="CH106" s="126"/>
      <c r="CI106" s="126"/>
      <c r="CJ106" s="126"/>
      <c r="CK106" s="126"/>
      <c r="CN106" s="126"/>
      <c r="CX106" s="126"/>
      <c r="DH106" s="126"/>
      <c r="DR106" s="126"/>
      <c r="EB106" s="126"/>
      <c r="EL106" s="126"/>
      <c r="EV106" s="126"/>
      <c r="FF106" s="126"/>
      <c r="FP106" s="126"/>
      <c r="FZ106" s="126"/>
      <c r="GJ106" s="126"/>
      <c r="GT106" s="126"/>
      <c r="HD106" s="126"/>
      <c r="HN106" s="126"/>
      <c r="HX106" s="126"/>
      <c r="IH106" s="126"/>
      <c r="IR106" s="126"/>
      <c r="JB106" s="126"/>
      <c r="JL106" s="126"/>
      <c r="JV106" s="126"/>
      <c r="KF106" s="126"/>
      <c r="KP106" s="126"/>
      <c r="KZ106" s="126"/>
      <c r="LJ106" s="126"/>
    </row>
    <row xmlns:x14ac="http://schemas.microsoft.com/office/spreadsheetml/2009/9/ac" r="107" s="3" customFormat="true" x14ac:dyDescent="0.25">
      <c r="A107" s="407" t="str">
        <f ca="true">IF(ISBLANK('Data Summary'!A109),"",'Data Summary'!A109)</f>
        <v/>
      </c>
      <c r="B107" s="126"/>
      <c r="L107" s="126"/>
      <c r="V107" s="126"/>
      <c r="AF107" s="126"/>
      <c r="AP107" s="126"/>
      <c r="AZ107" s="126"/>
      <c r="BJ107" s="126"/>
      <c r="BT107" s="126"/>
      <c r="CD107" s="126"/>
      <c r="CE107" s="126"/>
      <c r="CF107" s="126"/>
      <c r="CG107" s="126"/>
      <c r="CH107" s="126"/>
      <c r="CI107" s="126"/>
      <c r="CJ107" s="126"/>
      <c r="CK107" s="126"/>
      <c r="CN107" s="126"/>
      <c r="CX107" s="126"/>
      <c r="DH107" s="126"/>
      <c r="DR107" s="126"/>
      <c r="EB107" s="126"/>
      <c r="EL107" s="126"/>
      <c r="EV107" s="126"/>
      <c r="FF107" s="126"/>
      <c r="FP107" s="126"/>
      <c r="FZ107" s="126"/>
      <c r="GJ107" s="126"/>
      <c r="GT107" s="126"/>
      <c r="HD107" s="126"/>
      <c r="HN107" s="126"/>
      <c r="HX107" s="126"/>
      <c r="IH107" s="126"/>
      <c r="IR107" s="126"/>
      <c r="JB107" s="126"/>
      <c r="JL107" s="126"/>
      <c r="JV107" s="126"/>
      <c r="KF107" s="126"/>
      <c r="KP107" s="126"/>
      <c r="KZ107" s="126"/>
      <c r="LJ107" s="126"/>
    </row>
    <row xmlns:x14ac="http://schemas.microsoft.com/office/spreadsheetml/2009/9/ac" r="108" s="3" customFormat="true" x14ac:dyDescent="0.25">
      <c r="A108" s="407" t="str">
        <f ca="true">IF(ISBLANK('Data Summary'!A110),"",'Data Summary'!A110)</f>
        <v/>
      </c>
      <c r="B108" s="126"/>
      <c r="L108" s="126"/>
      <c r="V108" s="126"/>
      <c r="AF108" s="126"/>
      <c r="AP108" s="126"/>
      <c r="AZ108" s="126"/>
      <c r="BJ108" s="126"/>
      <c r="BT108" s="126"/>
      <c r="CD108" s="126"/>
      <c r="CE108" s="126"/>
      <c r="CF108" s="126"/>
      <c r="CG108" s="126"/>
      <c r="CH108" s="126"/>
      <c r="CI108" s="126"/>
      <c r="CJ108" s="126"/>
      <c r="CK108" s="126"/>
      <c r="CN108" s="126"/>
      <c r="CX108" s="126"/>
      <c r="DH108" s="126"/>
      <c r="DR108" s="126"/>
      <c r="EB108" s="126"/>
      <c r="EL108" s="126"/>
      <c r="EV108" s="126"/>
      <c r="FF108" s="126"/>
      <c r="FP108" s="126"/>
      <c r="FZ108" s="126"/>
      <c r="GJ108" s="126"/>
      <c r="GT108" s="126"/>
      <c r="HD108" s="126"/>
      <c r="HN108" s="126"/>
      <c r="HX108" s="126"/>
      <c r="IH108" s="126"/>
      <c r="IR108" s="126"/>
      <c r="JB108" s="126"/>
      <c r="JL108" s="126"/>
      <c r="JV108" s="126"/>
      <c r="KF108" s="126"/>
      <c r="KP108" s="126"/>
      <c r="KZ108" s="126"/>
      <c r="LJ108" s="126"/>
    </row>
    <row xmlns:x14ac="http://schemas.microsoft.com/office/spreadsheetml/2009/9/ac" r="109" s="3" customFormat="true" x14ac:dyDescent="0.25">
      <c r="A109" s="407" t="str">
        <f ca="true">IF(ISBLANK('Data Summary'!A111),"",'Data Summary'!A111)</f>
        <v/>
      </c>
      <c r="B109" s="126"/>
      <c r="L109" s="126"/>
      <c r="V109" s="126"/>
      <c r="AF109" s="126"/>
      <c r="AP109" s="126"/>
      <c r="AZ109" s="126"/>
      <c r="BJ109" s="126"/>
      <c r="BT109" s="126"/>
      <c r="CD109" s="126"/>
      <c r="CE109" s="126"/>
      <c r="CF109" s="126"/>
      <c r="CG109" s="126"/>
      <c r="CH109" s="126"/>
      <c r="CI109" s="126"/>
      <c r="CJ109" s="126"/>
      <c r="CK109" s="126"/>
      <c r="CN109" s="126"/>
      <c r="CX109" s="126"/>
      <c r="DH109" s="126"/>
      <c r="DR109" s="126"/>
      <c r="EB109" s="126"/>
      <c r="EL109" s="126"/>
      <c r="EV109" s="126"/>
      <c r="FF109" s="126"/>
      <c r="FP109" s="126"/>
      <c r="FZ109" s="126"/>
      <c r="GJ109" s="126"/>
      <c r="GT109" s="126"/>
      <c r="HD109" s="126"/>
      <c r="HN109" s="126"/>
      <c r="HX109" s="126"/>
      <c r="IH109" s="126"/>
      <c r="IR109" s="126"/>
      <c r="JB109" s="126"/>
      <c r="JL109" s="126"/>
      <c r="JV109" s="126"/>
      <c r="KF109" s="126"/>
      <c r="KP109" s="126"/>
      <c r="KZ109" s="126"/>
      <c r="LJ109" s="126"/>
    </row>
    <row xmlns:x14ac="http://schemas.microsoft.com/office/spreadsheetml/2009/9/ac" r="110" s="3" customFormat="true" x14ac:dyDescent="0.25">
      <c r="A110" s="407" t="str">
        <f ca="true">IF(ISBLANK('Data Summary'!A112),"",'Data Summary'!A112)</f>
        <v/>
      </c>
      <c r="B110" s="126"/>
      <c r="L110" s="126"/>
      <c r="V110" s="126"/>
      <c r="AF110" s="126"/>
      <c r="AP110" s="126"/>
      <c r="AZ110" s="126"/>
      <c r="BJ110" s="126"/>
      <c r="BT110" s="126"/>
      <c r="CD110" s="126"/>
      <c r="CE110" s="126"/>
      <c r="CF110" s="126"/>
      <c r="CG110" s="126"/>
      <c r="CH110" s="126"/>
      <c r="CI110" s="126"/>
      <c r="CJ110" s="126"/>
      <c r="CK110" s="126"/>
      <c r="CN110" s="126"/>
      <c r="CX110" s="126"/>
      <c r="DH110" s="126"/>
      <c r="DR110" s="126"/>
      <c r="EB110" s="126"/>
      <c r="EL110" s="126"/>
      <c r="EV110" s="126"/>
      <c r="FF110" s="126"/>
      <c r="FP110" s="126"/>
      <c r="FZ110" s="126"/>
      <c r="GJ110" s="126"/>
      <c r="GT110" s="126"/>
      <c r="HD110" s="126"/>
      <c r="HN110" s="126"/>
      <c r="HX110" s="126"/>
      <c r="IH110" s="126"/>
      <c r="IR110" s="126"/>
      <c r="JB110" s="126"/>
      <c r="JL110" s="126"/>
      <c r="JV110" s="126"/>
      <c r="KF110" s="126"/>
      <c r="KP110" s="126"/>
      <c r="KZ110" s="126"/>
      <c r="LJ110" s="126"/>
    </row>
    <row xmlns:x14ac="http://schemas.microsoft.com/office/spreadsheetml/2009/9/ac" r="111" s="3" customFormat="true" x14ac:dyDescent="0.25">
      <c r="A111" s="407" t="str">
        <f ca="true">IF(ISBLANK('Data Summary'!A113),"",'Data Summary'!A113)</f>
        <v/>
      </c>
      <c r="B111" s="126"/>
      <c r="L111" s="126"/>
      <c r="V111" s="126"/>
      <c r="AF111" s="126"/>
      <c r="AP111" s="126"/>
      <c r="AZ111" s="126"/>
      <c r="BJ111" s="126"/>
      <c r="BT111" s="126"/>
      <c r="CD111" s="126"/>
      <c r="CE111" s="126"/>
      <c r="CF111" s="126"/>
      <c r="CG111" s="126"/>
      <c r="CH111" s="126"/>
      <c r="CI111" s="126"/>
      <c r="CJ111" s="126"/>
      <c r="CK111" s="126"/>
      <c r="CN111" s="126"/>
      <c r="CX111" s="126"/>
      <c r="DH111" s="126"/>
      <c r="DR111" s="126"/>
      <c r="EB111" s="126"/>
      <c r="EL111" s="126"/>
      <c r="EV111" s="126"/>
      <c r="FF111" s="126"/>
      <c r="FP111" s="126"/>
      <c r="FZ111" s="126"/>
      <c r="GJ111" s="126"/>
      <c r="GT111" s="126"/>
      <c r="HD111" s="126"/>
      <c r="HN111" s="126"/>
      <c r="HX111" s="126"/>
      <c r="IH111" s="126"/>
      <c r="IR111" s="126"/>
      <c r="JB111" s="126"/>
      <c r="JL111" s="126"/>
      <c r="JV111" s="126"/>
      <c r="KF111" s="126"/>
      <c r="KP111" s="126"/>
      <c r="KZ111" s="126"/>
      <c r="LJ111" s="126"/>
    </row>
    <row xmlns:x14ac="http://schemas.microsoft.com/office/spreadsheetml/2009/9/ac" r="112" s="3" customFormat="true" x14ac:dyDescent="0.25">
      <c r="A112" s="407" t="str">
        <f ca="true">IF(ISBLANK('Data Summary'!A114),"",'Data Summary'!A114)</f>
        <v/>
      </c>
      <c r="B112" s="126"/>
      <c r="L112" s="126"/>
      <c r="V112" s="126"/>
      <c r="AF112" s="126"/>
      <c r="AP112" s="126"/>
      <c r="AZ112" s="126"/>
      <c r="BJ112" s="126"/>
      <c r="BT112" s="126"/>
      <c r="CD112" s="126"/>
      <c r="CE112" s="126"/>
      <c r="CF112" s="126"/>
      <c r="CG112" s="126"/>
      <c r="CH112" s="126"/>
      <c r="CI112" s="126"/>
      <c r="CJ112" s="126"/>
      <c r="CK112" s="126"/>
      <c r="CN112" s="126"/>
      <c r="CX112" s="126"/>
      <c r="DH112" s="126"/>
      <c r="DR112" s="126"/>
      <c r="EB112" s="126"/>
      <c r="EL112" s="126"/>
      <c r="EV112" s="126"/>
      <c r="FF112" s="126"/>
      <c r="FP112" s="126"/>
      <c r="FZ112" s="126"/>
      <c r="GJ112" s="126"/>
      <c r="GT112" s="126"/>
      <c r="HD112" s="126"/>
      <c r="HN112" s="126"/>
      <c r="HX112" s="126"/>
      <c r="IH112" s="126"/>
      <c r="IR112" s="126"/>
      <c r="JB112" s="126"/>
      <c r="JL112" s="126"/>
      <c r="JV112" s="126"/>
      <c r="KF112" s="126"/>
      <c r="KP112" s="126"/>
      <c r="KZ112" s="126"/>
      <c r="LJ112" s="126"/>
    </row>
    <row xmlns:x14ac="http://schemas.microsoft.com/office/spreadsheetml/2009/9/ac" r="113" s="3" customFormat="true" x14ac:dyDescent="0.25">
      <c r="A113" s="407" t="str">
        <f ca="true">IF(ISBLANK('Data Summary'!A115),"",'Data Summary'!A115)</f>
        <v/>
      </c>
      <c r="B113" s="126"/>
      <c r="L113" s="126"/>
      <c r="V113" s="126"/>
      <c r="AF113" s="126"/>
      <c r="AP113" s="126"/>
      <c r="AZ113" s="126"/>
      <c r="BJ113" s="126"/>
      <c r="BT113" s="126"/>
      <c r="CD113" s="126"/>
      <c r="CE113" s="126"/>
      <c r="CF113" s="126"/>
      <c r="CG113" s="126"/>
      <c r="CH113" s="126"/>
      <c r="CI113" s="126"/>
      <c r="CJ113" s="126"/>
      <c r="CK113" s="126"/>
      <c r="CN113" s="126"/>
      <c r="CX113" s="126"/>
      <c r="DH113" s="126"/>
      <c r="DR113" s="126"/>
      <c r="EB113" s="126"/>
      <c r="EL113" s="126"/>
      <c r="EV113" s="126"/>
      <c r="FF113" s="126"/>
      <c r="FP113" s="126"/>
      <c r="FZ113" s="126"/>
      <c r="GJ113" s="126"/>
      <c r="GT113" s="126"/>
      <c r="HD113" s="126"/>
      <c r="HN113" s="126"/>
      <c r="HX113" s="126"/>
      <c r="IH113" s="126"/>
      <c r="IR113" s="126"/>
      <c r="JB113" s="126"/>
      <c r="JL113" s="126"/>
      <c r="JV113" s="126"/>
      <c r="KF113" s="126"/>
      <c r="KP113" s="126"/>
      <c r="KZ113" s="126"/>
      <c r="LJ113" s="126"/>
    </row>
    <row xmlns:x14ac="http://schemas.microsoft.com/office/spreadsheetml/2009/9/ac" r="114" s="3" customFormat="true" x14ac:dyDescent="0.25">
      <c r="A114" s="407" t="str">
        <f ca="true">IF(ISBLANK('Data Summary'!A116),"",'Data Summary'!A116)</f>
        <v/>
      </c>
      <c r="B114" s="126"/>
      <c r="L114" s="126"/>
      <c r="V114" s="126"/>
      <c r="AF114" s="126"/>
      <c r="AP114" s="126"/>
      <c r="AZ114" s="126"/>
      <c r="BJ114" s="126"/>
      <c r="BT114" s="126"/>
      <c r="CD114" s="126"/>
      <c r="CE114" s="126"/>
      <c r="CF114" s="126"/>
      <c r="CG114" s="126"/>
      <c r="CH114" s="126"/>
      <c r="CI114" s="126"/>
      <c r="CJ114" s="126"/>
      <c r="CK114" s="126"/>
      <c r="CN114" s="126"/>
      <c r="CX114" s="126"/>
      <c r="DH114" s="126"/>
      <c r="DR114" s="126"/>
      <c r="EB114" s="126"/>
      <c r="EL114" s="126"/>
      <c r="EV114" s="126"/>
      <c r="FF114" s="126"/>
      <c r="FP114" s="126"/>
      <c r="FZ114" s="126"/>
      <c r="GJ114" s="126"/>
      <c r="GT114" s="126"/>
      <c r="HD114" s="126"/>
      <c r="HN114" s="126"/>
      <c r="HX114" s="126"/>
      <c r="IH114" s="126"/>
      <c r="IR114" s="126"/>
      <c r="JB114" s="126"/>
      <c r="JL114" s="126"/>
      <c r="JV114" s="126"/>
      <c r="KF114" s="126"/>
      <c r="KP114" s="126"/>
      <c r="KZ114" s="126"/>
      <c r="LJ114" s="126"/>
    </row>
    <row xmlns:x14ac="http://schemas.microsoft.com/office/spreadsheetml/2009/9/ac" r="115" s="3" customFormat="true" x14ac:dyDescent="0.25">
      <c r="A115" s="407" t="str">
        <f ca="true">IF(ISBLANK('Data Summary'!A117),"",'Data Summary'!A117)</f>
        <v/>
      </c>
      <c r="B115" s="126"/>
      <c r="L115" s="126"/>
      <c r="V115" s="126"/>
      <c r="AF115" s="126"/>
      <c r="AP115" s="126"/>
      <c r="AZ115" s="126"/>
      <c r="BJ115" s="126"/>
      <c r="BT115" s="126"/>
      <c r="CD115" s="126"/>
      <c r="CE115" s="126"/>
      <c r="CF115" s="126"/>
      <c r="CG115" s="126"/>
      <c r="CH115" s="126"/>
      <c r="CI115" s="126"/>
      <c r="CJ115" s="126"/>
      <c r="CK115" s="126"/>
      <c r="CN115" s="126"/>
      <c r="CX115" s="126"/>
      <c r="DH115" s="126"/>
      <c r="DR115" s="126"/>
      <c r="EB115" s="126"/>
      <c r="EL115" s="126"/>
      <c r="EV115" s="126"/>
      <c r="FF115" s="126"/>
      <c r="FP115" s="126"/>
      <c r="FZ115" s="126"/>
      <c r="GJ115" s="126"/>
      <c r="GT115" s="126"/>
      <c r="HD115" s="126"/>
      <c r="HN115" s="126"/>
      <c r="HX115" s="126"/>
      <c r="IH115" s="126"/>
      <c r="IR115" s="126"/>
      <c r="JB115" s="126"/>
      <c r="JL115" s="126"/>
      <c r="JV115" s="126"/>
      <c r="KF115" s="126"/>
      <c r="KP115" s="126"/>
      <c r="KZ115" s="126"/>
      <c r="LJ115" s="126"/>
    </row>
    <row xmlns:x14ac="http://schemas.microsoft.com/office/spreadsheetml/2009/9/ac" r="116" s="3" customFormat="true" x14ac:dyDescent="0.25">
      <c r="A116" s="407" t="str">
        <f ca="true">IF(ISBLANK('Data Summary'!A118),"",'Data Summary'!A118)</f>
        <v/>
      </c>
      <c r="B116" s="126"/>
      <c r="L116" s="126"/>
      <c r="V116" s="126"/>
      <c r="AF116" s="126"/>
      <c r="AP116" s="126"/>
      <c r="AZ116" s="126"/>
      <c r="BJ116" s="126"/>
      <c r="BT116" s="126"/>
      <c r="CD116" s="126"/>
      <c r="CE116" s="126"/>
      <c r="CF116" s="126"/>
      <c r="CG116" s="126"/>
      <c r="CH116" s="126"/>
      <c r="CI116" s="126"/>
      <c r="CJ116" s="126"/>
      <c r="CK116" s="126"/>
      <c r="CN116" s="126"/>
      <c r="CX116" s="126"/>
      <c r="DH116" s="126"/>
      <c r="DR116" s="126"/>
      <c r="EB116" s="126"/>
      <c r="EL116" s="126"/>
      <c r="EV116" s="126"/>
      <c r="FF116" s="126"/>
      <c r="FP116" s="126"/>
      <c r="FZ116" s="126"/>
      <c r="GJ116" s="126"/>
      <c r="GT116" s="126"/>
      <c r="HD116" s="126"/>
      <c r="HN116" s="126"/>
      <c r="HX116" s="126"/>
      <c r="IH116" s="126"/>
      <c r="IR116" s="126"/>
      <c r="JB116" s="126"/>
      <c r="JL116" s="126"/>
      <c r="JV116" s="126"/>
      <c r="KF116" s="126"/>
      <c r="KP116" s="126"/>
      <c r="KZ116" s="126"/>
      <c r="LJ116" s="126"/>
    </row>
    <row xmlns:x14ac="http://schemas.microsoft.com/office/spreadsheetml/2009/9/ac" r="117" s="3" customFormat="true" x14ac:dyDescent="0.25">
      <c r="A117" s="407" t="str">
        <f ca="true">IF(ISBLANK('Data Summary'!A119),"",'Data Summary'!A119)</f>
        <v/>
      </c>
      <c r="B117" s="126"/>
      <c r="L117" s="126"/>
      <c r="V117" s="126"/>
      <c r="AF117" s="126"/>
      <c r="AP117" s="126"/>
      <c r="AZ117" s="126"/>
      <c r="BJ117" s="126"/>
      <c r="BT117" s="126"/>
      <c r="CD117" s="126"/>
      <c r="CE117" s="126"/>
      <c r="CF117" s="126"/>
      <c r="CG117" s="126"/>
      <c r="CH117" s="126"/>
      <c r="CI117" s="126"/>
      <c r="CJ117" s="126"/>
      <c r="CK117" s="126"/>
      <c r="CN117" s="126"/>
      <c r="CX117" s="126"/>
      <c r="DH117" s="126"/>
      <c r="DR117" s="126"/>
      <c r="EB117" s="126"/>
      <c r="EL117" s="126"/>
      <c r="EV117" s="126"/>
      <c r="FF117" s="126"/>
      <c r="FP117" s="126"/>
      <c r="FZ117" s="126"/>
      <c r="GJ117" s="126"/>
      <c r="GT117" s="126"/>
      <c r="HD117" s="126"/>
      <c r="HN117" s="126"/>
      <c r="HX117" s="126"/>
      <c r="IH117" s="126"/>
      <c r="IR117" s="126"/>
      <c r="JB117" s="126"/>
      <c r="JL117" s="126"/>
      <c r="JV117" s="126"/>
      <c r="KF117" s="126"/>
      <c r="KP117" s="126"/>
      <c r="KZ117" s="126"/>
      <c r="LJ117" s="126"/>
    </row>
    <row xmlns:x14ac="http://schemas.microsoft.com/office/spreadsheetml/2009/9/ac" r="118" s="3" customFormat="true" x14ac:dyDescent="0.25">
      <c r="A118" s="407" t="str">
        <f ca="true">IF(ISBLANK('Data Summary'!A120),"",'Data Summary'!A120)</f>
        <v/>
      </c>
      <c r="B118" s="126"/>
      <c r="L118" s="126"/>
      <c r="V118" s="126"/>
      <c r="AF118" s="126"/>
      <c r="AP118" s="126"/>
      <c r="AZ118" s="126"/>
      <c r="BJ118" s="126"/>
      <c r="BT118" s="126"/>
      <c r="CD118" s="126"/>
      <c r="CE118" s="126"/>
      <c r="CF118" s="126"/>
      <c r="CG118" s="126"/>
      <c r="CH118" s="126"/>
      <c r="CI118" s="126"/>
      <c r="CJ118" s="126"/>
      <c r="CK118" s="126"/>
      <c r="CN118" s="126"/>
      <c r="CX118" s="126"/>
      <c r="DH118" s="126"/>
      <c r="DR118" s="126"/>
      <c r="EB118" s="126"/>
      <c r="EL118" s="126"/>
      <c r="EV118" s="126"/>
      <c r="FF118" s="126"/>
      <c r="FP118" s="126"/>
      <c r="FZ118" s="126"/>
      <c r="GJ118" s="126"/>
      <c r="GT118" s="126"/>
      <c r="HD118" s="126"/>
      <c r="HN118" s="126"/>
      <c r="HX118" s="126"/>
      <c r="IH118" s="126"/>
      <c r="IR118" s="126"/>
      <c r="JB118" s="126"/>
      <c r="JL118" s="126"/>
      <c r="JV118" s="126"/>
      <c r="KF118" s="126"/>
      <c r="KP118" s="126"/>
      <c r="KZ118" s="126"/>
      <c r="LJ118" s="126"/>
    </row>
    <row xmlns:x14ac="http://schemas.microsoft.com/office/spreadsheetml/2009/9/ac" r="119" s="3" customFormat="true" x14ac:dyDescent="0.25">
      <c r="A119" s="407" t="str">
        <f ca="true">IF(ISBLANK('Data Summary'!A121),"",'Data Summary'!A121)</f>
        <v/>
      </c>
      <c r="B119" s="126"/>
      <c r="L119" s="126"/>
      <c r="V119" s="126"/>
      <c r="AF119" s="126"/>
      <c r="AP119" s="126"/>
      <c r="AZ119" s="126"/>
      <c r="BJ119" s="126"/>
      <c r="BT119" s="126"/>
      <c r="CD119" s="126"/>
      <c r="CE119" s="126"/>
      <c r="CF119" s="126"/>
      <c r="CG119" s="126"/>
      <c r="CH119" s="126"/>
      <c r="CI119" s="126"/>
      <c r="CJ119" s="126"/>
      <c r="CK119" s="126"/>
      <c r="CN119" s="126"/>
      <c r="CX119" s="126"/>
      <c r="DH119" s="126"/>
      <c r="DR119" s="126"/>
      <c r="EB119" s="126"/>
      <c r="EL119" s="126"/>
      <c r="EV119" s="126"/>
      <c r="FF119" s="126"/>
      <c r="FP119" s="126"/>
      <c r="FZ119" s="126"/>
      <c r="GJ119" s="126"/>
      <c r="GT119" s="126"/>
      <c r="HD119" s="126"/>
      <c r="HN119" s="126"/>
      <c r="HX119" s="126"/>
      <c r="IH119" s="126"/>
      <c r="IR119" s="126"/>
      <c r="JB119" s="126"/>
      <c r="JL119" s="126"/>
      <c r="JV119" s="126"/>
      <c r="KF119" s="126"/>
      <c r="KP119" s="126"/>
      <c r="KZ119" s="126"/>
      <c r="LJ119" s="126"/>
    </row>
    <row xmlns:x14ac="http://schemas.microsoft.com/office/spreadsheetml/2009/9/ac" r="120" s="3" customFormat="true" x14ac:dyDescent="0.25">
      <c r="A120" s="407" t="str">
        <f ca="true">IF(ISBLANK('Data Summary'!A122),"",'Data Summary'!A122)</f>
        <v/>
      </c>
      <c r="B120" s="126"/>
      <c r="L120" s="126"/>
      <c r="V120" s="126"/>
      <c r="AF120" s="126"/>
      <c r="AP120" s="126"/>
      <c r="AZ120" s="126"/>
      <c r="BJ120" s="126"/>
      <c r="BT120" s="126"/>
      <c r="CD120" s="126"/>
      <c r="CE120" s="126"/>
      <c r="CF120" s="126"/>
      <c r="CG120" s="126"/>
      <c r="CH120" s="126"/>
      <c r="CI120" s="126"/>
      <c r="CJ120" s="126"/>
      <c r="CK120" s="126"/>
      <c r="CN120" s="126"/>
      <c r="CX120" s="126"/>
      <c r="DH120" s="126"/>
      <c r="DR120" s="126"/>
      <c r="EB120" s="126"/>
      <c r="EL120" s="126"/>
      <c r="EV120" s="126"/>
      <c r="FF120" s="126"/>
      <c r="FP120" s="126"/>
      <c r="FZ120" s="126"/>
      <c r="GJ120" s="126"/>
      <c r="GT120" s="126"/>
      <c r="HD120" s="126"/>
      <c r="HN120" s="126"/>
      <c r="HX120" s="126"/>
      <c r="IH120" s="126"/>
      <c r="IR120" s="126"/>
      <c r="JB120" s="126"/>
      <c r="JL120" s="126"/>
      <c r="JV120" s="126"/>
      <c r="KF120" s="126"/>
      <c r="KP120" s="126"/>
      <c r="KZ120" s="126"/>
      <c r="LJ120" s="126"/>
    </row>
    <row xmlns:x14ac="http://schemas.microsoft.com/office/spreadsheetml/2009/9/ac" r="121" s="3" customFormat="true" x14ac:dyDescent="0.25">
      <c r="A121" s="407" t="str">
        <f ca="true">IF(ISBLANK('Data Summary'!A123),"",'Data Summary'!A123)</f>
        <v/>
      </c>
      <c r="B121" s="126"/>
      <c r="L121" s="126"/>
      <c r="V121" s="126"/>
      <c r="AF121" s="126"/>
      <c r="AP121" s="126"/>
      <c r="AZ121" s="126"/>
      <c r="BJ121" s="126"/>
      <c r="BT121" s="126"/>
      <c r="CD121" s="126"/>
      <c r="CE121" s="126"/>
      <c r="CF121" s="126"/>
      <c r="CG121" s="126"/>
      <c r="CH121" s="126"/>
      <c r="CI121" s="126"/>
      <c r="CJ121" s="126"/>
      <c r="CK121" s="126"/>
      <c r="CN121" s="126"/>
      <c r="CX121" s="126"/>
      <c r="DH121" s="126"/>
      <c r="DR121" s="126"/>
      <c r="EB121" s="126"/>
      <c r="EL121" s="126"/>
      <c r="EV121" s="126"/>
      <c r="FF121" s="126"/>
      <c r="FP121" s="126"/>
      <c r="FZ121" s="126"/>
      <c r="GJ121" s="126"/>
      <c r="GT121" s="126"/>
      <c r="HD121" s="126"/>
      <c r="HN121" s="126"/>
      <c r="HX121" s="126"/>
      <c r="IH121" s="126"/>
      <c r="IR121" s="126"/>
      <c r="JB121" s="126"/>
      <c r="JL121" s="126"/>
      <c r="JV121" s="126"/>
      <c r="KF121" s="126"/>
      <c r="KP121" s="126"/>
      <c r="KZ121" s="126"/>
      <c r="LJ121" s="126"/>
    </row>
    <row xmlns:x14ac="http://schemas.microsoft.com/office/spreadsheetml/2009/9/ac" r="122" s="3" customFormat="true" x14ac:dyDescent="0.25">
      <c r="A122" s="407" t="str">
        <f ca="true">IF(ISBLANK('Data Summary'!A124),"",'Data Summary'!A124)</f>
        <v/>
      </c>
      <c r="B122" s="126"/>
      <c r="L122" s="126"/>
      <c r="V122" s="126"/>
      <c r="AF122" s="126"/>
      <c r="AP122" s="126"/>
      <c r="AZ122" s="126"/>
      <c r="BJ122" s="126"/>
      <c r="BT122" s="126"/>
      <c r="CD122" s="126"/>
      <c r="CE122" s="126"/>
      <c r="CF122" s="126"/>
      <c r="CG122" s="126"/>
      <c r="CH122" s="126"/>
      <c r="CI122" s="126"/>
      <c r="CJ122" s="126"/>
      <c r="CK122" s="126"/>
      <c r="CN122" s="126"/>
      <c r="CX122" s="126"/>
      <c r="DH122" s="126"/>
      <c r="DR122" s="126"/>
      <c r="EB122" s="126"/>
      <c r="EL122" s="126"/>
      <c r="EV122" s="126"/>
      <c r="FF122" s="126"/>
      <c r="FP122" s="126"/>
      <c r="FZ122" s="126"/>
      <c r="GJ122" s="126"/>
      <c r="GT122" s="126"/>
      <c r="HD122" s="126"/>
      <c r="HN122" s="126"/>
      <c r="HX122" s="126"/>
      <c r="IH122" s="126"/>
      <c r="IR122" s="126"/>
      <c r="JB122" s="126"/>
      <c r="JL122" s="126"/>
      <c r="JV122" s="126"/>
      <c r="KF122" s="126"/>
      <c r="KP122" s="126"/>
      <c r="KZ122" s="126"/>
      <c r="LJ122" s="126"/>
    </row>
    <row xmlns:x14ac="http://schemas.microsoft.com/office/spreadsheetml/2009/9/ac" r="123" s="3" customFormat="true" x14ac:dyDescent="0.25">
      <c r="A123" s="407" t="str">
        <f ca="true">IF(ISBLANK('Data Summary'!A125),"",'Data Summary'!A125)</f>
        <v/>
      </c>
      <c r="B123" s="126"/>
      <c r="L123" s="126"/>
      <c r="V123" s="126"/>
      <c r="AF123" s="126"/>
      <c r="AP123" s="126"/>
      <c r="AZ123" s="126"/>
      <c r="BJ123" s="126"/>
      <c r="BT123" s="126"/>
      <c r="CD123" s="126"/>
      <c r="CE123" s="126"/>
      <c r="CF123" s="126"/>
      <c r="CG123" s="126"/>
      <c r="CH123" s="126"/>
      <c r="CI123" s="126"/>
      <c r="CJ123" s="126"/>
      <c r="CK123" s="126"/>
      <c r="CN123" s="126"/>
      <c r="CX123" s="126"/>
      <c r="DH123" s="126"/>
      <c r="DR123" s="126"/>
      <c r="EB123" s="126"/>
      <c r="EL123" s="126"/>
      <c r="EV123" s="126"/>
      <c r="FF123" s="126"/>
      <c r="FP123" s="126"/>
      <c r="FZ123" s="126"/>
      <c r="GJ123" s="126"/>
      <c r="GT123" s="126"/>
      <c r="HD123" s="126"/>
      <c r="HN123" s="126"/>
      <c r="HX123" s="126"/>
      <c r="IH123" s="126"/>
      <c r="IR123" s="126"/>
      <c r="JB123" s="126"/>
      <c r="JL123" s="126"/>
      <c r="JV123" s="126"/>
      <c r="KF123" s="126"/>
      <c r="KP123" s="126"/>
      <c r="KZ123" s="126"/>
      <c r="LJ123" s="126"/>
    </row>
    <row xmlns:x14ac="http://schemas.microsoft.com/office/spreadsheetml/2009/9/ac" r="124" s="3" customFormat="true" x14ac:dyDescent="0.25">
      <c r="A124" s="407" t="str">
        <f ca="true">IF(ISBLANK('Data Summary'!A126),"",'Data Summary'!A126)</f>
        <v/>
      </c>
      <c r="B124" s="126"/>
      <c r="L124" s="126"/>
      <c r="V124" s="126"/>
      <c r="AF124" s="126"/>
      <c r="AP124" s="126"/>
      <c r="AZ124" s="126"/>
      <c r="BJ124" s="126"/>
      <c r="BT124" s="126"/>
      <c r="CD124" s="126"/>
      <c r="CE124" s="126"/>
      <c r="CF124" s="126"/>
      <c r="CG124" s="126"/>
      <c r="CH124" s="126"/>
      <c r="CI124" s="126"/>
      <c r="CJ124" s="126"/>
      <c r="CK124" s="126"/>
      <c r="CN124" s="126"/>
      <c r="CX124" s="126"/>
      <c r="DH124" s="126"/>
      <c r="DR124" s="126"/>
      <c r="EB124" s="126"/>
      <c r="EL124" s="126"/>
      <c r="EV124" s="126"/>
      <c r="FF124" s="126"/>
      <c r="FP124" s="126"/>
      <c r="FZ124" s="126"/>
      <c r="GJ124" s="126"/>
      <c r="GT124" s="126"/>
      <c r="HD124" s="126"/>
      <c r="HN124" s="126"/>
      <c r="HX124" s="126"/>
      <c r="IH124" s="126"/>
      <c r="IR124" s="126"/>
      <c r="JB124" s="126"/>
      <c r="JL124" s="126"/>
      <c r="JV124" s="126"/>
      <c r="KF124" s="126"/>
      <c r="KP124" s="126"/>
      <c r="KZ124" s="126"/>
      <c r="LJ124" s="126"/>
    </row>
    <row xmlns:x14ac="http://schemas.microsoft.com/office/spreadsheetml/2009/9/ac" r="125" s="3" customFormat="true" x14ac:dyDescent="0.25">
      <c r="A125" s="407" t="str">
        <f ca="true">IF(ISBLANK('Data Summary'!A127),"",'Data Summary'!A127)</f>
        <v/>
      </c>
      <c r="B125" s="126"/>
      <c r="L125" s="126"/>
      <c r="V125" s="126"/>
      <c r="AF125" s="126"/>
      <c r="AP125" s="126"/>
      <c r="AZ125" s="126"/>
      <c r="BJ125" s="126"/>
      <c r="BT125" s="126"/>
      <c r="CD125" s="126"/>
      <c r="CE125" s="126"/>
      <c r="CF125" s="126"/>
      <c r="CG125" s="126"/>
      <c r="CH125" s="126"/>
      <c r="CI125" s="126"/>
      <c r="CJ125" s="126"/>
      <c r="CK125" s="126"/>
      <c r="CN125" s="126"/>
      <c r="CX125" s="126"/>
      <c r="DH125" s="126"/>
      <c r="DR125" s="126"/>
      <c r="EB125" s="126"/>
      <c r="EL125" s="126"/>
      <c r="EV125" s="126"/>
      <c r="FF125" s="126"/>
      <c r="FP125" s="126"/>
      <c r="FZ125" s="126"/>
      <c r="GJ125" s="126"/>
      <c r="GT125" s="126"/>
      <c r="HD125" s="126"/>
      <c r="HN125" s="126"/>
      <c r="HX125" s="126"/>
      <c r="IH125" s="126"/>
      <c r="IR125" s="126"/>
      <c r="JB125" s="126"/>
      <c r="JL125" s="126"/>
      <c r="JV125" s="126"/>
      <c r="KF125" s="126"/>
      <c r="KP125" s="126"/>
      <c r="KZ125" s="126"/>
      <c r="LJ125" s="126"/>
    </row>
    <row xmlns:x14ac="http://schemas.microsoft.com/office/spreadsheetml/2009/9/ac" r="126" s="3" customFormat="true" x14ac:dyDescent="0.25">
      <c r="A126" s="407" t="str">
        <f ca="true">IF(ISBLANK('Data Summary'!A128),"",'Data Summary'!A128)</f>
        <v/>
      </c>
      <c r="B126" s="126"/>
      <c r="L126" s="126"/>
      <c r="V126" s="126"/>
      <c r="AF126" s="126"/>
      <c r="AP126" s="126"/>
      <c r="AZ126" s="126"/>
      <c r="BJ126" s="126"/>
      <c r="BT126" s="126"/>
      <c r="CD126" s="126"/>
      <c r="CE126" s="126"/>
      <c r="CF126" s="126"/>
      <c r="CG126" s="126"/>
      <c r="CH126" s="126"/>
      <c r="CI126" s="126"/>
      <c r="CJ126" s="126"/>
      <c r="CK126" s="126"/>
      <c r="CN126" s="126"/>
      <c r="CX126" s="126"/>
      <c r="DH126" s="126"/>
      <c r="DR126" s="126"/>
      <c r="EB126" s="126"/>
      <c r="EL126" s="126"/>
      <c r="EV126" s="126"/>
      <c r="FF126" s="126"/>
      <c r="FP126" s="126"/>
      <c r="FZ126" s="126"/>
      <c r="GJ126" s="126"/>
      <c r="GT126" s="126"/>
      <c r="HD126" s="126"/>
      <c r="HN126" s="126"/>
      <c r="HX126" s="126"/>
      <c r="IH126" s="126"/>
      <c r="IR126" s="126"/>
      <c r="JB126" s="126"/>
      <c r="JL126" s="126"/>
      <c r="JV126" s="126"/>
      <c r="KF126" s="126"/>
      <c r="KP126" s="126"/>
      <c r="KZ126" s="126"/>
      <c r="LJ126" s="126"/>
    </row>
    <row xmlns:x14ac="http://schemas.microsoft.com/office/spreadsheetml/2009/9/ac" r="127" s="3" customFormat="true" x14ac:dyDescent="0.25">
      <c r="A127" s="407" t="str">
        <f ca="true">IF(ISBLANK('Data Summary'!A129),"",'Data Summary'!A129)</f>
        <v/>
      </c>
      <c r="B127" s="126"/>
      <c r="L127" s="126"/>
      <c r="V127" s="126"/>
      <c r="AF127" s="126"/>
      <c r="AP127" s="126"/>
      <c r="AZ127" s="126"/>
      <c r="BJ127" s="126"/>
      <c r="BT127" s="126"/>
      <c r="CD127" s="126"/>
      <c r="CE127" s="126"/>
      <c r="CF127" s="126"/>
      <c r="CG127" s="126"/>
      <c r="CH127" s="126"/>
      <c r="CI127" s="126"/>
      <c r="CJ127" s="126"/>
      <c r="CK127" s="126"/>
      <c r="CN127" s="126"/>
      <c r="CX127" s="126"/>
      <c r="DH127" s="126"/>
      <c r="DR127" s="126"/>
      <c r="EB127" s="126"/>
      <c r="EL127" s="126"/>
      <c r="EV127" s="126"/>
      <c r="FF127" s="126"/>
      <c r="FP127" s="126"/>
      <c r="FZ127" s="126"/>
      <c r="GJ127" s="126"/>
      <c r="GT127" s="126"/>
      <c r="HD127" s="126"/>
      <c r="HN127" s="126"/>
      <c r="HX127" s="126"/>
      <c r="IH127" s="126"/>
      <c r="IR127" s="126"/>
      <c r="JB127" s="126"/>
      <c r="JL127" s="126"/>
      <c r="JV127" s="126"/>
      <c r="KF127" s="126"/>
      <c r="KP127" s="126"/>
      <c r="KZ127" s="126"/>
      <c r="LJ127" s="126"/>
    </row>
    <row xmlns:x14ac="http://schemas.microsoft.com/office/spreadsheetml/2009/9/ac" r="128" s="3" customFormat="true" x14ac:dyDescent="0.25">
      <c r="A128" s="407" t="str">
        <f ca="true">IF(ISBLANK('Data Summary'!A130),"",'Data Summary'!A130)</f>
        <v/>
      </c>
      <c r="B128" s="126"/>
      <c r="L128" s="126"/>
      <c r="V128" s="126"/>
      <c r="AF128" s="126"/>
      <c r="AP128" s="126"/>
      <c r="AZ128" s="126"/>
      <c r="BJ128" s="126"/>
      <c r="BT128" s="126"/>
      <c r="CD128" s="126"/>
      <c r="CE128" s="126"/>
      <c r="CF128" s="126"/>
      <c r="CG128" s="126"/>
      <c r="CH128" s="126"/>
      <c r="CI128" s="126"/>
      <c r="CJ128" s="126"/>
      <c r="CK128" s="126"/>
      <c r="CN128" s="126"/>
      <c r="CX128" s="126"/>
      <c r="DH128" s="126"/>
      <c r="DR128" s="126"/>
      <c r="EB128" s="126"/>
      <c r="EL128" s="126"/>
      <c r="EV128" s="126"/>
      <c r="FF128" s="126"/>
      <c r="FP128" s="126"/>
      <c r="FZ128" s="126"/>
      <c r="GJ128" s="126"/>
      <c r="GT128" s="126"/>
      <c r="HD128" s="126"/>
      <c r="HN128" s="126"/>
      <c r="HX128" s="126"/>
      <c r="IH128" s="126"/>
      <c r="IR128" s="126"/>
      <c r="JB128" s="126"/>
      <c r="JL128" s="126"/>
      <c r="JV128" s="126"/>
      <c r="KF128" s="126"/>
      <c r="KP128" s="126"/>
      <c r="KZ128" s="126"/>
      <c r="LJ128" s="126"/>
    </row>
    <row xmlns:x14ac="http://schemas.microsoft.com/office/spreadsheetml/2009/9/ac" r="129" s="3" customFormat="true" x14ac:dyDescent="0.25">
      <c r="A129" s="407" t="str">
        <f ca="true">IF(ISBLANK('Data Summary'!A131),"",'Data Summary'!A131)</f>
        <v/>
      </c>
      <c r="B129" s="126"/>
      <c r="L129" s="126"/>
      <c r="V129" s="126"/>
      <c r="AF129" s="126"/>
      <c r="AP129" s="126"/>
      <c r="AZ129" s="126"/>
      <c r="BJ129" s="126"/>
      <c r="BT129" s="126"/>
      <c r="CD129" s="126"/>
      <c r="CE129" s="126"/>
      <c r="CF129" s="126"/>
      <c r="CG129" s="126"/>
      <c r="CH129" s="126"/>
      <c r="CI129" s="126"/>
      <c r="CJ129" s="126"/>
      <c r="CK129" s="126"/>
      <c r="CN129" s="126"/>
      <c r="CX129" s="126"/>
      <c r="DH129" s="126"/>
      <c r="DR129" s="126"/>
      <c r="EB129" s="126"/>
      <c r="EL129" s="126"/>
      <c r="EV129" s="126"/>
      <c r="FF129" s="126"/>
      <c r="FP129" s="126"/>
      <c r="FZ129" s="126"/>
      <c r="GJ129" s="126"/>
      <c r="GT129" s="126"/>
      <c r="HD129" s="126"/>
      <c r="HN129" s="126"/>
      <c r="HX129" s="126"/>
      <c r="IH129" s="126"/>
      <c r="IR129" s="126"/>
      <c r="JB129" s="126"/>
      <c r="JL129" s="126"/>
      <c r="JV129" s="126"/>
      <c r="KF129" s="126"/>
      <c r="KP129" s="126"/>
      <c r="KZ129" s="126"/>
      <c r="LJ129" s="126"/>
    </row>
    <row xmlns:x14ac="http://schemas.microsoft.com/office/spreadsheetml/2009/9/ac" r="130" s="3" customFormat="true" x14ac:dyDescent="0.25">
      <c r="A130" s="407" t="str">
        <f ca="true">IF(ISBLANK('Data Summary'!A132),"",'Data Summary'!A132)</f>
        <v/>
      </c>
      <c r="B130" s="126"/>
      <c r="L130" s="126"/>
      <c r="V130" s="126"/>
      <c r="AF130" s="126"/>
      <c r="AP130" s="126"/>
      <c r="AZ130" s="126"/>
      <c r="BJ130" s="126"/>
      <c r="BT130" s="126"/>
      <c r="CD130" s="126"/>
      <c r="CE130" s="126"/>
      <c r="CF130" s="126"/>
      <c r="CG130" s="126"/>
      <c r="CH130" s="126"/>
      <c r="CI130" s="126"/>
      <c r="CJ130" s="126"/>
      <c r="CK130" s="126"/>
      <c r="CN130" s="126"/>
      <c r="CX130" s="126"/>
      <c r="DH130" s="126"/>
      <c r="DR130" s="126"/>
      <c r="EB130" s="126"/>
      <c r="EL130" s="126"/>
      <c r="EV130" s="126"/>
      <c r="FF130" s="126"/>
      <c r="FP130" s="126"/>
      <c r="FZ130" s="126"/>
      <c r="GJ130" s="126"/>
      <c r="GT130" s="126"/>
      <c r="HD130" s="126"/>
      <c r="HN130" s="126"/>
      <c r="HX130" s="126"/>
      <c r="IH130" s="126"/>
      <c r="IR130" s="126"/>
      <c r="JB130" s="126"/>
      <c r="JL130" s="126"/>
      <c r="JV130" s="126"/>
      <c r="KF130" s="126"/>
      <c r="KP130" s="126"/>
      <c r="KZ130" s="126"/>
      <c r="LJ130" s="126"/>
    </row>
    <row xmlns:x14ac="http://schemas.microsoft.com/office/spreadsheetml/2009/9/ac" r="131" s="3" customFormat="true" x14ac:dyDescent="0.25">
      <c r="A131" s="407" t="str">
        <f ca="true">IF(ISBLANK('Data Summary'!A133),"",'Data Summary'!A133)</f>
        <v/>
      </c>
      <c r="B131" s="126"/>
      <c r="L131" s="126"/>
      <c r="V131" s="126"/>
      <c r="AF131" s="126"/>
      <c r="AP131" s="126"/>
      <c r="AZ131" s="126"/>
      <c r="BJ131" s="126"/>
      <c r="BT131" s="126"/>
      <c r="CD131" s="126"/>
      <c r="CE131" s="126"/>
      <c r="CF131" s="126"/>
      <c r="CG131" s="126"/>
      <c r="CH131" s="126"/>
      <c r="CI131" s="126"/>
      <c r="CJ131" s="126"/>
      <c r="CK131" s="126"/>
      <c r="CN131" s="126"/>
      <c r="CX131" s="126"/>
      <c r="DH131" s="126"/>
      <c r="DR131" s="126"/>
      <c r="EB131" s="126"/>
      <c r="EL131" s="126"/>
      <c r="EV131" s="126"/>
      <c r="FF131" s="126"/>
      <c r="FP131" s="126"/>
      <c r="FZ131" s="126"/>
      <c r="GJ131" s="126"/>
      <c r="GT131" s="126"/>
      <c r="HD131" s="126"/>
      <c r="HN131" s="126"/>
      <c r="HX131" s="126"/>
      <c r="IH131" s="126"/>
      <c r="IR131" s="126"/>
      <c r="JB131" s="126"/>
      <c r="JL131" s="126"/>
      <c r="JV131" s="126"/>
      <c r="KF131" s="126"/>
      <c r="KP131" s="126"/>
      <c r="KZ131" s="126"/>
      <c r="LJ131" s="126"/>
    </row>
    <row xmlns:x14ac="http://schemas.microsoft.com/office/spreadsheetml/2009/9/ac" r="132" s="3" customFormat="true" x14ac:dyDescent="0.25">
      <c r="A132" s="407" t="str">
        <f ca="true">IF(ISBLANK('Data Summary'!A134),"",'Data Summary'!A134)</f>
        <v/>
      </c>
      <c r="B132" s="126"/>
      <c r="L132" s="126"/>
      <c r="V132" s="126"/>
      <c r="AF132" s="126"/>
      <c r="AP132" s="126"/>
      <c r="AZ132" s="126"/>
      <c r="BJ132" s="126"/>
      <c r="BT132" s="126"/>
      <c r="CD132" s="126"/>
      <c r="CE132" s="126"/>
      <c r="CF132" s="126"/>
      <c r="CG132" s="126"/>
      <c r="CH132" s="126"/>
      <c r="CI132" s="126"/>
      <c r="CJ132" s="126"/>
      <c r="CK132" s="126"/>
      <c r="CN132" s="126"/>
      <c r="CX132" s="126"/>
      <c r="DH132" s="126"/>
      <c r="DR132" s="126"/>
      <c r="EB132" s="126"/>
      <c r="EL132" s="126"/>
      <c r="EV132" s="126"/>
      <c r="FF132" s="126"/>
      <c r="FP132" s="126"/>
      <c r="FZ132" s="126"/>
      <c r="GJ132" s="126"/>
      <c r="GT132" s="126"/>
      <c r="HD132" s="126"/>
      <c r="HN132" s="126"/>
      <c r="HX132" s="126"/>
      <c r="IH132" s="126"/>
      <c r="IR132" s="126"/>
      <c r="JB132" s="126"/>
      <c r="JL132" s="126"/>
      <c r="JV132" s="126"/>
      <c r="KF132" s="126"/>
      <c r="KP132" s="126"/>
      <c r="KZ132" s="126"/>
      <c r="LJ132" s="126"/>
    </row>
    <row xmlns:x14ac="http://schemas.microsoft.com/office/spreadsheetml/2009/9/ac" r="133" s="3" customFormat="true" x14ac:dyDescent="0.25">
      <c r="A133" s="407" t="str">
        <f ca="true">IF(ISBLANK('Data Summary'!A135),"",'Data Summary'!A135)</f>
        <v/>
      </c>
      <c r="B133" s="126"/>
      <c r="L133" s="126"/>
      <c r="V133" s="126"/>
      <c r="AF133" s="126"/>
      <c r="AP133" s="126"/>
      <c r="AZ133" s="126"/>
      <c r="BJ133" s="126"/>
      <c r="BT133" s="126"/>
      <c r="CD133" s="126"/>
      <c r="CE133" s="126"/>
      <c r="CF133" s="126"/>
      <c r="CG133" s="126"/>
      <c r="CH133" s="126"/>
      <c r="CI133" s="126"/>
      <c r="CJ133" s="126"/>
      <c r="CK133" s="126"/>
      <c r="CN133" s="126"/>
      <c r="CX133" s="126"/>
      <c r="DH133" s="126"/>
      <c r="DR133" s="126"/>
      <c r="EB133" s="126"/>
      <c r="EL133" s="126"/>
      <c r="EV133" s="126"/>
      <c r="FF133" s="126"/>
      <c r="FP133" s="126"/>
      <c r="FZ133" s="126"/>
      <c r="GJ133" s="126"/>
      <c r="GT133" s="126"/>
      <c r="HD133" s="126"/>
      <c r="HN133" s="126"/>
      <c r="HX133" s="126"/>
      <c r="IH133" s="126"/>
      <c r="IR133" s="126"/>
      <c r="JB133" s="126"/>
      <c r="JL133" s="126"/>
      <c r="JV133" s="126"/>
      <c r="KF133" s="126"/>
      <c r="KP133" s="126"/>
      <c r="KZ133" s="126"/>
      <c r="LJ133" s="126"/>
    </row>
    <row xmlns:x14ac="http://schemas.microsoft.com/office/spreadsheetml/2009/9/ac" r="134" s="3" customFormat="true" x14ac:dyDescent="0.25">
      <c r="A134" s="407" t="str">
        <f ca="true">IF(ISBLANK('Data Summary'!A136),"",'Data Summary'!A136)</f>
        <v/>
      </c>
      <c r="B134" s="126"/>
      <c r="L134" s="126"/>
      <c r="V134" s="126"/>
      <c r="AF134" s="126"/>
      <c r="AP134" s="126"/>
      <c r="AZ134" s="126"/>
      <c r="BJ134" s="126"/>
      <c r="BT134" s="126"/>
      <c r="CD134" s="126"/>
      <c r="CE134" s="126"/>
      <c r="CF134" s="126"/>
      <c r="CG134" s="126"/>
      <c r="CH134" s="126"/>
      <c r="CI134" s="126"/>
      <c r="CJ134" s="126"/>
      <c r="CK134" s="126"/>
      <c r="CN134" s="126"/>
      <c r="CX134" s="126"/>
      <c r="DH134" s="126"/>
      <c r="DR134" s="126"/>
      <c r="EB134" s="126"/>
      <c r="EL134" s="126"/>
      <c r="EV134" s="126"/>
      <c r="FF134" s="126"/>
      <c r="FP134" s="126"/>
      <c r="FZ134" s="126"/>
      <c r="GJ134" s="126"/>
      <c r="GT134" s="126"/>
      <c r="HD134" s="126"/>
      <c r="HN134" s="126"/>
      <c r="HX134" s="126"/>
      <c r="IH134" s="126"/>
      <c r="IR134" s="126"/>
      <c r="JB134" s="126"/>
      <c r="JL134" s="126"/>
      <c r="JV134" s="126"/>
      <c r="KF134" s="126"/>
      <c r="KP134" s="126"/>
      <c r="KZ134" s="126"/>
      <c r="LJ134" s="126"/>
    </row>
    <row xmlns:x14ac="http://schemas.microsoft.com/office/spreadsheetml/2009/9/ac" r="135" s="3" customFormat="true" x14ac:dyDescent="0.25">
      <c r="A135" s="407" t="str">
        <f ca="true">IF(ISBLANK('Data Summary'!A137),"",'Data Summary'!A137)</f>
        <v/>
      </c>
      <c r="B135" s="126"/>
      <c r="L135" s="126"/>
      <c r="V135" s="126"/>
      <c r="AF135" s="126"/>
      <c r="AP135" s="126"/>
      <c r="AZ135" s="126"/>
      <c r="BJ135" s="126"/>
      <c r="BT135" s="126"/>
      <c r="CD135" s="126"/>
      <c r="CE135" s="126"/>
      <c r="CF135" s="126"/>
      <c r="CG135" s="126"/>
      <c r="CH135" s="126"/>
      <c r="CI135" s="126"/>
      <c r="CJ135" s="126"/>
      <c r="CK135" s="126"/>
      <c r="CN135" s="126"/>
      <c r="CX135" s="126"/>
      <c r="DH135" s="126"/>
      <c r="DR135" s="126"/>
      <c r="EB135" s="126"/>
      <c r="EL135" s="126"/>
      <c r="EV135" s="126"/>
      <c r="FF135" s="126"/>
      <c r="FP135" s="126"/>
      <c r="FZ135" s="126"/>
      <c r="GJ135" s="126"/>
      <c r="GT135" s="126"/>
      <c r="HD135" s="126"/>
      <c r="HN135" s="126"/>
      <c r="HX135" s="126"/>
      <c r="IH135" s="126"/>
      <c r="IR135" s="126"/>
      <c r="JB135" s="126"/>
      <c r="JL135" s="126"/>
      <c r="JV135" s="126"/>
      <c r="KF135" s="126"/>
      <c r="KP135" s="126"/>
      <c r="KZ135" s="126"/>
      <c r="LJ135" s="126"/>
    </row>
    <row xmlns:x14ac="http://schemas.microsoft.com/office/spreadsheetml/2009/9/ac" r="136" s="3" customFormat="true" x14ac:dyDescent="0.25">
      <c r="A136" s="407" t="str">
        <f ca="true">IF(ISBLANK('Data Summary'!A138),"",'Data Summary'!A138)</f>
        <v/>
      </c>
      <c r="B136" s="126"/>
      <c r="L136" s="126"/>
      <c r="V136" s="126"/>
      <c r="AF136" s="126"/>
      <c r="AP136" s="126"/>
      <c r="AZ136" s="126"/>
      <c r="BJ136" s="126"/>
      <c r="BT136" s="126"/>
      <c r="CD136" s="126"/>
      <c r="CE136" s="126"/>
      <c r="CF136" s="126"/>
      <c r="CG136" s="126"/>
      <c r="CH136" s="126"/>
      <c r="CI136" s="126"/>
      <c r="CJ136" s="126"/>
      <c r="CK136" s="126"/>
      <c r="CN136" s="126"/>
      <c r="CX136" s="126"/>
      <c r="DH136" s="126"/>
      <c r="DR136" s="126"/>
      <c r="EB136" s="126"/>
      <c r="EL136" s="126"/>
      <c r="EV136" s="126"/>
      <c r="FF136" s="126"/>
      <c r="FP136" s="126"/>
      <c r="FZ136" s="126"/>
      <c r="GJ136" s="126"/>
      <c r="GT136" s="126"/>
      <c r="HD136" s="126"/>
      <c r="HN136" s="126"/>
      <c r="HX136" s="126"/>
      <c r="IH136" s="126"/>
      <c r="IR136" s="126"/>
      <c r="JB136" s="126"/>
      <c r="JL136" s="126"/>
      <c r="JV136" s="126"/>
      <c r="KF136" s="126"/>
      <c r="KP136" s="126"/>
      <c r="KZ136" s="126"/>
      <c r="LJ136" s="126"/>
    </row>
    <row xmlns:x14ac="http://schemas.microsoft.com/office/spreadsheetml/2009/9/ac" r="137" s="3" customFormat="true" x14ac:dyDescent="0.25">
      <c r="A137" s="407" t="str">
        <f ca="true">IF(ISBLANK('Data Summary'!A139),"",'Data Summary'!A139)</f>
        <v/>
      </c>
      <c r="B137" s="126"/>
      <c r="L137" s="126"/>
      <c r="V137" s="126"/>
      <c r="AF137" s="126"/>
      <c r="AP137" s="126"/>
      <c r="AZ137" s="126"/>
      <c r="BJ137" s="126"/>
      <c r="BT137" s="126"/>
      <c r="CD137" s="126"/>
      <c r="CE137" s="126"/>
      <c r="CF137" s="126"/>
      <c r="CG137" s="126"/>
      <c r="CH137" s="126"/>
      <c r="CI137" s="126"/>
      <c r="CJ137" s="126"/>
      <c r="CK137" s="126"/>
      <c r="CN137" s="126"/>
      <c r="CX137" s="126"/>
      <c r="DH137" s="126"/>
      <c r="DR137" s="126"/>
      <c r="EB137" s="126"/>
      <c r="EL137" s="126"/>
      <c r="EV137" s="126"/>
      <c r="FF137" s="126"/>
      <c r="FP137" s="126"/>
      <c r="FZ137" s="126"/>
      <c r="GJ137" s="126"/>
      <c r="GT137" s="126"/>
      <c r="HD137" s="126"/>
      <c r="HN137" s="126"/>
      <c r="HX137" s="126"/>
      <c r="IH137" s="126"/>
      <c r="IR137" s="126"/>
      <c r="JB137" s="126"/>
      <c r="JL137" s="126"/>
      <c r="JV137" s="126"/>
      <c r="KF137" s="126"/>
      <c r="KP137" s="126"/>
      <c r="KZ137" s="126"/>
      <c r="LJ137" s="126"/>
    </row>
    <row xmlns:x14ac="http://schemas.microsoft.com/office/spreadsheetml/2009/9/ac" r="138" s="3" customFormat="true" x14ac:dyDescent="0.25">
      <c r="A138" s="407" t="str">
        <f ca="true">IF(ISBLANK('Data Summary'!A140),"",'Data Summary'!A140)</f>
        <v/>
      </c>
      <c r="B138" s="126"/>
      <c r="L138" s="126"/>
      <c r="V138" s="126"/>
      <c r="AF138" s="126"/>
      <c r="AP138" s="126"/>
      <c r="AZ138" s="126"/>
      <c r="BJ138" s="126"/>
      <c r="BT138" s="126"/>
      <c r="CD138" s="126"/>
      <c r="CE138" s="126"/>
      <c r="CF138" s="126"/>
      <c r="CG138" s="126"/>
      <c r="CH138" s="126"/>
      <c r="CI138" s="126"/>
      <c r="CJ138" s="126"/>
      <c r="CK138" s="126"/>
      <c r="CN138" s="126"/>
      <c r="CX138" s="126"/>
      <c r="DH138" s="126"/>
      <c r="DR138" s="126"/>
      <c r="EB138" s="126"/>
      <c r="EL138" s="126"/>
      <c r="EV138" s="126"/>
      <c r="FF138" s="126"/>
      <c r="FP138" s="126"/>
      <c r="FZ138" s="126"/>
      <c r="GJ138" s="126"/>
      <c r="GT138" s="126"/>
      <c r="HD138" s="126"/>
      <c r="HN138" s="126"/>
      <c r="HX138" s="126"/>
      <c r="IH138" s="126"/>
      <c r="IR138" s="126"/>
      <c r="JB138" s="126"/>
      <c r="JL138" s="126"/>
      <c r="JV138" s="126"/>
      <c r="KF138" s="126"/>
      <c r="KP138" s="126"/>
      <c r="KZ138" s="126"/>
      <c r="LJ138" s="126"/>
    </row>
    <row xmlns:x14ac="http://schemas.microsoft.com/office/spreadsheetml/2009/9/ac" r="139" s="3" customFormat="true" x14ac:dyDescent="0.25">
      <c r="A139" s="407" t="str">
        <f ca="true">IF(ISBLANK('Data Summary'!A141),"",'Data Summary'!A141)</f>
        <v/>
      </c>
      <c r="B139" s="126"/>
      <c r="L139" s="126"/>
      <c r="V139" s="126"/>
      <c r="AF139" s="126"/>
      <c r="AP139" s="126"/>
      <c r="AZ139" s="126"/>
      <c r="BJ139" s="126"/>
      <c r="BT139" s="126"/>
      <c r="CD139" s="126"/>
      <c r="CE139" s="126"/>
      <c r="CF139" s="126"/>
      <c r="CG139" s="126"/>
      <c r="CH139" s="126"/>
      <c r="CI139" s="126"/>
      <c r="CJ139" s="126"/>
      <c r="CK139" s="126"/>
      <c r="CN139" s="126"/>
      <c r="CX139" s="126"/>
      <c r="DH139" s="126"/>
      <c r="DR139" s="126"/>
      <c r="EB139" s="126"/>
      <c r="EL139" s="126"/>
      <c r="EV139" s="126"/>
      <c r="FF139" s="126"/>
      <c r="FP139" s="126"/>
      <c r="FZ139" s="126"/>
      <c r="GJ139" s="126"/>
      <c r="GT139" s="126"/>
      <c r="HD139" s="126"/>
      <c r="HN139" s="126"/>
      <c r="HX139" s="126"/>
      <c r="IH139" s="126"/>
      <c r="IR139" s="126"/>
      <c r="JB139" s="126"/>
      <c r="JL139" s="126"/>
      <c r="JV139" s="126"/>
      <c r="KF139" s="126"/>
      <c r="KP139" s="126"/>
      <c r="KZ139" s="126"/>
      <c r="LJ139" s="126"/>
    </row>
    <row xmlns:x14ac="http://schemas.microsoft.com/office/spreadsheetml/2009/9/ac" r="140" s="3" customFormat="true" x14ac:dyDescent="0.25">
      <c r="A140" s="407" t="str">
        <f ca="true">IF(ISBLANK('Data Summary'!A142),"",'Data Summary'!A142)</f>
        <v/>
      </c>
      <c r="B140" s="126"/>
      <c r="L140" s="126"/>
      <c r="V140" s="126"/>
      <c r="AF140" s="126"/>
      <c r="AP140" s="126"/>
      <c r="AZ140" s="126"/>
      <c r="BJ140" s="126"/>
      <c r="BT140" s="126"/>
      <c r="CD140" s="126"/>
      <c r="CE140" s="126"/>
      <c r="CF140" s="126"/>
      <c r="CG140" s="126"/>
      <c r="CH140" s="126"/>
      <c r="CI140" s="126"/>
      <c r="CJ140" s="126"/>
      <c r="CK140" s="126"/>
      <c r="CN140" s="126"/>
      <c r="CX140" s="126"/>
      <c r="DH140" s="126"/>
      <c r="DR140" s="126"/>
      <c r="EB140" s="126"/>
      <c r="EL140" s="126"/>
      <c r="EV140" s="126"/>
      <c r="FF140" s="126"/>
      <c r="FP140" s="126"/>
      <c r="FZ140" s="126"/>
      <c r="GJ140" s="126"/>
      <c r="GT140" s="126"/>
      <c r="HD140" s="126"/>
      <c r="HN140" s="126"/>
      <c r="HX140" s="126"/>
      <c r="IH140" s="126"/>
      <c r="IR140" s="126"/>
      <c r="JB140" s="126"/>
      <c r="JL140" s="126"/>
      <c r="JV140" s="126"/>
      <c r="KF140" s="126"/>
      <c r="KP140" s="126"/>
      <c r="KZ140" s="126"/>
      <c r="LJ140" s="126"/>
    </row>
    <row xmlns:x14ac="http://schemas.microsoft.com/office/spreadsheetml/2009/9/ac" r="141" s="3" customFormat="true" x14ac:dyDescent="0.25">
      <c r="A141" s="407" t="str">
        <f ca="true">IF(ISBLANK('Data Summary'!A143),"",'Data Summary'!A143)</f>
        <v/>
      </c>
      <c r="B141" s="126"/>
      <c r="L141" s="126"/>
      <c r="V141" s="126"/>
      <c r="AF141" s="126"/>
      <c r="AP141" s="126"/>
      <c r="AZ141" s="126"/>
      <c r="BJ141" s="126"/>
      <c r="BT141" s="126"/>
      <c r="CD141" s="126"/>
      <c r="CE141" s="126"/>
      <c r="CF141" s="126"/>
      <c r="CG141" s="126"/>
      <c r="CH141" s="126"/>
      <c r="CI141" s="126"/>
      <c r="CJ141" s="126"/>
      <c r="CK141" s="126"/>
      <c r="CN141" s="126"/>
      <c r="CX141" s="126"/>
      <c r="DH141" s="126"/>
      <c r="DR141" s="126"/>
      <c r="EB141" s="126"/>
      <c r="EL141" s="126"/>
      <c r="EV141" s="126"/>
      <c r="FF141" s="126"/>
      <c r="FP141" s="126"/>
      <c r="FZ141" s="126"/>
      <c r="GJ141" s="126"/>
      <c r="GT141" s="126"/>
      <c r="HD141" s="126"/>
      <c r="HN141" s="126"/>
      <c r="HX141" s="126"/>
      <c r="IH141" s="126"/>
      <c r="IR141" s="126"/>
      <c r="JB141" s="126"/>
      <c r="JL141" s="126"/>
      <c r="JV141" s="126"/>
      <c r="KF141" s="126"/>
      <c r="KP141" s="126"/>
      <c r="KZ141" s="126"/>
      <c r="LJ141" s="126"/>
    </row>
    <row xmlns:x14ac="http://schemas.microsoft.com/office/spreadsheetml/2009/9/ac" r="142" s="3" customFormat="true" x14ac:dyDescent="0.25">
      <c r="A142" s="407" t="str">
        <f ca="true">IF(ISBLANK('Data Summary'!A144),"",'Data Summary'!A144)</f>
        <v/>
      </c>
      <c r="B142" s="126"/>
      <c r="L142" s="126"/>
      <c r="V142" s="126"/>
      <c r="AF142" s="126"/>
      <c r="AP142" s="126"/>
      <c r="AZ142" s="126"/>
      <c r="BJ142" s="126"/>
      <c r="BT142" s="126"/>
      <c r="CD142" s="126"/>
      <c r="CE142" s="126"/>
      <c r="CF142" s="126"/>
      <c r="CG142" s="126"/>
      <c r="CH142" s="126"/>
      <c r="CI142" s="126"/>
      <c r="CJ142" s="126"/>
      <c r="CK142" s="126"/>
      <c r="CN142" s="126"/>
      <c r="CX142" s="126"/>
      <c r="DH142" s="126"/>
      <c r="DR142" s="126"/>
      <c r="EB142" s="126"/>
      <c r="EL142" s="126"/>
      <c r="EV142" s="126"/>
      <c r="FF142" s="126"/>
      <c r="FP142" s="126"/>
      <c r="FZ142" s="126"/>
      <c r="GJ142" s="126"/>
      <c r="GT142" s="126"/>
      <c r="HD142" s="126"/>
      <c r="HN142" s="126"/>
      <c r="HX142" s="126"/>
      <c r="IH142" s="126"/>
      <c r="IR142" s="126"/>
      <c r="JB142" s="126"/>
      <c r="JL142" s="126"/>
      <c r="JV142" s="126"/>
      <c r="KF142" s="126"/>
      <c r="KP142" s="126"/>
      <c r="KZ142" s="126"/>
      <c r="LJ142" s="126"/>
    </row>
    <row xmlns:x14ac="http://schemas.microsoft.com/office/spreadsheetml/2009/9/ac" r="143" s="3" customFormat="true" x14ac:dyDescent="0.25">
      <c r="A143" s="407" t="str">
        <f ca="true">IF(ISBLANK('Data Summary'!A145),"",'Data Summary'!A145)</f>
        <v/>
      </c>
      <c r="B143" s="126"/>
      <c r="L143" s="126"/>
      <c r="V143" s="126"/>
      <c r="AF143" s="126"/>
      <c r="AP143" s="126"/>
      <c r="AZ143" s="126"/>
      <c r="BJ143" s="126"/>
      <c r="BT143" s="126"/>
      <c r="CD143" s="126"/>
      <c r="CE143" s="126"/>
      <c r="CF143" s="126"/>
      <c r="CG143" s="126"/>
      <c r="CH143" s="126"/>
      <c r="CI143" s="126"/>
      <c r="CJ143" s="126"/>
      <c r="CK143" s="126"/>
      <c r="CN143" s="126"/>
      <c r="CX143" s="126"/>
      <c r="DH143" s="126"/>
      <c r="DR143" s="126"/>
      <c r="EB143" s="126"/>
      <c r="EL143" s="126"/>
      <c r="EV143" s="126"/>
      <c r="FF143" s="126"/>
      <c r="FP143" s="126"/>
      <c r="FZ143" s="126"/>
      <c r="GJ143" s="126"/>
      <c r="GT143" s="126"/>
      <c r="HD143" s="126"/>
      <c r="HN143" s="126"/>
      <c r="HX143" s="126"/>
      <c r="IH143" s="126"/>
      <c r="IR143" s="126"/>
      <c r="JB143" s="126"/>
      <c r="JL143" s="126"/>
      <c r="JV143" s="126"/>
      <c r="KF143" s="126"/>
      <c r="KP143" s="126"/>
      <c r="KZ143" s="126"/>
      <c r="LJ143" s="126"/>
    </row>
    <row xmlns:x14ac="http://schemas.microsoft.com/office/spreadsheetml/2009/9/ac" r="144" s="3" customFormat="true" x14ac:dyDescent="0.25">
      <c r="A144" s="407" t="str">
        <f ca="true">IF(ISBLANK('Data Summary'!A146),"",'Data Summary'!A146)</f>
        <v/>
      </c>
      <c r="B144" s="126"/>
      <c r="L144" s="126"/>
      <c r="V144" s="126"/>
      <c r="AF144" s="126"/>
      <c r="AP144" s="126"/>
      <c r="AZ144" s="126"/>
      <c r="BJ144" s="126"/>
      <c r="BT144" s="126"/>
      <c r="CD144" s="126"/>
      <c r="CE144" s="126"/>
      <c r="CF144" s="126"/>
      <c r="CG144" s="126"/>
      <c r="CH144" s="126"/>
      <c r="CI144" s="126"/>
      <c r="CJ144" s="126"/>
      <c r="CK144" s="126"/>
      <c r="CN144" s="126"/>
      <c r="CX144" s="126"/>
      <c r="DH144" s="126"/>
      <c r="DR144" s="126"/>
      <c r="EB144" s="126"/>
      <c r="EL144" s="126"/>
      <c r="EV144" s="126"/>
      <c r="FF144" s="126"/>
      <c r="FP144" s="126"/>
      <c r="FZ144" s="126"/>
      <c r="GJ144" s="126"/>
      <c r="GT144" s="126"/>
      <c r="HD144" s="126"/>
      <c r="HN144" s="126"/>
      <c r="HX144" s="126"/>
      <c r="IH144" s="126"/>
      <c r="IR144" s="126"/>
      <c r="JB144" s="126"/>
      <c r="JL144" s="126"/>
      <c r="JV144" s="126"/>
      <c r="KF144" s="126"/>
      <c r="KP144" s="126"/>
      <c r="KZ144" s="126"/>
      <c r="LJ144" s="126"/>
    </row>
    <row xmlns:x14ac="http://schemas.microsoft.com/office/spreadsheetml/2009/9/ac" r="145" s="3" customFormat="true" x14ac:dyDescent="0.25">
      <c r="A145" s="407" t="str">
        <f ca="true">IF(ISBLANK('Data Summary'!A147),"",'Data Summary'!A147)</f>
        <v/>
      </c>
      <c r="B145" s="126"/>
      <c r="L145" s="126"/>
      <c r="V145" s="126"/>
      <c r="AF145" s="126"/>
      <c r="AP145" s="126"/>
      <c r="AZ145" s="126"/>
      <c r="BJ145" s="126"/>
      <c r="BT145" s="126"/>
      <c r="CD145" s="126"/>
      <c r="CE145" s="126"/>
      <c r="CF145" s="126"/>
      <c r="CG145" s="126"/>
      <c r="CH145" s="126"/>
      <c r="CI145" s="126"/>
      <c r="CJ145" s="126"/>
      <c r="CK145" s="126"/>
      <c r="CN145" s="126"/>
      <c r="CX145" s="126"/>
      <c r="DH145" s="126"/>
      <c r="DR145" s="126"/>
      <c r="EB145" s="126"/>
      <c r="EL145" s="126"/>
      <c r="EV145" s="126"/>
      <c r="FF145" s="126"/>
      <c r="FP145" s="126"/>
      <c r="FZ145" s="126"/>
      <c r="GJ145" s="126"/>
      <c r="GT145" s="126"/>
      <c r="HD145" s="126"/>
      <c r="HN145" s="126"/>
      <c r="HX145" s="126"/>
      <c r="IH145" s="126"/>
      <c r="IR145" s="126"/>
      <c r="JB145" s="126"/>
      <c r="JL145" s="126"/>
      <c r="JV145" s="126"/>
      <c r="KF145" s="126"/>
      <c r="KP145" s="126"/>
      <c r="KZ145" s="126"/>
      <c r="LJ145" s="126"/>
    </row>
    <row xmlns:x14ac="http://schemas.microsoft.com/office/spreadsheetml/2009/9/ac" r="146" s="3" customFormat="true" x14ac:dyDescent="0.25">
      <c r="A146" s="407" t="str">
        <f ca="true">IF(ISBLANK('Data Summary'!A148),"",'Data Summary'!A148)</f>
        <v/>
      </c>
      <c r="B146" s="126"/>
      <c r="L146" s="126"/>
      <c r="V146" s="126"/>
      <c r="AF146" s="126"/>
      <c r="AP146" s="126"/>
      <c r="AZ146" s="126"/>
      <c r="BJ146" s="126"/>
      <c r="BT146" s="126"/>
      <c r="CD146" s="126"/>
      <c r="CE146" s="126"/>
      <c r="CF146" s="126"/>
      <c r="CG146" s="126"/>
      <c r="CH146" s="126"/>
      <c r="CI146" s="126"/>
      <c r="CJ146" s="126"/>
      <c r="CK146" s="126"/>
      <c r="CN146" s="126"/>
      <c r="CX146" s="126"/>
      <c r="DH146" s="126"/>
      <c r="DR146" s="126"/>
      <c r="EB146" s="126"/>
      <c r="EL146" s="126"/>
      <c r="EV146" s="126"/>
      <c r="FF146" s="126"/>
      <c r="FP146" s="126"/>
      <c r="FZ146" s="126"/>
      <c r="GJ146" s="126"/>
      <c r="GT146" s="126"/>
      <c r="HD146" s="126"/>
      <c r="HN146" s="126"/>
      <c r="HX146" s="126"/>
      <c r="IH146" s="126"/>
      <c r="IR146" s="126"/>
      <c r="JB146" s="126"/>
      <c r="JL146" s="126"/>
      <c r="JV146" s="126"/>
      <c r="KF146" s="126"/>
      <c r="KP146" s="126"/>
      <c r="KZ146" s="126"/>
      <c r="LJ146" s="126"/>
    </row>
    <row xmlns:x14ac="http://schemas.microsoft.com/office/spreadsheetml/2009/9/ac" r="147" s="3" customFormat="true" x14ac:dyDescent="0.25">
      <c r="A147" s="407" t="str">
        <f ca="true">IF(ISBLANK('Data Summary'!A149),"",'Data Summary'!A149)</f>
        <v/>
      </c>
      <c r="B147" s="126"/>
      <c r="L147" s="126"/>
      <c r="V147" s="126"/>
      <c r="AF147" s="126"/>
      <c r="AP147" s="126"/>
      <c r="AZ147" s="126"/>
      <c r="BJ147" s="126"/>
      <c r="BT147" s="126"/>
      <c r="CD147" s="126"/>
      <c r="CE147" s="126"/>
      <c r="CF147" s="126"/>
      <c r="CG147" s="126"/>
      <c r="CH147" s="126"/>
      <c r="CI147" s="126"/>
      <c r="CJ147" s="126"/>
      <c r="CK147" s="126"/>
      <c r="CN147" s="126"/>
      <c r="CX147" s="126"/>
      <c r="DH147" s="126"/>
      <c r="DR147" s="126"/>
      <c r="EB147" s="126"/>
      <c r="EL147" s="126"/>
      <c r="EV147" s="126"/>
      <c r="FF147" s="126"/>
      <c r="FP147" s="126"/>
      <c r="FZ147" s="126"/>
      <c r="GJ147" s="126"/>
      <c r="GT147" s="126"/>
      <c r="HD147" s="126"/>
      <c r="HN147" s="126"/>
      <c r="HX147" s="126"/>
      <c r="IH147" s="126"/>
      <c r="IR147" s="126"/>
      <c r="JB147" s="126"/>
      <c r="JL147" s="126"/>
      <c r="JV147" s="126"/>
      <c r="KF147" s="126"/>
      <c r="KP147" s="126"/>
      <c r="KZ147" s="126"/>
      <c r="LJ147" s="126"/>
    </row>
    <row xmlns:x14ac="http://schemas.microsoft.com/office/spreadsheetml/2009/9/ac" r="148" s="3" customFormat="true" x14ac:dyDescent="0.25">
      <c r="A148" s="407" t="str">
        <f ca="true">IF(ISBLANK('Data Summary'!A150),"",'Data Summary'!A150)</f>
        <v/>
      </c>
      <c r="B148" s="126"/>
      <c r="L148" s="126"/>
      <c r="V148" s="126"/>
      <c r="AF148" s="126"/>
      <c r="AP148" s="126"/>
      <c r="AZ148" s="126"/>
      <c r="BJ148" s="126"/>
      <c r="BT148" s="126"/>
      <c r="CD148" s="126"/>
      <c r="CE148" s="126"/>
      <c r="CF148" s="126"/>
      <c r="CG148" s="126"/>
      <c r="CH148" s="126"/>
      <c r="CI148" s="126"/>
      <c r="CJ148" s="126"/>
      <c r="CK148" s="126"/>
      <c r="CN148" s="126"/>
      <c r="CX148" s="126"/>
      <c r="DH148" s="126"/>
      <c r="DR148" s="126"/>
      <c r="EB148" s="126"/>
      <c r="EL148" s="126"/>
      <c r="EV148" s="126"/>
      <c r="FF148" s="126"/>
      <c r="FP148" s="126"/>
      <c r="FZ148" s="126"/>
      <c r="GJ148" s="126"/>
      <c r="GT148" s="126"/>
      <c r="HD148" s="126"/>
      <c r="HN148" s="126"/>
      <c r="HX148" s="126"/>
      <c r="IH148" s="126"/>
      <c r="IR148" s="126"/>
      <c r="JB148" s="126"/>
      <c r="JL148" s="126"/>
      <c r="JV148" s="126"/>
      <c r="KF148" s="126"/>
      <c r="KP148" s="126"/>
      <c r="KZ148" s="126"/>
      <c r="LJ148" s="126"/>
    </row>
    <row xmlns:x14ac="http://schemas.microsoft.com/office/spreadsheetml/2009/9/ac" r="149" s="3" customFormat="true" x14ac:dyDescent="0.25">
      <c r="A149" s="407" t="str">
        <f ca="true">IF(ISBLANK('Data Summary'!A151),"",'Data Summary'!A151)</f>
        <v/>
      </c>
      <c r="B149" s="126"/>
      <c r="L149" s="126"/>
      <c r="V149" s="126"/>
      <c r="AF149" s="126"/>
      <c r="AP149" s="126"/>
      <c r="AZ149" s="126"/>
      <c r="BJ149" s="126"/>
      <c r="BT149" s="126"/>
      <c r="CD149" s="126"/>
      <c r="CE149" s="126"/>
      <c r="CF149" s="126"/>
      <c r="CG149" s="126"/>
      <c r="CH149" s="126"/>
      <c r="CI149" s="126"/>
      <c r="CJ149" s="126"/>
      <c r="CK149" s="126"/>
      <c r="CN149" s="126"/>
      <c r="CX149" s="126"/>
      <c r="DH149" s="126"/>
      <c r="DR149" s="126"/>
      <c r="EB149" s="126"/>
      <c r="EL149" s="126"/>
      <c r="EV149" s="126"/>
      <c r="FF149" s="126"/>
      <c r="FP149" s="126"/>
      <c r="FZ149" s="126"/>
      <c r="GJ149" s="126"/>
      <c r="GT149" s="126"/>
      <c r="HD149" s="126"/>
      <c r="HN149" s="126"/>
      <c r="HX149" s="126"/>
      <c r="IH149" s="126"/>
      <c r="IR149" s="126"/>
      <c r="JB149" s="126"/>
      <c r="JL149" s="126"/>
      <c r="JV149" s="126"/>
      <c r="KF149" s="126"/>
      <c r="KP149" s="126"/>
      <c r="KZ149" s="126"/>
      <c r="LJ149" s="126"/>
    </row>
    <row xmlns:x14ac="http://schemas.microsoft.com/office/spreadsheetml/2009/9/ac" r="150" s="3" customFormat="true" x14ac:dyDescent="0.25">
      <c r="A150" s="407" t="str">
        <f ca="true">IF(ISBLANK('Data Summary'!A152),"",'Data Summary'!A152)</f>
        <v/>
      </c>
      <c r="B150" s="126"/>
      <c r="L150" s="126"/>
      <c r="V150" s="126"/>
      <c r="AF150" s="126"/>
      <c r="AP150" s="126"/>
      <c r="AZ150" s="126"/>
      <c r="BJ150" s="126"/>
      <c r="BT150" s="126"/>
      <c r="CD150" s="126"/>
      <c r="CE150" s="126"/>
      <c r="CF150" s="126"/>
      <c r="CG150" s="126"/>
      <c r="CH150" s="126"/>
      <c r="CI150" s="126"/>
      <c r="CJ150" s="126"/>
      <c r="CK150" s="126"/>
      <c r="CN150" s="126"/>
      <c r="CX150" s="126"/>
      <c r="DH150" s="126"/>
      <c r="DR150" s="126"/>
      <c r="EB150" s="126"/>
      <c r="EL150" s="126"/>
      <c r="EV150" s="126"/>
      <c r="FF150" s="126"/>
      <c r="FP150" s="126"/>
      <c r="FZ150" s="126"/>
      <c r="GJ150" s="126"/>
      <c r="GT150" s="126"/>
      <c r="HD150" s="126"/>
      <c r="HN150" s="126"/>
      <c r="HX150" s="126"/>
      <c r="IH150" s="126"/>
      <c r="IR150" s="126"/>
      <c r="JB150" s="126"/>
      <c r="JL150" s="126"/>
      <c r="JV150" s="126"/>
      <c r="KF150" s="126"/>
      <c r="KP150" s="126"/>
      <c r="KZ150" s="126"/>
      <c r="LJ150" s="126"/>
    </row>
    <row xmlns:x14ac="http://schemas.microsoft.com/office/spreadsheetml/2009/9/ac" r="151" s="3" customFormat="true" x14ac:dyDescent="0.25">
      <c r="A151" s="407" t="str">
        <f ca="true">IF(ISBLANK('Data Summary'!A153),"",'Data Summary'!A153)</f>
        <v/>
      </c>
      <c r="B151" s="126"/>
      <c r="L151" s="126"/>
      <c r="V151" s="126"/>
      <c r="AF151" s="126"/>
      <c r="AP151" s="126"/>
      <c r="AZ151" s="126"/>
      <c r="BJ151" s="126"/>
      <c r="BT151" s="126"/>
      <c r="CD151" s="126"/>
      <c r="CE151" s="126"/>
      <c r="CF151" s="126"/>
      <c r="CG151" s="126"/>
      <c r="CH151" s="126"/>
      <c r="CI151" s="126"/>
      <c r="CJ151" s="126"/>
      <c r="CK151" s="126"/>
      <c r="CN151" s="126"/>
      <c r="CX151" s="126"/>
      <c r="DH151" s="126"/>
      <c r="DR151" s="126"/>
      <c r="EB151" s="126"/>
      <c r="EL151" s="126"/>
      <c r="EV151" s="126"/>
      <c r="FF151" s="126"/>
      <c r="FP151" s="126"/>
      <c r="FZ151" s="126"/>
      <c r="GJ151" s="126"/>
      <c r="GT151" s="126"/>
      <c r="HD151" s="126"/>
      <c r="HN151" s="126"/>
      <c r="HX151" s="126"/>
      <c r="IH151" s="126"/>
      <c r="IR151" s="126"/>
      <c r="JB151" s="126"/>
      <c r="JL151" s="126"/>
      <c r="JV151" s="126"/>
      <c r="KF151" s="126"/>
      <c r="KP151" s="126"/>
      <c r="KZ151" s="126"/>
      <c r="LJ151" s="126"/>
    </row>
    <row xmlns:x14ac="http://schemas.microsoft.com/office/spreadsheetml/2009/9/ac" r="152" s="3" customFormat="true" x14ac:dyDescent="0.25">
      <c r="A152" s="401"/>
      <c r="B152" s="126"/>
      <c r="L152" s="126"/>
      <c r="V152" s="126"/>
      <c r="AF152" s="126"/>
      <c r="AP152" s="126"/>
      <c r="AZ152" s="126"/>
      <c r="BJ152" s="126"/>
      <c r="BT152" s="126"/>
      <c r="CD152" s="126"/>
      <c r="CE152" s="126"/>
      <c r="CF152" s="126"/>
      <c r="CG152" s="126"/>
      <c r="CH152" s="126"/>
      <c r="CI152" s="126"/>
      <c r="CJ152" s="126"/>
      <c r="CK152" s="126"/>
      <c r="CN152" s="126"/>
      <c r="CX152" s="126"/>
      <c r="DH152" s="126"/>
      <c r="DR152" s="126"/>
      <c r="EB152" s="126"/>
      <c r="EL152" s="126"/>
      <c r="EV152" s="126"/>
      <c r="FF152" s="126"/>
      <c r="FP152" s="126"/>
      <c r="FZ152" s="126"/>
      <c r="GJ152" s="126"/>
      <c r="GT152" s="126"/>
      <c r="HD152" s="126"/>
      <c r="HN152" s="126"/>
      <c r="HX152" s="126"/>
      <c r="IH152" s="126"/>
      <c r="IR152" s="126"/>
      <c r="JB152" s="126"/>
      <c r="JL152" s="126"/>
      <c r="JV152" s="126"/>
      <c r="KF152" s="126"/>
      <c r="KP152" s="126"/>
      <c r="KZ152" s="126"/>
      <c r="LJ152" s="126"/>
    </row>
    <row xmlns:x14ac="http://schemas.microsoft.com/office/spreadsheetml/2009/9/ac" r="153" s="3" customFormat="true" x14ac:dyDescent="0.25">
      <c r="A153" s="401"/>
      <c r="B153" s="126"/>
      <c r="L153" s="126"/>
      <c r="V153" s="126"/>
      <c r="AF153" s="126"/>
      <c r="AP153" s="126"/>
      <c r="AZ153" s="126"/>
      <c r="BJ153" s="126"/>
      <c r="BT153" s="126"/>
      <c r="CD153" s="126"/>
      <c r="CE153" s="126"/>
      <c r="CF153" s="126"/>
      <c r="CG153" s="126"/>
      <c r="CH153" s="126"/>
      <c r="CI153" s="126"/>
      <c r="CJ153" s="126"/>
      <c r="CK153" s="126"/>
      <c r="CN153" s="126"/>
      <c r="CX153" s="126"/>
      <c r="DH153" s="126"/>
      <c r="DR153" s="126"/>
      <c r="EB153" s="126"/>
      <c r="EL153" s="126"/>
      <c r="EV153" s="126"/>
      <c r="FF153" s="126"/>
      <c r="FP153" s="126"/>
      <c r="FZ153" s="126"/>
      <c r="GJ153" s="126"/>
      <c r="GT153" s="126"/>
      <c r="HD153" s="126"/>
      <c r="HN153" s="126"/>
      <c r="HX153" s="126"/>
      <c r="IH153" s="126"/>
      <c r="IR153" s="126"/>
      <c r="JB153" s="126"/>
      <c r="JL153" s="126"/>
      <c r="JV153" s="126"/>
      <c r="KF153" s="126"/>
      <c r="KP153" s="126"/>
      <c r="KZ153" s="126"/>
      <c r="LJ153" s="126"/>
    </row>
    <row xmlns:x14ac="http://schemas.microsoft.com/office/spreadsheetml/2009/9/ac" r="154" s="3" customFormat="true" x14ac:dyDescent="0.25">
      <c r="A154" s="401"/>
      <c r="B154" s="126"/>
      <c r="L154" s="126"/>
      <c r="V154" s="126"/>
      <c r="AF154" s="126"/>
      <c r="AP154" s="126"/>
      <c r="AZ154" s="126"/>
      <c r="BJ154" s="126"/>
      <c r="BT154" s="126"/>
      <c r="CD154" s="126"/>
      <c r="CE154" s="126"/>
      <c r="CF154" s="126"/>
      <c r="CG154" s="126"/>
      <c r="CH154" s="126"/>
      <c r="CI154" s="126"/>
      <c r="CJ154" s="126"/>
      <c r="CK154" s="126"/>
      <c r="CN154" s="126"/>
      <c r="CX154" s="126"/>
      <c r="DH154" s="126"/>
      <c r="DR154" s="126"/>
      <c r="EB154" s="126"/>
      <c r="EL154" s="126"/>
      <c r="EV154" s="126"/>
      <c r="FF154" s="126"/>
      <c r="FP154" s="126"/>
      <c r="FZ154" s="126"/>
      <c r="GJ154" s="126"/>
      <c r="GT154" s="126"/>
      <c r="HD154" s="126"/>
      <c r="HN154" s="126"/>
      <c r="HX154" s="126"/>
      <c r="IH154" s="126"/>
      <c r="IR154" s="126"/>
      <c r="JB154" s="126"/>
      <c r="JL154" s="126"/>
      <c r="JV154" s="126"/>
      <c r="KF154" s="126"/>
      <c r="KP154" s="126"/>
      <c r="KZ154" s="126"/>
      <c r="LJ154" s="126"/>
    </row>
    <row xmlns:x14ac="http://schemas.microsoft.com/office/spreadsheetml/2009/9/ac" r="155" s="3" customFormat="true" x14ac:dyDescent="0.25">
      <c r="A155" s="401"/>
      <c r="B155" s="126"/>
      <c r="L155" s="126"/>
      <c r="V155" s="126"/>
      <c r="AF155" s="126"/>
      <c r="AP155" s="126"/>
      <c r="AZ155" s="126"/>
      <c r="BJ155" s="126"/>
      <c r="BT155" s="126"/>
      <c r="CD155" s="126"/>
      <c r="CE155" s="126"/>
      <c r="CF155" s="126"/>
      <c r="CG155" s="126"/>
      <c r="CH155" s="126"/>
      <c r="CI155" s="126"/>
      <c r="CJ155" s="126"/>
      <c r="CK155" s="126"/>
      <c r="CN155" s="126"/>
      <c r="CX155" s="126"/>
      <c r="DH155" s="126"/>
      <c r="DR155" s="126"/>
      <c r="EB155" s="126"/>
      <c r="EL155" s="126"/>
      <c r="EV155" s="126"/>
      <c r="FF155" s="126"/>
      <c r="FP155" s="126"/>
      <c r="FZ155" s="126"/>
      <c r="GJ155" s="126"/>
      <c r="GT155" s="126"/>
      <c r="HD155" s="126"/>
      <c r="HN155" s="126"/>
      <c r="HX155" s="126"/>
      <c r="IH155" s="126"/>
      <c r="IR155" s="126"/>
      <c r="JB155" s="126"/>
      <c r="JL155" s="126"/>
      <c r="JV155" s="126"/>
      <c r="KF155" s="126"/>
      <c r="KP155" s="126"/>
      <c r="KZ155" s="126"/>
      <c r="LJ155" s="126"/>
    </row>
    <row xmlns:x14ac="http://schemas.microsoft.com/office/spreadsheetml/2009/9/ac" r="156" s="3" customFormat="true" x14ac:dyDescent="0.25">
      <c r="A156" s="401"/>
      <c r="B156" s="126"/>
      <c r="L156" s="126"/>
      <c r="V156" s="126"/>
      <c r="AF156" s="126"/>
      <c r="AP156" s="126"/>
      <c r="AZ156" s="126"/>
      <c r="BJ156" s="126"/>
      <c r="BT156" s="126"/>
      <c r="CD156" s="126"/>
      <c r="CE156" s="126"/>
      <c r="CF156" s="126"/>
      <c r="CG156" s="126"/>
      <c r="CH156" s="126"/>
      <c r="CI156" s="126"/>
      <c r="CJ156" s="126"/>
      <c r="CK156" s="126"/>
      <c r="CN156" s="126"/>
      <c r="CX156" s="126"/>
      <c r="DH156" s="126"/>
      <c r="DR156" s="126"/>
      <c r="EB156" s="126"/>
      <c r="EL156" s="126"/>
      <c r="EV156" s="126"/>
      <c r="FF156" s="126"/>
      <c r="FP156" s="126"/>
      <c r="FZ156" s="126"/>
      <c r="GJ156" s="126"/>
      <c r="GT156" s="126"/>
      <c r="HD156" s="126"/>
      <c r="HN156" s="126"/>
      <c r="HX156" s="126"/>
      <c r="IH156" s="126"/>
      <c r="IR156" s="126"/>
      <c r="JB156" s="126"/>
      <c r="JL156" s="126"/>
      <c r="JV156" s="126"/>
      <c r="KF156" s="126"/>
      <c r="KP156" s="126"/>
      <c r="KZ156" s="126"/>
      <c r="LJ156" s="126"/>
    </row>
    <row xmlns:x14ac="http://schemas.microsoft.com/office/spreadsheetml/2009/9/ac" r="157" s="3" customFormat="true" x14ac:dyDescent="0.25">
      <c r="A157" s="401"/>
      <c r="B157" s="126"/>
      <c r="L157" s="126"/>
      <c r="V157" s="126"/>
      <c r="AF157" s="126"/>
      <c r="AP157" s="126"/>
      <c r="AZ157" s="126"/>
      <c r="BJ157" s="126"/>
      <c r="BT157" s="126"/>
      <c r="CD157" s="126"/>
      <c r="CE157" s="126"/>
      <c r="CF157" s="126"/>
      <c r="CG157" s="126"/>
      <c r="CH157" s="126"/>
      <c r="CI157" s="126"/>
      <c r="CJ157" s="126"/>
      <c r="CK157" s="126"/>
      <c r="CN157" s="126"/>
      <c r="CX157" s="126"/>
      <c r="DH157" s="126"/>
      <c r="DR157" s="126"/>
      <c r="EB157" s="126"/>
      <c r="EL157" s="126"/>
      <c r="EV157" s="126"/>
      <c r="FF157" s="126"/>
      <c r="FP157" s="126"/>
      <c r="FZ157" s="126"/>
      <c r="GJ157" s="126"/>
      <c r="GT157" s="126"/>
      <c r="HD157" s="126"/>
      <c r="HN157" s="126"/>
      <c r="HX157" s="126"/>
      <c r="IH157" s="126"/>
      <c r="IR157" s="126"/>
      <c r="JB157" s="126"/>
      <c r="JL157" s="126"/>
      <c r="JV157" s="126"/>
      <c r="KF157" s="126"/>
      <c r="KP157" s="126"/>
      <c r="KZ157" s="126"/>
      <c r="LJ157" s="126"/>
    </row>
    <row xmlns:x14ac="http://schemas.microsoft.com/office/spreadsheetml/2009/9/ac" r="158" s="3" customFormat="true" x14ac:dyDescent="0.25">
      <c r="A158" s="401"/>
      <c r="B158" s="126"/>
      <c r="L158" s="126"/>
      <c r="V158" s="126"/>
      <c r="AF158" s="126"/>
      <c r="AP158" s="126"/>
      <c r="AZ158" s="126"/>
      <c r="BJ158" s="126"/>
      <c r="BT158" s="126"/>
      <c r="CD158" s="126"/>
      <c r="CE158" s="126"/>
      <c r="CF158" s="126"/>
      <c r="CG158" s="126"/>
      <c r="CH158" s="126"/>
      <c r="CI158" s="126"/>
      <c r="CJ158" s="126"/>
      <c r="CK158" s="126"/>
      <c r="CN158" s="126"/>
      <c r="CX158" s="126"/>
      <c r="DH158" s="126"/>
      <c r="DR158" s="126"/>
      <c r="EB158" s="126"/>
      <c r="EL158" s="126"/>
      <c r="EV158" s="126"/>
      <c r="FF158" s="126"/>
      <c r="FP158" s="126"/>
      <c r="FZ158" s="126"/>
      <c r="GJ158" s="126"/>
      <c r="GT158" s="126"/>
      <c r="HD158" s="126"/>
      <c r="HN158" s="126"/>
      <c r="HX158" s="126"/>
      <c r="IH158" s="126"/>
      <c r="IR158" s="126"/>
      <c r="JB158" s="126"/>
      <c r="JL158" s="126"/>
      <c r="JV158" s="126"/>
      <c r="KF158" s="126"/>
      <c r="KP158" s="126"/>
      <c r="KZ158" s="126"/>
      <c r="LJ158" s="126"/>
    </row>
    <row xmlns:x14ac="http://schemas.microsoft.com/office/spreadsheetml/2009/9/ac" r="159" s="3" customFormat="true" x14ac:dyDescent="0.25">
      <c r="A159" s="401"/>
      <c r="B159" s="126"/>
      <c r="L159" s="126"/>
      <c r="V159" s="126"/>
      <c r="AF159" s="126"/>
      <c r="AP159" s="126"/>
      <c r="AZ159" s="126"/>
      <c r="BJ159" s="126"/>
      <c r="BT159" s="126"/>
      <c r="CD159" s="126"/>
      <c r="CE159" s="126"/>
      <c r="CF159" s="126"/>
      <c r="CG159" s="126"/>
      <c r="CH159" s="126"/>
      <c r="CI159" s="126"/>
      <c r="CJ159" s="126"/>
      <c r="CK159" s="126"/>
      <c r="CN159" s="126"/>
      <c r="CX159" s="126"/>
      <c r="DH159" s="126"/>
      <c r="DR159" s="126"/>
      <c r="EB159" s="126"/>
      <c r="EL159" s="126"/>
      <c r="EV159" s="126"/>
      <c r="FF159" s="126"/>
      <c r="FP159" s="126"/>
      <c r="FZ159" s="126"/>
      <c r="GJ159" s="126"/>
      <c r="GT159" s="126"/>
      <c r="HD159" s="126"/>
      <c r="HN159" s="126"/>
      <c r="HX159" s="126"/>
      <c r="IH159" s="126"/>
      <c r="IR159" s="126"/>
      <c r="JB159" s="126"/>
      <c r="JL159" s="126"/>
      <c r="JV159" s="126"/>
      <c r="KF159" s="126"/>
      <c r="KP159" s="126"/>
      <c r="KZ159" s="126"/>
      <c r="LJ159" s="126"/>
    </row>
    <row xmlns:x14ac="http://schemas.microsoft.com/office/spreadsheetml/2009/9/ac" r="160" s="3" customFormat="true" x14ac:dyDescent="0.25">
      <c r="A160" s="401"/>
      <c r="B160" s="126"/>
      <c r="L160" s="126"/>
      <c r="V160" s="126"/>
      <c r="AF160" s="126"/>
      <c r="AP160" s="126"/>
      <c r="AZ160" s="126"/>
      <c r="BJ160" s="126"/>
      <c r="BT160" s="126"/>
      <c r="CD160" s="126"/>
      <c r="CE160" s="126"/>
      <c r="CF160" s="126"/>
      <c r="CG160" s="126"/>
      <c r="CH160" s="126"/>
      <c r="CI160" s="126"/>
      <c r="CJ160" s="126"/>
      <c r="CK160" s="126"/>
      <c r="CN160" s="126"/>
      <c r="CX160" s="126"/>
      <c r="DH160" s="126"/>
      <c r="DR160" s="126"/>
      <c r="EB160" s="126"/>
      <c r="EL160" s="126"/>
      <c r="EV160" s="126"/>
      <c r="FF160" s="126"/>
      <c r="FP160" s="126"/>
      <c r="FZ160" s="126"/>
      <c r="GJ160" s="126"/>
      <c r="GT160" s="126"/>
      <c r="HD160" s="126"/>
      <c r="HN160" s="126"/>
      <c r="HX160" s="126"/>
      <c r="IH160" s="126"/>
      <c r="IR160" s="126"/>
      <c r="JB160" s="126"/>
      <c r="JL160" s="126"/>
      <c r="JV160" s="126"/>
      <c r="KF160" s="126"/>
      <c r="KP160" s="126"/>
      <c r="KZ160" s="126"/>
      <c r="LJ160" s="126"/>
    </row>
    <row xmlns:x14ac="http://schemas.microsoft.com/office/spreadsheetml/2009/9/ac" r="161" s="3" customFormat="true" x14ac:dyDescent="0.25">
      <c r="A161" s="401"/>
      <c r="B161" s="126"/>
      <c r="L161" s="126"/>
      <c r="V161" s="126"/>
      <c r="AF161" s="126"/>
      <c r="AP161" s="126"/>
      <c r="AZ161" s="126"/>
      <c r="BJ161" s="126"/>
      <c r="BT161" s="126"/>
      <c r="CD161" s="126"/>
      <c r="CE161" s="126"/>
      <c r="CF161" s="126"/>
      <c r="CG161" s="126"/>
      <c r="CH161" s="126"/>
      <c r="CI161" s="126"/>
      <c r="CJ161" s="126"/>
      <c r="CK161" s="126"/>
      <c r="CN161" s="126"/>
      <c r="CX161" s="126"/>
      <c r="DH161" s="126"/>
      <c r="DR161" s="126"/>
      <c r="EB161" s="126"/>
      <c r="EL161" s="126"/>
      <c r="EV161" s="126"/>
      <c r="FF161" s="126"/>
      <c r="FP161" s="126"/>
      <c r="FZ161" s="126"/>
      <c r="GJ161" s="126"/>
      <c r="GT161" s="126"/>
      <c r="HD161" s="126"/>
      <c r="HN161" s="126"/>
      <c r="HX161" s="126"/>
      <c r="IH161" s="126"/>
      <c r="IR161" s="126"/>
      <c r="JB161" s="126"/>
      <c r="JL161" s="126"/>
      <c r="JV161" s="126"/>
      <c r="KF161" s="126"/>
      <c r="KP161" s="126"/>
      <c r="KZ161" s="126"/>
      <c r="LJ161" s="126"/>
    </row>
    <row xmlns:x14ac="http://schemas.microsoft.com/office/spreadsheetml/2009/9/ac" r="162" s="3" customFormat="true" x14ac:dyDescent="0.25">
      <c r="A162" s="401"/>
      <c r="B162" s="126"/>
      <c r="L162" s="126"/>
      <c r="V162" s="126"/>
      <c r="AF162" s="126"/>
      <c r="AP162" s="126"/>
      <c r="AZ162" s="126"/>
      <c r="BJ162" s="126"/>
      <c r="BT162" s="126"/>
      <c r="CD162" s="126"/>
      <c r="CE162" s="126"/>
      <c r="CF162" s="126"/>
      <c r="CG162" s="126"/>
      <c r="CH162" s="126"/>
      <c r="CI162" s="126"/>
      <c r="CJ162" s="126"/>
      <c r="CK162" s="126"/>
      <c r="CN162" s="126"/>
      <c r="CX162" s="126"/>
      <c r="DH162" s="126"/>
      <c r="DR162" s="126"/>
      <c r="EB162" s="126"/>
      <c r="EL162" s="126"/>
      <c r="EV162" s="126"/>
      <c r="FF162" s="126"/>
      <c r="FP162" s="126"/>
      <c r="FZ162" s="126"/>
      <c r="GJ162" s="126"/>
      <c r="GT162" s="126"/>
      <c r="HD162" s="126"/>
      <c r="HN162" s="126"/>
      <c r="HX162" s="126"/>
      <c r="IH162" s="126"/>
      <c r="IR162" s="126"/>
      <c r="JB162" s="126"/>
      <c r="JL162" s="126"/>
      <c r="JV162" s="126"/>
      <c r="KF162" s="126"/>
      <c r="KP162" s="126"/>
      <c r="KZ162" s="126"/>
      <c r="LJ162" s="126"/>
    </row>
    <row xmlns:x14ac="http://schemas.microsoft.com/office/spreadsheetml/2009/9/ac" r="163" s="3" customFormat="true" x14ac:dyDescent="0.25">
      <c r="A163" s="401"/>
      <c r="B163" s="126"/>
      <c r="L163" s="126"/>
      <c r="V163" s="126"/>
      <c r="AF163" s="126"/>
      <c r="AP163" s="126"/>
      <c r="AZ163" s="126"/>
      <c r="BJ163" s="126"/>
      <c r="BT163" s="126"/>
      <c r="CD163" s="126"/>
      <c r="CE163" s="126"/>
      <c r="CF163" s="126"/>
      <c r="CG163" s="126"/>
      <c r="CH163" s="126"/>
      <c r="CI163" s="126"/>
      <c r="CJ163" s="126"/>
      <c r="CK163" s="126"/>
      <c r="CN163" s="126"/>
      <c r="CX163" s="126"/>
      <c r="DH163" s="126"/>
      <c r="DR163" s="126"/>
      <c r="EB163" s="126"/>
      <c r="EL163" s="126"/>
      <c r="EV163" s="126"/>
      <c r="FF163" s="126"/>
      <c r="FP163" s="126"/>
      <c r="FZ163" s="126"/>
      <c r="GJ163" s="126"/>
      <c r="GT163" s="126"/>
      <c r="HD163" s="126"/>
      <c r="HN163" s="126"/>
      <c r="HX163" s="126"/>
      <c r="IH163" s="126"/>
      <c r="IR163" s="126"/>
      <c r="JB163" s="126"/>
      <c r="JL163" s="126"/>
      <c r="JV163" s="126"/>
      <c r="KF163" s="126"/>
      <c r="KP163" s="126"/>
      <c r="KZ163" s="126"/>
      <c r="LJ163" s="126"/>
    </row>
    <row xmlns:x14ac="http://schemas.microsoft.com/office/spreadsheetml/2009/9/ac" r="164" s="3" customFormat="true" x14ac:dyDescent="0.25">
      <c r="A164" s="401"/>
      <c r="B164" s="126"/>
      <c r="L164" s="126"/>
      <c r="V164" s="126"/>
      <c r="AF164" s="126"/>
      <c r="AP164" s="126"/>
      <c r="AZ164" s="126"/>
      <c r="BJ164" s="126"/>
      <c r="BT164" s="126"/>
      <c r="CD164" s="126"/>
      <c r="CE164" s="126"/>
      <c r="CF164" s="126"/>
      <c r="CG164" s="126"/>
      <c r="CH164" s="126"/>
      <c r="CI164" s="126"/>
      <c r="CJ164" s="126"/>
      <c r="CK164" s="126"/>
      <c r="CN164" s="126"/>
      <c r="CX164" s="126"/>
      <c r="DH164" s="126"/>
      <c r="DR164" s="126"/>
      <c r="EB164" s="126"/>
      <c r="EL164" s="126"/>
      <c r="EV164" s="126"/>
      <c r="FF164" s="126"/>
      <c r="FP164" s="126"/>
      <c r="FZ164" s="126"/>
      <c r="GJ164" s="126"/>
      <c r="GT164" s="126"/>
      <c r="HD164" s="126"/>
      <c r="HN164" s="126"/>
      <c r="HX164" s="126"/>
      <c r="IH164" s="126"/>
      <c r="IR164" s="126"/>
      <c r="JB164" s="126"/>
      <c r="JL164" s="126"/>
      <c r="JV164" s="126"/>
      <c r="KF164" s="126"/>
      <c r="KP164" s="126"/>
      <c r="KZ164" s="126"/>
      <c r="LJ164" s="126"/>
    </row>
    <row xmlns:x14ac="http://schemas.microsoft.com/office/spreadsheetml/2009/9/ac" r="165" s="3" customFormat="true" x14ac:dyDescent="0.25">
      <c r="A165" s="401"/>
      <c r="B165" s="126"/>
      <c r="L165" s="126"/>
      <c r="V165" s="126"/>
      <c r="AF165" s="126"/>
      <c r="AP165" s="126"/>
      <c r="AZ165" s="126"/>
      <c r="BJ165" s="126"/>
      <c r="BT165" s="126"/>
      <c r="CD165" s="126"/>
      <c r="CE165" s="126"/>
      <c r="CF165" s="126"/>
      <c r="CG165" s="126"/>
      <c r="CH165" s="126"/>
      <c r="CI165" s="126"/>
      <c r="CJ165" s="126"/>
      <c r="CK165" s="126"/>
      <c r="CN165" s="126"/>
      <c r="CX165" s="126"/>
      <c r="DH165" s="126"/>
      <c r="DR165" s="126"/>
      <c r="EB165" s="126"/>
      <c r="EL165" s="126"/>
      <c r="EV165" s="126"/>
      <c r="FF165" s="126"/>
      <c r="FP165" s="126"/>
      <c r="FZ165" s="126"/>
      <c r="GJ165" s="126"/>
      <c r="GT165" s="126"/>
      <c r="HD165" s="126"/>
      <c r="HN165" s="126"/>
      <c r="HX165" s="126"/>
      <c r="IH165" s="126"/>
      <c r="IR165" s="126"/>
      <c r="JB165" s="126"/>
      <c r="JL165" s="126"/>
      <c r="JV165" s="126"/>
      <c r="KF165" s="126"/>
      <c r="KP165" s="126"/>
      <c r="KZ165" s="126"/>
      <c r="LJ165" s="126"/>
    </row>
    <row xmlns:x14ac="http://schemas.microsoft.com/office/spreadsheetml/2009/9/ac" r="166" s="3" customFormat="true" x14ac:dyDescent="0.25">
      <c r="A166" s="401"/>
      <c r="B166" s="126"/>
      <c r="L166" s="126"/>
      <c r="V166" s="126"/>
      <c r="AF166" s="126"/>
      <c r="AP166" s="126"/>
      <c r="AZ166" s="126"/>
      <c r="BJ166" s="126"/>
      <c r="BT166" s="126"/>
      <c r="CD166" s="126"/>
      <c r="CE166" s="126"/>
      <c r="CF166" s="126"/>
      <c r="CG166" s="126"/>
      <c r="CH166" s="126"/>
      <c r="CI166" s="126"/>
      <c r="CJ166" s="126"/>
      <c r="CK166" s="126"/>
      <c r="CN166" s="126"/>
      <c r="CX166" s="126"/>
      <c r="DH166" s="126"/>
      <c r="DR166" s="126"/>
      <c r="EB166" s="126"/>
      <c r="EL166" s="126"/>
      <c r="EV166" s="126"/>
      <c r="FF166" s="126"/>
      <c r="FP166" s="126"/>
      <c r="FZ166" s="126"/>
      <c r="GJ166" s="126"/>
      <c r="GT166" s="126"/>
      <c r="HD166" s="126"/>
      <c r="HN166" s="126"/>
      <c r="HX166" s="126"/>
      <c r="IH166" s="126"/>
      <c r="IR166" s="126"/>
      <c r="JB166" s="126"/>
      <c r="JL166" s="126"/>
      <c r="JV166" s="126"/>
      <c r="KF166" s="126"/>
      <c r="KP166" s="126"/>
      <c r="KZ166" s="126"/>
      <c r="LJ166" s="126"/>
    </row>
    <row xmlns:x14ac="http://schemas.microsoft.com/office/spreadsheetml/2009/9/ac" r="167" s="3" customFormat="true" x14ac:dyDescent="0.25">
      <c r="A167" s="401"/>
      <c r="B167" s="126"/>
      <c r="L167" s="126"/>
      <c r="V167" s="126"/>
      <c r="AF167" s="126"/>
      <c r="AP167" s="126"/>
      <c r="AZ167" s="126"/>
      <c r="BJ167" s="126"/>
      <c r="BT167" s="126"/>
      <c r="CD167" s="126"/>
      <c r="CE167" s="126"/>
      <c r="CF167" s="126"/>
      <c r="CG167" s="126"/>
      <c r="CH167" s="126"/>
      <c r="CI167" s="126"/>
      <c r="CJ167" s="126"/>
      <c r="CK167" s="126"/>
      <c r="CN167" s="126"/>
      <c r="CX167" s="126"/>
      <c r="DH167" s="126"/>
      <c r="DR167" s="126"/>
      <c r="EB167" s="126"/>
      <c r="EL167" s="126"/>
      <c r="EV167" s="126"/>
      <c r="FF167" s="126"/>
      <c r="FP167" s="126"/>
      <c r="FZ167" s="126"/>
      <c r="GJ167" s="126"/>
      <c r="GT167" s="126"/>
      <c r="HD167" s="126"/>
      <c r="HN167" s="126"/>
      <c r="HX167" s="126"/>
      <c r="IH167" s="126"/>
      <c r="IR167" s="126"/>
      <c r="JB167" s="126"/>
      <c r="JL167" s="126"/>
      <c r="JV167" s="126"/>
      <c r="KF167" s="126"/>
      <c r="KP167" s="126"/>
      <c r="KZ167" s="126"/>
      <c r="LJ167" s="126"/>
    </row>
    <row xmlns:x14ac="http://schemas.microsoft.com/office/spreadsheetml/2009/9/ac" r="168" s="3" customFormat="true" x14ac:dyDescent="0.25">
      <c r="A168" s="401"/>
      <c r="B168" s="126"/>
      <c r="L168" s="126"/>
      <c r="V168" s="126"/>
      <c r="AF168" s="126"/>
      <c r="AP168" s="126"/>
      <c r="AZ168" s="126"/>
      <c r="BJ168" s="126"/>
      <c r="BT168" s="126"/>
      <c r="CD168" s="126"/>
      <c r="CE168" s="126"/>
      <c r="CF168" s="126"/>
      <c r="CG168" s="126"/>
      <c r="CH168" s="126"/>
      <c r="CI168" s="126"/>
      <c r="CJ168" s="126"/>
      <c r="CK168" s="126"/>
      <c r="CN168" s="126"/>
      <c r="CX168" s="126"/>
      <c r="DH168" s="126"/>
      <c r="DR168" s="126"/>
      <c r="EB168" s="126"/>
      <c r="EL168" s="126"/>
      <c r="EV168" s="126"/>
      <c r="FF168" s="126"/>
      <c r="FP168" s="126"/>
      <c r="FZ168" s="126"/>
      <c r="GJ168" s="126"/>
      <c r="GT168" s="126"/>
      <c r="HD168" s="126"/>
      <c r="HN168" s="126"/>
      <c r="HX168" s="126"/>
      <c r="IH168" s="126"/>
      <c r="IR168" s="126"/>
      <c r="JB168" s="126"/>
      <c r="JL168" s="126"/>
      <c r="JV168" s="126"/>
      <c r="KF168" s="126"/>
      <c r="KP168" s="126"/>
      <c r="KZ168" s="126"/>
      <c r="LJ168" s="126"/>
    </row>
    <row xmlns:x14ac="http://schemas.microsoft.com/office/spreadsheetml/2009/9/ac" r="169" s="3" customFormat="true" x14ac:dyDescent="0.25">
      <c r="A169" s="401"/>
      <c r="B169" s="126"/>
      <c r="L169" s="126"/>
      <c r="V169" s="126"/>
      <c r="AF169" s="126"/>
      <c r="AP169" s="126"/>
      <c r="AZ169" s="126"/>
      <c r="BJ169" s="126"/>
      <c r="BT169" s="126"/>
      <c r="CD169" s="126"/>
      <c r="CE169" s="126"/>
      <c r="CF169" s="126"/>
      <c r="CG169" s="126"/>
      <c r="CH169" s="126"/>
      <c r="CI169" s="126"/>
      <c r="CJ169" s="126"/>
      <c r="CK169" s="126"/>
      <c r="CN169" s="126"/>
      <c r="CX169" s="126"/>
      <c r="DH169" s="126"/>
      <c r="DR169" s="126"/>
      <c r="EB169" s="126"/>
      <c r="EL169" s="126"/>
      <c r="EV169" s="126"/>
      <c r="FF169" s="126"/>
      <c r="FP169" s="126"/>
      <c r="FZ169" s="126"/>
      <c r="GJ169" s="126"/>
      <c r="GT169" s="126"/>
      <c r="HD169" s="126"/>
      <c r="HN169" s="126"/>
      <c r="HX169" s="126"/>
      <c r="IH169" s="126"/>
      <c r="IR169" s="126"/>
      <c r="JB169" s="126"/>
      <c r="JL169" s="126"/>
      <c r="JV169" s="126"/>
      <c r="KF169" s="126"/>
      <c r="KP169" s="126"/>
      <c r="KZ169" s="126"/>
      <c r="LJ169" s="126"/>
    </row>
    <row xmlns:x14ac="http://schemas.microsoft.com/office/spreadsheetml/2009/9/ac" r="170" s="3" customFormat="true" x14ac:dyDescent="0.25">
      <c r="A170" s="401"/>
      <c r="B170" s="126"/>
      <c r="L170" s="126"/>
      <c r="V170" s="126"/>
      <c r="AF170" s="126"/>
      <c r="AP170" s="126"/>
      <c r="AZ170" s="126"/>
      <c r="BJ170" s="126"/>
      <c r="BT170" s="126"/>
      <c r="CD170" s="126"/>
      <c r="CE170" s="126"/>
      <c r="CF170" s="126"/>
      <c r="CG170" s="126"/>
      <c r="CH170" s="126"/>
      <c r="CI170" s="126"/>
      <c r="CJ170" s="126"/>
      <c r="CK170" s="126"/>
      <c r="CN170" s="126"/>
      <c r="CX170" s="126"/>
      <c r="DH170" s="126"/>
      <c r="DR170" s="126"/>
      <c r="EB170" s="126"/>
      <c r="EL170" s="126"/>
      <c r="EV170" s="126"/>
      <c r="FF170" s="126"/>
      <c r="FP170" s="126"/>
      <c r="FZ170" s="126"/>
      <c r="GJ170" s="126"/>
      <c r="GT170" s="126"/>
      <c r="HD170" s="126"/>
      <c r="HN170" s="126"/>
      <c r="HX170" s="126"/>
      <c r="IH170" s="126"/>
      <c r="IR170" s="126"/>
      <c r="JB170" s="126"/>
      <c r="JL170" s="126"/>
      <c r="JV170" s="126"/>
      <c r="KF170" s="126"/>
      <c r="KP170" s="126"/>
      <c r="KZ170" s="126"/>
      <c r="LJ170" s="126"/>
    </row>
    <row xmlns:x14ac="http://schemas.microsoft.com/office/spreadsheetml/2009/9/ac" r="171" s="3" customFormat="true" x14ac:dyDescent="0.25">
      <c r="A171" s="401"/>
      <c r="B171" s="126"/>
      <c r="L171" s="126"/>
      <c r="V171" s="126"/>
      <c r="AF171" s="126"/>
      <c r="AP171" s="126"/>
      <c r="AZ171" s="126"/>
      <c r="BJ171" s="126"/>
      <c r="BT171" s="126"/>
      <c r="CD171" s="126"/>
      <c r="CE171" s="126"/>
      <c r="CF171" s="126"/>
      <c r="CG171" s="126"/>
      <c r="CH171" s="126"/>
      <c r="CI171" s="126"/>
      <c r="CJ171" s="126"/>
      <c r="CK171" s="126"/>
      <c r="CN171" s="126"/>
      <c r="CX171" s="126"/>
      <c r="DH171" s="126"/>
      <c r="DR171" s="126"/>
      <c r="EB171" s="126"/>
      <c r="EL171" s="126"/>
      <c r="EV171" s="126"/>
      <c r="FF171" s="126"/>
      <c r="FP171" s="126"/>
      <c r="FZ171" s="126"/>
      <c r="GJ171" s="126"/>
      <c r="GT171" s="126"/>
      <c r="HD171" s="126"/>
      <c r="HN171" s="126"/>
      <c r="HX171" s="126"/>
      <c r="IH171" s="126"/>
      <c r="IR171" s="126"/>
      <c r="JB171" s="126"/>
      <c r="JL171" s="126"/>
      <c r="JV171" s="126"/>
      <c r="KF171" s="126"/>
      <c r="KP171" s="126"/>
      <c r="KZ171" s="126"/>
      <c r="LJ171" s="126"/>
    </row>
    <row xmlns:x14ac="http://schemas.microsoft.com/office/spreadsheetml/2009/9/ac" r="172" s="3" customFormat="true" x14ac:dyDescent="0.25">
      <c r="A172" s="401"/>
      <c r="B172" s="126"/>
      <c r="L172" s="126"/>
      <c r="V172" s="126"/>
      <c r="AF172" s="126"/>
      <c r="AP172" s="126"/>
      <c r="AZ172" s="126"/>
      <c r="BJ172" s="126"/>
      <c r="BT172" s="126"/>
      <c r="CD172" s="126"/>
      <c r="CE172" s="126"/>
      <c r="CF172" s="126"/>
      <c r="CG172" s="126"/>
      <c r="CH172" s="126"/>
      <c r="CI172" s="126"/>
      <c r="CJ172" s="126"/>
      <c r="CK172" s="126"/>
      <c r="CN172" s="126"/>
      <c r="CX172" s="126"/>
      <c r="DH172" s="126"/>
      <c r="DR172" s="126"/>
      <c r="EB172" s="126"/>
      <c r="EL172" s="126"/>
      <c r="EV172" s="126"/>
      <c r="FF172" s="126"/>
      <c r="FP172" s="126"/>
      <c r="FZ172" s="126"/>
      <c r="GJ172" s="126"/>
      <c r="GT172" s="126"/>
      <c r="HD172" s="126"/>
      <c r="HN172" s="126"/>
      <c r="HX172" s="126"/>
      <c r="IH172" s="126"/>
      <c r="IR172" s="126"/>
      <c r="JB172" s="126"/>
      <c r="JL172" s="126"/>
      <c r="JV172" s="126"/>
      <c r="KF172" s="126"/>
      <c r="KP172" s="126"/>
      <c r="KZ172" s="126"/>
      <c r="LJ172" s="126"/>
    </row>
    <row xmlns:x14ac="http://schemas.microsoft.com/office/spreadsheetml/2009/9/ac" r="173" s="3" customFormat="true" x14ac:dyDescent="0.25">
      <c r="A173" s="401"/>
      <c r="B173" s="126"/>
      <c r="L173" s="126"/>
      <c r="V173" s="126"/>
      <c r="AF173" s="126"/>
      <c r="AP173" s="126"/>
      <c r="AZ173" s="126"/>
      <c r="BJ173" s="126"/>
      <c r="BT173" s="126"/>
      <c r="CD173" s="126"/>
      <c r="CE173" s="126"/>
      <c r="CF173" s="126"/>
      <c r="CG173" s="126"/>
      <c r="CH173" s="126"/>
      <c r="CI173" s="126"/>
      <c r="CJ173" s="126"/>
      <c r="CK173" s="126"/>
      <c r="CN173" s="126"/>
      <c r="CX173" s="126"/>
      <c r="DH173" s="126"/>
      <c r="DR173" s="126"/>
      <c r="EB173" s="126"/>
      <c r="EL173" s="126"/>
      <c r="EV173" s="126"/>
      <c r="FF173" s="126"/>
      <c r="FP173" s="126"/>
      <c r="FZ173" s="126"/>
      <c r="GJ173" s="126"/>
      <c r="GT173" s="126"/>
      <c r="HD173" s="126"/>
      <c r="HN173" s="126"/>
      <c r="HX173" s="126"/>
      <c r="IH173" s="126"/>
      <c r="IR173" s="126"/>
      <c r="JB173" s="126"/>
      <c r="JL173" s="126"/>
      <c r="JV173" s="126"/>
      <c r="KF173" s="126"/>
      <c r="KP173" s="126"/>
      <c r="KZ173" s="126"/>
      <c r="LJ173" s="126"/>
    </row>
    <row xmlns:x14ac="http://schemas.microsoft.com/office/spreadsheetml/2009/9/ac" r="174" s="3" customFormat="true" x14ac:dyDescent="0.25">
      <c r="A174" s="401"/>
      <c r="B174" s="126"/>
      <c r="L174" s="126"/>
      <c r="V174" s="126"/>
      <c r="AF174" s="126"/>
      <c r="AP174" s="126"/>
      <c r="AZ174" s="126"/>
      <c r="BJ174" s="126"/>
      <c r="BT174" s="126"/>
      <c r="CD174" s="126"/>
      <c r="CE174" s="126"/>
      <c r="CF174" s="126"/>
      <c r="CG174" s="126"/>
      <c r="CH174" s="126"/>
      <c r="CI174" s="126"/>
      <c r="CJ174" s="126"/>
      <c r="CK174" s="126"/>
      <c r="CN174" s="126"/>
      <c r="CX174" s="126"/>
      <c r="DH174" s="126"/>
      <c r="DR174" s="126"/>
      <c r="EB174" s="126"/>
      <c r="EL174" s="126"/>
      <c r="EV174" s="126"/>
      <c r="FF174" s="126"/>
      <c r="FP174" s="126"/>
      <c r="FZ174" s="126"/>
      <c r="GJ174" s="126"/>
      <c r="GT174" s="126"/>
      <c r="HD174" s="126"/>
      <c r="HN174" s="126"/>
      <c r="HX174" s="126"/>
      <c r="IH174" s="126"/>
      <c r="IR174" s="126"/>
      <c r="JB174" s="126"/>
      <c r="JL174" s="126"/>
      <c r="JV174" s="126"/>
      <c r="KF174" s="126"/>
      <c r="KP174" s="126"/>
      <c r="KZ174" s="126"/>
      <c r="LJ174" s="126"/>
    </row>
    <row xmlns:x14ac="http://schemas.microsoft.com/office/spreadsheetml/2009/9/ac" r="175" s="3" customFormat="true" x14ac:dyDescent="0.25">
      <c r="A175" s="401"/>
      <c r="B175" s="126"/>
      <c r="L175" s="126"/>
      <c r="V175" s="126"/>
      <c r="AF175" s="126"/>
      <c r="AP175" s="126"/>
      <c r="AZ175" s="126"/>
      <c r="BJ175" s="126"/>
      <c r="BT175" s="126"/>
      <c r="CD175" s="126"/>
      <c r="CE175" s="126"/>
      <c r="CF175" s="126"/>
      <c r="CG175" s="126"/>
      <c r="CH175" s="126"/>
      <c r="CI175" s="126"/>
      <c r="CJ175" s="126"/>
      <c r="CK175" s="126"/>
      <c r="CN175" s="126"/>
      <c r="CX175" s="126"/>
      <c r="DH175" s="126"/>
      <c r="DR175" s="126"/>
      <c r="EB175" s="126"/>
      <c r="EL175" s="126"/>
      <c r="EV175" s="126"/>
      <c r="FF175" s="126"/>
      <c r="FP175" s="126"/>
      <c r="FZ175" s="126"/>
      <c r="GJ175" s="126"/>
      <c r="GT175" s="126"/>
      <c r="HD175" s="126"/>
      <c r="HN175" s="126"/>
      <c r="HX175" s="126"/>
      <c r="IH175" s="126"/>
      <c r="IR175" s="126"/>
      <c r="JB175" s="126"/>
      <c r="JL175" s="126"/>
      <c r="JV175" s="126"/>
      <c r="KF175" s="126"/>
      <c r="KP175" s="126"/>
      <c r="KZ175" s="126"/>
      <c r="LJ175" s="126"/>
    </row>
    <row xmlns:x14ac="http://schemas.microsoft.com/office/spreadsheetml/2009/9/ac" r="176" s="3" customFormat="true" x14ac:dyDescent="0.25">
      <c r="A176" s="401"/>
      <c r="B176" s="126"/>
      <c r="L176" s="126"/>
      <c r="V176" s="126"/>
      <c r="AF176" s="126"/>
      <c r="AP176" s="126"/>
      <c r="AZ176" s="126"/>
      <c r="BJ176" s="126"/>
      <c r="BT176" s="126"/>
      <c r="CD176" s="126"/>
      <c r="CE176" s="126"/>
      <c r="CF176" s="126"/>
      <c r="CG176" s="126"/>
      <c r="CH176" s="126"/>
      <c r="CI176" s="126"/>
      <c r="CJ176" s="126"/>
      <c r="CK176" s="126"/>
      <c r="CN176" s="126"/>
      <c r="CX176" s="126"/>
      <c r="DH176" s="126"/>
      <c r="DR176" s="126"/>
      <c r="EB176" s="126"/>
      <c r="EL176" s="126"/>
      <c r="EV176" s="126"/>
      <c r="FF176" s="126"/>
      <c r="FP176" s="126"/>
      <c r="FZ176" s="126"/>
      <c r="GJ176" s="126"/>
      <c r="GT176" s="126"/>
      <c r="HD176" s="126"/>
      <c r="HN176" s="126"/>
      <c r="HX176" s="126"/>
      <c r="IH176" s="126"/>
      <c r="IR176" s="126"/>
      <c r="JB176" s="126"/>
      <c r="JL176" s="126"/>
      <c r="JV176" s="126"/>
      <c r="KF176" s="126"/>
      <c r="KP176" s="126"/>
      <c r="KZ176" s="126"/>
      <c r="LJ176" s="126"/>
    </row>
    <row xmlns:x14ac="http://schemas.microsoft.com/office/spreadsheetml/2009/9/ac" r="177" s="3" customFormat="true" x14ac:dyDescent="0.25">
      <c r="A177" s="401"/>
      <c r="B177" s="126"/>
      <c r="L177" s="126"/>
      <c r="V177" s="126"/>
      <c r="AF177" s="126"/>
      <c r="AP177" s="126"/>
      <c r="AZ177" s="126"/>
      <c r="BJ177" s="126"/>
      <c r="BT177" s="126"/>
      <c r="CD177" s="126"/>
      <c r="CE177" s="126"/>
      <c r="CF177" s="126"/>
      <c r="CG177" s="126"/>
      <c r="CH177" s="126"/>
      <c r="CI177" s="126"/>
      <c r="CJ177" s="126"/>
      <c r="CK177" s="126"/>
      <c r="CN177" s="126"/>
      <c r="CX177" s="126"/>
      <c r="DH177" s="126"/>
      <c r="DR177" s="126"/>
      <c r="EB177" s="126"/>
      <c r="EL177" s="126"/>
      <c r="EV177" s="126"/>
      <c r="FF177" s="126"/>
      <c r="FP177" s="126"/>
      <c r="FZ177" s="126"/>
      <c r="GJ177" s="126"/>
      <c r="GT177" s="126"/>
      <c r="HD177" s="126"/>
      <c r="HN177" s="126"/>
      <c r="HX177" s="126"/>
      <c r="IH177" s="126"/>
      <c r="IR177" s="126"/>
      <c r="JB177" s="126"/>
      <c r="JL177" s="126"/>
      <c r="JV177" s="126"/>
      <c r="KF177" s="126"/>
      <c r="KP177" s="126"/>
      <c r="KZ177" s="126"/>
      <c r="LJ177" s="126"/>
    </row>
    <row xmlns:x14ac="http://schemas.microsoft.com/office/spreadsheetml/2009/9/ac" r="178" s="3" customFormat="true" x14ac:dyDescent="0.25">
      <c r="A178" s="401"/>
      <c r="B178" s="126"/>
      <c r="L178" s="126"/>
      <c r="V178" s="126"/>
      <c r="AF178" s="126"/>
      <c r="AP178" s="126"/>
      <c r="AZ178" s="126"/>
      <c r="BJ178" s="126"/>
      <c r="BT178" s="126"/>
      <c r="CD178" s="126"/>
      <c r="CE178" s="126"/>
      <c r="CF178" s="126"/>
      <c r="CG178" s="126"/>
      <c r="CH178" s="126"/>
      <c r="CI178" s="126"/>
      <c r="CJ178" s="126"/>
      <c r="CK178" s="126"/>
      <c r="CN178" s="126"/>
      <c r="CX178" s="126"/>
      <c r="DH178" s="126"/>
      <c r="DR178" s="126"/>
      <c r="EB178" s="126"/>
      <c r="EL178" s="126"/>
      <c r="EV178" s="126"/>
      <c r="FF178" s="126"/>
      <c r="FP178" s="126"/>
      <c r="FZ178" s="126"/>
      <c r="GJ178" s="126"/>
      <c r="GT178" s="126"/>
      <c r="HD178" s="126"/>
      <c r="HN178" s="126"/>
      <c r="HX178" s="126"/>
      <c r="IH178" s="126"/>
      <c r="IR178" s="126"/>
      <c r="JB178" s="126"/>
      <c r="JL178" s="126"/>
      <c r="JV178" s="126"/>
      <c r="KF178" s="126"/>
      <c r="KP178" s="126"/>
      <c r="KZ178" s="126"/>
      <c r="LJ178" s="126"/>
    </row>
    <row xmlns:x14ac="http://schemas.microsoft.com/office/spreadsheetml/2009/9/ac" r="179" s="3" customFormat="true" x14ac:dyDescent="0.25">
      <c r="A179" s="401"/>
      <c r="B179" s="126"/>
      <c r="L179" s="126"/>
      <c r="V179" s="126"/>
      <c r="AF179" s="126"/>
      <c r="AP179" s="126"/>
      <c r="AZ179" s="126"/>
      <c r="BJ179" s="126"/>
      <c r="BT179" s="126"/>
      <c r="CD179" s="126"/>
      <c r="CE179" s="126"/>
      <c r="CF179" s="126"/>
      <c r="CG179" s="126"/>
      <c r="CH179" s="126"/>
      <c r="CI179" s="126"/>
      <c r="CJ179" s="126"/>
      <c r="CK179" s="126"/>
      <c r="CN179" s="126"/>
      <c r="CX179" s="126"/>
      <c r="DH179" s="126"/>
      <c r="DR179" s="126"/>
      <c r="EB179" s="126"/>
      <c r="EL179" s="126"/>
      <c r="EV179" s="126"/>
      <c r="FF179" s="126"/>
      <c r="FP179" s="126"/>
      <c r="FZ179" s="126"/>
      <c r="GJ179" s="126"/>
      <c r="GT179" s="126"/>
      <c r="HD179" s="126"/>
      <c r="HN179" s="126"/>
      <c r="HX179" s="126"/>
      <c r="IH179" s="126"/>
      <c r="IR179" s="126"/>
      <c r="JB179" s="126"/>
      <c r="JL179" s="126"/>
      <c r="JV179" s="126"/>
      <c r="KF179" s="126"/>
      <c r="KP179" s="126"/>
      <c r="KZ179" s="126"/>
      <c r="LJ179" s="126"/>
    </row>
    <row xmlns:x14ac="http://schemas.microsoft.com/office/spreadsheetml/2009/9/ac" r="180" s="3" customFormat="true" x14ac:dyDescent="0.25">
      <c r="A180" s="401"/>
      <c r="B180" s="126"/>
      <c r="L180" s="126"/>
      <c r="V180" s="126"/>
      <c r="AF180" s="126"/>
      <c r="AP180" s="126"/>
      <c r="AZ180" s="126"/>
      <c r="BJ180" s="126"/>
      <c r="BT180" s="126"/>
      <c r="CD180" s="126"/>
      <c r="CE180" s="126"/>
      <c r="CF180" s="126"/>
      <c r="CG180" s="126"/>
      <c r="CH180" s="126"/>
      <c r="CI180" s="126"/>
      <c r="CJ180" s="126"/>
      <c r="CK180" s="126"/>
      <c r="CN180" s="126"/>
      <c r="CX180" s="126"/>
      <c r="DH180" s="126"/>
      <c r="DR180" s="126"/>
      <c r="EB180" s="126"/>
      <c r="EL180" s="126"/>
      <c r="EV180" s="126"/>
      <c r="FF180" s="126"/>
      <c r="FP180" s="126"/>
      <c r="FZ180" s="126"/>
      <c r="GJ180" s="126"/>
      <c r="GT180" s="126"/>
      <c r="HD180" s="126"/>
      <c r="HN180" s="126"/>
      <c r="HX180" s="126"/>
      <c r="IH180" s="126"/>
      <c r="IR180" s="126"/>
      <c r="JB180" s="126"/>
      <c r="JL180" s="126"/>
      <c r="JV180" s="126"/>
      <c r="KF180" s="126"/>
      <c r="KP180" s="126"/>
      <c r="KZ180" s="126"/>
      <c r="LJ180" s="126"/>
    </row>
    <row xmlns:x14ac="http://schemas.microsoft.com/office/spreadsheetml/2009/9/ac" r="181" s="3" customFormat="true" x14ac:dyDescent="0.25">
      <c r="A181" s="401"/>
      <c r="B181" s="126"/>
      <c r="L181" s="126"/>
      <c r="V181" s="126"/>
      <c r="AF181" s="126"/>
      <c r="AP181" s="126"/>
      <c r="AZ181" s="126"/>
      <c r="BJ181" s="126"/>
      <c r="BT181" s="126"/>
      <c r="CD181" s="126"/>
      <c r="CE181" s="126"/>
      <c r="CF181" s="126"/>
      <c r="CG181" s="126"/>
      <c r="CH181" s="126"/>
      <c r="CI181" s="126"/>
      <c r="CJ181" s="126"/>
      <c r="CK181" s="126"/>
      <c r="CN181" s="126"/>
      <c r="CX181" s="126"/>
      <c r="DH181" s="126"/>
      <c r="DR181" s="126"/>
      <c r="EB181" s="126"/>
      <c r="EL181" s="126"/>
      <c r="EV181" s="126"/>
      <c r="FF181" s="126"/>
      <c r="FP181" s="126"/>
      <c r="FZ181" s="126"/>
      <c r="GJ181" s="126"/>
      <c r="GT181" s="126"/>
      <c r="HD181" s="126"/>
      <c r="HN181" s="126"/>
      <c r="HX181" s="126"/>
      <c r="IH181" s="126"/>
      <c r="IR181" s="126"/>
      <c r="JB181" s="126"/>
      <c r="JL181" s="126"/>
      <c r="JV181" s="126"/>
      <c r="KF181" s="126"/>
      <c r="KP181" s="126"/>
      <c r="KZ181" s="126"/>
      <c r="LJ181" s="126"/>
    </row>
    <row xmlns:x14ac="http://schemas.microsoft.com/office/spreadsheetml/2009/9/ac" r="182" s="3" customFormat="true" x14ac:dyDescent="0.25">
      <c r="A182" s="401"/>
      <c r="B182" s="126"/>
      <c r="L182" s="126"/>
      <c r="V182" s="126"/>
      <c r="AF182" s="126"/>
      <c r="AP182" s="126"/>
      <c r="AZ182" s="126"/>
      <c r="BJ182" s="126"/>
      <c r="BT182" s="126"/>
      <c r="CD182" s="126"/>
      <c r="CE182" s="126"/>
      <c r="CF182" s="126"/>
      <c r="CG182" s="126"/>
      <c r="CH182" s="126"/>
      <c r="CI182" s="126"/>
      <c r="CJ182" s="126"/>
      <c r="CK182" s="126"/>
      <c r="CN182" s="126"/>
      <c r="CX182" s="126"/>
      <c r="DH182" s="126"/>
      <c r="DR182" s="126"/>
      <c r="EB182" s="126"/>
      <c r="EL182" s="126"/>
      <c r="EV182" s="126"/>
      <c r="FF182" s="126"/>
      <c r="FP182" s="126"/>
      <c r="FZ182" s="126"/>
      <c r="GJ182" s="126"/>
      <c r="GT182" s="126"/>
      <c r="HD182" s="126"/>
      <c r="HN182" s="126"/>
      <c r="HX182" s="126"/>
      <c r="IH182" s="126"/>
      <c r="IR182" s="126"/>
      <c r="JB182" s="126"/>
      <c r="JL182" s="126"/>
      <c r="JV182" s="126"/>
      <c r="KF182" s="126"/>
      <c r="KP182" s="126"/>
      <c r="KZ182" s="126"/>
      <c r="LJ182" s="126"/>
    </row>
    <row xmlns:x14ac="http://schemas.microsoft.com/office/spreadsheetml/2009/9/ac" r="183" s="3" customFormat="true" x14ac:dyDescent="0.25">
      <c r="A183" s="401"/>
      <c r="B183" s="126"/>
      <c r="L183" s="126"/>
      <c r="V183" s="126"/>
      <c r="AF183" s="126"/>
      <c r="AP183" s="126"/>
      <c r="AZ183" s="126"/>
      <c r="BJ183" s="126"/>
      <c r="BT183" s="126"/>
      <c r="CD183" s="126"/>
      <c r="CE183" s="126"/>
      <c r="CF183" s="126"/>
      <c r="CG183" s="126"/>
      <c r="CH183" s="126"/>
      <c r="CI183" s="126"/>
      <c r="CJ183" s="126"/>
      <c r="CK183" s="126"/>
      <c r="CN183" s="126"/>
      <c r="CX183" s="126"/>
      <c r="DH183" s="126"/>
      <c r="DR183" s="126"/>
      <c r="EB183" s="126"/>
      <c r="EL183" s="126"/>
      <c r="EV183" s="126"/>
      <c r="FF183" s="126"/>
      <c r="FP183" s="126"/>
      <c r="FZ183" s="126"/>
      <c r="GJ183" s="126"/>
      <c r="GT183" s="126"/>
      <c r="HD183" s="126"/>
      <c r="HN183" s="126"/>
      <c r="HX183" s="126"/>
      <c r="IH183" s="126"/>
      <c r="IR183" s="126"/>
      <c r="JB183" s="126"/>
      <c r="JL183" s="126"/>
      <c r="JV183" s="126"/>
      <c r="KF183" s="126"/>
      <c r="KP183" s="126"/>
      <c r="KZ183" s="126"/>
      <c r="LJ183" s="126"/>
    </row>
    <row xmlns:x14ac="http://schemas.microsoft.com/office/spreadsheetml/2009/9/ac" r="184" s="3" customFormat="true" x14ac:dyDescent="0.25">
      <c r="A184" s="401"/>
      <c r="B184" s="126"/>
      <c r="L184" s="126"/>
      <c r="V184" s="126"/>
      <c r="AF184" s="126"/>
      <c r="AP184" s="126"/>
      <c r="AZ184" s="126"/>
      <c r="BJ184" s="126"/>
      <c r="BT184" s="126"/>
      <c r="CD184" s="126"/>
      <c r="CE184" s="126"/>
      <c r="CF184" s="126"/>
      <c r="CG184" s="126"/>
      <c r="CH184" s="126"/>
      <c r="CI184" s="126"/>
      <c r="CJ184" s="126"/>
      <c r="CK184" s="126"/>
      <c r="CN184" s="126"/>
      <c r="CX184" s="126"/>
      <c r="DH184" s="126"/>
      <c r="DR184" s="126"/>
      <c r="EB184" s="126"/>
      <c r="EL184" s="126"/>
      <c r="EV184" s="126"/>
      <c r="FF184" s="126"/>
      <c r="FP184" s="126"/>
      <c r="FZ184" s="126"/>
      <c r="GJ184" s="126"/>
      <c r="GT184" s="126"/>
      <c r="HD184" s="126"/>
      <c r="HN184" s="126"/>
      <c r="HX184" s="126"/>
      <c r="IH184" s="126"/>
      <c r="IR184" s="126"/>
      <c r="JB184" s="126"/>
      <c r="JL184" s="126"/>
      <c r="JV184" s="126"/>
      <c r="KF184" s="126"/>
      <c r="KP184" s="126"/>
      <c r="KZ184" s="126"/>
      <c r="LJ184" s="126"/>
    </row>
    <row xmlns:x14ac="http://schemas.microsoft.com/office/spreadsheetml/2009/9/ac" r="185" s="3" customFormat="true" x14ac:dyDescent="0.25">
      <c r="A185" s="401"/>
      <c r="B185" s="126"/>
      <c r="L185" s="126"/>
      <c r="V185" s="126"/>
      <c r="AF185" s="126"/>
      <c r="AP185" s="126"/>
      <c r="AZ185" s="126"/>
      <c r="BJ185" s="126"/>
      <c r="BT185" s="126"/>
      <c r="CD185" s="126"/>
      <c r="CE185" s="126"/>
      <c r="CF185" s="126"/>
      <c r="CG185" s="126"/>
      <c r="CH185" s="126"/>
      <c r="CI185" s="126"/>
      <c r="CJ185" s="126"/>
      <c r="CK185" s="126"/>
      <c r="CN185" s="126"/>
      <c r="CX185" s="126"/>
      <c r="DH185" s="126"/>
      <c r="DR185" s="126"/>
      <c r="EB185" s="126"/>
      <c r="EL185" s="126"/>
      <c r="EV185" s="126"/>
      <c r="FF185" s="126"/>
      <c r="FP185" s="126"/>
      <c r="FZ185" s="126"/>
      <c r="GJ185" s="126"/>
      <c r="GT185" s="126"/>
      <c r="HD185" s="126"/>
      <c r="HN185" s="126"/>
      <c r="HX185" s="126"/>
      <c r="IH185" s="126"/>
      <c r="IR185" s="126"/>
      <c r="JB185" s="126"/>
      <c r="JL185" s="126"/>
      <c r="JV185" s="126"/>
      <c r="KF185" s="126"/>
      <c r="KP185" s="126"/>
      <c r="KZ185" s="126"/>
      <c r="LJ185" s="126"/>
    </row>
    <row xmlns:x14ac="http://schemas.microsoft.com/office/spreadsheetml/2009/9/ac" r="186" s="3" customFormat="true" x14ac:dyDescent="0.25">
      <c r="A186" s="401"/>
      <c r="B186" s="126"/>
      <c r="L186" s="126"/>
      <c r="V186" s="126"/>
      <c r="AF186" s="126"/>
      <c r="AP186" s="126"/>
      <c r="AZ186" s="126"/>
      <c r="BJ186" s="126"/>
      <c r="BT186" s="126"/>
      <c r="CD186" s="126"/>
      <c r="CE186" s="126"/>
      <c r="CF186" s="126"/>
      <c r="CG186" s="126"/>
      <c r="CH186" s="126"/>
      <c r="CI186" s="126"/>
      <c r="CJ186" s="126"/>
      <c r="CK186" s="126"/>
      <c r="CN186" s="126"/>
      <c r="CX186" s="126"/>
      <c r="DH186" s="126"/>
      <c r="DR186" s="126"/>
      <c r="EB186" s="126"/>
      <c r="EL186" s="126"/>
      <c r="EV186" s="126"/>
      <c r="FF186" s="126"/>
      <c r="FP186" s="126"/>
      <c r="FZ186" s="126"/>
      <c r="GJ186" s="126"/>
      <c r="GT186" s="126"/>
      <c r="HD186" s="126"/>
      <c r="HN186" s="126"/>
      <c r="HX186" s="126"/>
      <c r="IH186" s="126"/>
      <c r="IR186" s="126"/>
      <c r="JB186" s="126"/>
      <c r="JL186" s="126"/>
      <c r="JV186" s="126"/>
      <c r="KF186" s="126"/>
      <c r="KP186" s="126"/>
      <c r="KZ186" s="126"/>
      <c r="LJ186" s="126"/>
    </row>
    <row xmlns:x14ac="http://schemas.microsoft.com/office/spreadsheetml/2009/9/ac" r="187" s="3" customFormat="true" x14ac:dyDescent="0.25">
      <c r="A187" s="401"/>
      <c r="B187" s="126"/>
      <c r="L187" s="126"/>
      <c r="V187" s="126"/>
      <c r="AF187" s="126"/>
      <c r="AP187" s="126"/>
      <c r="AZ187" s="126"/>
      <c r="BJ187" s="126"/>
      <c r="BT187" s="126"/>
      <c r="CD187" s="126"/>
      <c r="CE187" s="126"/>
      <c r="CF187" s="126"/>
      <c r="CG187" s="126"/>
      <c r="CH187" s="126"/>
      <c r="CI187" s="126"/>
      <c r="CJ187" s="126"/>
      <c r="CK187" s="126"/>
      <c r="CN187" s="126"/>
      <c r="CX187" s="126"/>
      <c r="DH187" s="126"/>
      <c r="DR187" s="126"/>
      <c r="EB187" s="126"/>
      <c r="EL187" s="126"/>
      <c r="EV187" s="126"/>
      <c r="FF187" s="126"/>
      <c r="FP187" s="126"/>
      <c r="FZ187" s="126"/>
      <c r="GJ187" s="126"/>
      <c r="GT187" s="126"/>
      <c r="HD187" s="126"/>
      <c r="HN187" s="126"/>
      <c r="HX187" s="126"/>
      <c r="IH187" s="126"/>
      <c r="IR187" s="126"/>
      <c r="JB187" s="126"/>
      <c r="JL187" s="126"/>
      <c r="JV187" s="126"/>
      <c r="KF187" s="126"/>
      <c r="KP187" s="126"/>
      <c r="KZ187" s="126"/>
      <c r="LJ187" s="126"/>
    </row>
    <row xmlns:x14ac="http://schemas.microsoft.com/office/spreadsheetml/2009/9/ac" r="188" s="3" customFormat="true" x14ac:dyDescent="0.25">
      <c r="A188" s="401"/>
      <c r="B188" s="126"/>
      <c r="L188" s="126"/>
      <c r="V188" s="126"/>
      <c r="AF188" s="126"/>
      <c r="AP188" s="126"/>
      <c r="AZ188" s="126"/>
      <c r="BJ188" s="126"/>
      <c r="BT188" s="126"/>
      <c r="CD188" s="126"/>
      <c r="CE188" s="126"/>
      <c r="CF188" s="126"/>
      <c r="CG188" s="126"/>
      <c r="CH188" s="126"/>
      <c r="CI188" s="126"/>
      <c r="CJ188" s="126"/>
      <c r="CK188" s="126"/>
      <c r="CN188" s="126"/>
      <c r="CX188" s="126"/>
      <c r="DH188" s="126"/>
      <c r="DR188" s="126"/>
      <c r="EB188" s="126"/>
      <c r="EL188" s="126"/>
      <c r="EV188" s="126"/>
      <c r="FF188" s="126"/>
      <c r="FP188" s="126"/>
      <c r="FZ188" s="126"/>
      <c r="GJ188" s="126"/>
      <c r="GT188" s="126"/>
      <c r="HD188" s="126"/>
      <c r="HN188" s="126"/>
      <c r="HX188" s="126"/>
      <c r="IH188" s="126"/>
      <c r="IR188" s="126"/>
      <c r="JB188" s="126"/>
      <c r="JL188" s="126"/>
      <c r="JV188" s="126"/>
      <c r="KF188" s="126"/>
      <c r="KP188" s="126"/>
      <c r="KZ188" s="126"/>
      <c r="LJ188" s="126"/>
    </row>
    <row xmlns:x14ac="http://schemas.microsoft.com/office/spreadsheetml/2009/9/ac" r="189" s="3" customFormat="true" x14ac:dyDescent="0.25">
      <c r="A189" s="401"/>
      <c r="B189" s="126"/>
      <c r="L189" s="126"/>
      <c r="V189" s="126"/>
      <c r="AF189" s="126"/>
      <c r="AP189" s="126"/>
      <c r="AZ189" s="126"/>
      <c r="BJ189" s="126"/>
      <c r="BT189" s="126"/>
      <c r="CD189" s="126"/>
      <c r="CE189" s="126"/>
      <c r="CF189" s="126"/>
      <c r="CG189" s="126"/>
      <c r="CH189" s="126"/>
      <c r="CI189" s="126"/>
      <c r="CJ189" s="126"/>
      <c r="CK189" s="126"/>
      <c r="CN189" s="126"/>
      <c r="CX189" s="126"/>
      <c r="DH189" s="126"/>
      <c r="DR189" s="126"/>
      <c r="EB189" s="126"/>
      <c r="EL189" s="126"/>
      <c r="EV189" s="126"/>
      <c r="FF189" s="126"/>
      <c r="FP189" s="126"/>
      <c r="FZ189" s="126"/>
      <c r="GJ189" s="126"/>
      <c r="GT189" s="126"/>
      <c r="HD189" s="126"/>
      <c r="HN189" s="126"/>
      <c r="HX189" s="126"/>
      <c r="IH189" s="126"/>
      <c r="IR189" s="126"/>
      <c r="JB189" s="126"/>
      <c r="JL189" s="126"/>
      <c r="JV189" s="126"/>
      <c r="KF189" s="126"/>
      <c r="KP189" s="126"/>
      <c r="KZ189" s="126"/>
      <c r="LJ189" s="126"/>
    </row>
    <row xmlns:x14ac="http://schemas.microsoft.com/office/spreadsheetml/2009/9/ac" r="190" s="3" customFormat="true" x14ac:dyDescent="0.25">
      <c r="A190" s="401"/>
      <c r="B190" s="126"/>
      <c r="L190" s="126"/>
      <c r="V190" s="126"/>
      <c r="AF190" s="126"/>
      <c r="AP190" s="126"/>
      <c r="AZ190" s="126"/>
      <c r="BJ190" s="126"/>
      <c r="BT190" s="126"/>
      <c r="CD190" s="126"/>
      <c r="CE190" s="126"/>
      <c r="CF190" s="126"/>
      <c r="CG190" s="126"/>
      <c r="CH190" s="126"/>
      <c r="CI190" s="126"/>
      <c r="CJ190" s="126"/>
      <c r="CK190" s="126"/>
      <c r="CN190" s="126"/>
      <c r="CX190" s="126"/>
      <c r="DH190" s="126"/>
      <c r="DR190" s="126"/>
      <c r="EB190" s="126"/>
      <c r="EL190" s="126"/>
      <c r="EV190" s="126"/>
      <c r="FF190" s="126"/>
      <c r="FP190" s="126"/>
      <c r="FZ190" s="126"/>
      <c r="GJ190" s="126"/>
      <c r="GT190" s="126"/>
      <c r="HD190" s="126"/>
      <c r="HN190" s="126"/>
      <c r="HX190" s="126"/>
      <c r="IH190" s="126"/>
      <c r="IR190" s="126"/>
      <c r="JB190" s="126"/>
      <c r="JL190" s="126"/>
      <c r="JV190" s="126"/>
      <c r="KF190" s="126"/>
      <c r="KP190" s="126"/>
      <c r="KZ190" s="126"/>
      <c r="LJ190" s="126"/>
    </row>
    <row xmlns:x14ac="http://schemas.microsoft.com/office/spreadsheetml/2009/9/ac" r="191" s="3" customFormat="true" x14ac:dyDescent="0.25">
      <c r="A191" s="401"/>
      <c r="B191" s="126"/>
      <c r="L191" s="126"/>
      <c r="V191" s="126"/>
      <c r="AF191" s="126"/>
      <c r="AP191" s="126"/>
      <c r="AZ191" s="126"/>
      <c r="BJ191" s="126"/>
      <c r="BT191" s="126"/>
      <c r="CD191" s="126"/>
      <c r="CE191" s="126"/>
      <c r="CF191" s="126"/>
      <c r="CG191" s="126"/>
      <c r="CH191" s="126"/>
      <c r="CI191" s="126"/>
      <c r="CJ191" s="126"/>
      <c r="CK191" s="126"/>
      <c r="CN191" s="126"/>
      <c r="CX191" s="126"/>
      <c r="DH191" s="126"/>
      <c r="DR191" s="126"/>
      <c r="EB191" s="126"/>
      <c r="EL191" s="126"/>
      <c r="EV191" s="126"/>
      <c r="FF191" s="126"/>
      <c r="FP191" s="126"/>
      <c r="FZ191" s="126"/>
      <c r="GJ191" s="126"/>
      <c r="GT191" s="126"/>
      <c r="HD191" s="126"/>
      <c r="HN191" s="126"/>
      <c r="HX191" s="126"/>
      <c r="IH191" s="126"/>
      <c r="IR191" s="126"/>
      <c r="JB191" s="126"/>
      <c r="JL191" s="126"/>
      <c r="JV191" s="126"/>
      <c r="KF191" s="126"/>
      <c r="KP191" s="126"/>
      <c r="KZ191" s="126"/>
      <c r="LJ191" s="126"/>
    </row>
    <row xmlns:x14ac="http://schemas.microsoft.com/office/spreadsheetml/2009/9/ac" r="192" s="3" customFormat="true" x14ac:dyDescent="0.25">
      <c r="A192" s="401"/>
      <c r="B192" s="126"/>
      <c r="L192" s="126"/>
      <c r="V192" s="126"/>
      <c r="AF192" s="126"/>
      <c r="AP192" s="126"/>
      <c r="AZ192" s="126"/>
      <c r="BJ192" s="126"/>
      <c r="BT192" s="126"/>
      <c r="CD192" s="126"/>
      <c r="CE192" s="126"/>
      <c r="CF192" s="126"/>
      <c r="CG192" s="126"/>
      <c r="CH192" s="126"/>
      <c r="CI192" s="126"/>
      <c r="CJ192" s="126"/>
      <c r="CK192" s="126"/>
      <c r="CN192" s="126"/>
      <c r="CX192" s="126"/>
      <c r="DH192" s="126"/>
      <c r="DR192" s="126"/>
      <c r="EB192" s="126"/>
      <c r="EL192" s="126"/>
      <c r="EV192" s="126"/>
      <c r="FF192" s="126"/>
      <c r="FP192" s="126"/>
      <c r="FZ192" s="126"/>
      <c r="GJ192" s="126"/>
      <c r="GT192" s="126"/>
      <c r="HD192" s="126"/>
      <c r="HN192" s="126"/>
      <c r="HX192" s="126"/>
      <c r="IH192" s="126"/>
      <c r="IR192" s="126"/>
      <c r="JB192" s="126"/>
      <c r="JL192" s="126"/>
      <c r="JV192" s="126"/>
      <c r="KF192" s="126"/>
      <c r="KP192" s="126"/>
      <c r="KZ192" s="126"/>
      <c r="LJ192" s="126"/>
    </row>
    <row xmlns:x14ac="http://schemas.microsoft.com/office/spreadsheetml/2009/9/ac" r="193" s="3" customFormat="true" x14ac:dyDescent="0.25">
      <c r="A193" s="401"/>
      <c r="B193" s="126"/>
      <c r="L193" s="126"/>
      <c r="V193" s="126"/>
      <c r="AF193" s="126"/>
      <c r="AP193" s="126"/>
      <c r="AZ193" s="126"/>
      <c r="BJ193" s="126"/>
      <c r="BT193" s="126"/>
      <c r="CD193" s="126"/>
      <c r="CE193" s="126"/>
      <c r="CF193" s="126"/>
      <c r="CG193" s="126"/>
      <c r="CH193" s="126"/>
      <c r="CI193" s="126"/>
      <c r="CJ193" s="126"/>
      <c r="CK193" s="126"/>
      <c r="CN193" s="126"/>
      <c r="CX193" s="126"/>
      <c r="DH193" s="126"/>
      <c r="DR193" s="126"/>
      <c r="EB193" s="126"/>
      <c r="EL193" s="126"/>
      <c r="EV193" s="126"/>
      <c r="FF193" s="126"/>
      <c r="FP193" s="126"/>
      <c r="FZ193" s="126"/>
      <c r="GJ193" s="126"/>
      <c r="GT193" s="126"/>
      <c r="HD193" s="126"/>
      <c r="HN193" s="126"/>
      <c r="HX193" s="126"/>
      <c r="IH193" s="126"/>
      <c r="IR193" s="126"/>
      <c r="JB193" s="126"/>
      <c r="JL193" s="126"/>
      <c r="JV193" s="126"/>
      <c r="KF193" s="126"/>
      <c r="KP193" s="126"/>
      <c r="KZ193" s="126"/>
      <c r="LJ193" s="126"/>
    </row>
    <row xmlns:x14ac="http://schemas.microsoft.com/office/spreadsheetml/2009/9/ac" r="194" s="3" customFormat="true" x14ac:dyDescent="0.25">
      <c r="A194" s="401"/>
      <c r="B194" s="126"/>
      <c r="L194" s="126"/>
      <c r="V194" s="126"/>
      <c r="AF194" s="126"/>
      <c r="AP194" s="126"/>
      <c r="AZ194" s="126"/>
      <c r="BJ194" s="126"/>
      <c r="BT194" s="126"/>
      <c r="CD194" s="126"/>
      <c r="CE194" s="126"/>
      <c r="CF194" s="126"/>
      <c r="CG194" s="126"/>
      <c r="CH194" s="126"/>
      <c r="CI194" s="126"/>
      <c r="CJ194" s="126"/>
      <c r="CK194" s="126"/>
      <c r="CN194" s="126"/>
      <c r="CX194" s="126"/>
      <c r="DH194" s="126"/>
      <c r="DR194" s="126"/>
      <c r="EB194" s="126"/>
      <c r="EL194" s="126"/>
      <c r="EV194" s="126"/>
      <c r="FF194" s="126"/>
      <c r="FP194" s="126"/>
      <c r="FZ194" s="126"/>
      <c r="GJ194" s="126"/>
      <c r="GT194" s="126"/>
      <c r="HD194" s="126"/>
      <c r="HN194" s="126"/>
      <c r="HX194" s="126"/>
      <c r="IH194" s="126"/>
      <c r="IR194" s="126"/>
      <c r="JB194" s="126"/>
      <c r="JL194" s="126"/>
      <c r="JV194" s="126"/>
      <c r="KF194" s="126"/>
      <c r="KP194" s="126"/>
      <c r="KZ194" s="126"/>
      <c r="LJ194" s="126"/>
    </row>
    <row xmlns:x14ac="http://schemas.microsoft.com/office/spreadsheetml/2009/9/ac" r="195" s="3" customFormat="true" x14ac:dyDescent="0.25">
      <c r="A195" s="401"/>
      <c r="B195" s="126"/>
      <c r="L195" s="126"/>
      <c r="V195" s="126"/>
      <c r="AF195" s="126"/>
      <c r="AP195" s="126"/>
      <c r="AZ195" s="126"/>
      <c r="BJ195" s="126"/>
      <c r="BT195" s="126"/>
      <c r="CD195" s="126"/>
      <c r="CE195" s="126"/>
      <c r="CF195" s="126"/>
      <c r="CG195" s="126"/>
      <c r="CH195" s="126"/>
      <c r="CI195" s="126"/>
      <c r="CJ195" s="126"/>
      <c r="CK195" s="126"/>
      <c r="CN195" s="126"/>
      <c r="CX195" s="126"/>
      <c r="DH195" s="126"/>
      <c r="DR195" s="126"/>
      <c r="EB195" s="126"/>
      <c r="EL195" s="126"/>
      <c r="EV195" s="126"/>
      <c r="FF195" s="126"/>
      <c r="FP195" s="126"/>
      <c r="FZ195" s="126"/>
      <c r="GJ195" s="126"/>
      <c r="GT195" s="126"/>
      <c r="HD195" s="126"/>
      <c r="HN195" s="126"/>
      <c r="HX195" s="126"/>
      <c r="IH195" s="126"/>
      <c r="IR195" s="126"/>
      <c r="JB195" s="126"/>
      <c r="JL195" s="126"/>
      <c r="JV195" s="126"/>
      <c r="KF195" s="126"/>
      <c r="KP195" s="126"/>
      <c r="KZ195" s="126"/>
      <c r="LJ195" s="126"/>
    </row>
    <row xmlns:x14ac="http://schemas.microsoft.com/office/spreadsheetml/2009/9/ac" r="196" s="3" customFormat="true" x14ac:dyDescent="0.25">
      <c r="A196" s="401"/>
      <c r="B196" s="126"/>
      <c r="L196" s="126"/>
      <c r="V196" s="126"/>
      <c r="AF196" s="126"/>
      <c r="AP196" s="126"/>
      <c r="AZ196" s="126"/>
      <c r="BJ196" s="126"/>
      <c r="BT196" s="126"/>
      <c r="CD196" s="126"/>
      <c r="CE196" s="126"/>
      <c r="CF196" s="126"/>
      <c r="CG196" s="126"/>
      <c r="CH196" s="126"/>
      <c r="CI196" s="126"/>
      <c r="CJ196" s="126"/>
      <c r="CK196" s="126"/>
      <c r="CN196" s="126"/>
      <c r="CX196" s="126"/>
      <c r="DH196" s="126"/>
      <c r="DR196" s="126"/>
      <c r="EB196" s="126"/>
      <c r="EL196" s="126"/>
      <c r="EV196" s="126"/>
      <c r="FF196" s="126"/>
      <c r="FP196" s="126"/>
      <c r="FZ196" s="126"/>
      <c r="GJ196" s="126"/>
      <c r="GT196" s="126"/>
      <c r="HD196" s="126"/>
      <c r="HN196" s="126"/>
      <c r="HX196" s="126"/>
      <c r="IH196" s="126"/>
      <c r="IR196" s="126"/>
      <c r="JB196" s="126"/>
      <c r="JL196" s="126"/>
      <c r="JV196" s="126"/>
      <c r="KF196" s="126"/>
      <c r="KP196" s="126"/>
      <c r="KZ196" s="126"/>
      <c r="LJ196" s="126"/>
    </row>
    <row xmlns:x14ac="http://schemas.microsoft.com/office/spreadsheetml/2009/9/ac" r="197" s="3" customFormat="true" x14ac:dyDescent="0.25">
      <c r="A197" s="401"/>
      <c r="B197" s="126"/>
      <c r="L197" s="126"/>
      <c r="V197" s="126"/>
      <c r="AF197" s="126"/>
      <c r="AP197" s="126"/>
      <c r="AZ197" s="126"/>
      <c r="BJ197" s="126"/>
      <c r="BT197" s="126"/>
      <c r="CD197" s="126"/>
      <c r="CE197" s="126"/>
      <c r="CF197" s="126"/>
      <c r="CG197" s="126"/>
      <c r="CH197" s="126"/>
      <c r="CI197" s="126"/>
      <c r="CJ197" s="126"/>
      <c r="CK197" s="126"/>
      <c r="CN197" s="126"/>
      <c r="CX197" s="126"/>
      <c r="DH197" s="126"/>
      <c r="DR197" s="126"/>
      <c r="EB197" s="126"/>
      <c r="EL197" s="126"/>
      <c r="EV197" s="126"/>
      <c r="FF197" s="126"/>
      <c r="FP197" s="126"/>
      <c r="FZ197" s="126"/>
      <c r="GJ197" s="126"/>
      <c r="GT197" s="126"/>
      <c r="HD197" s="126"/>
      <c r="HN197" s="126"/>
      <c r="HX197" s="126"/>
      <c r="IH197" s="126"/>
      <c r="IR197" s="126"/>
      <c r="JB197" s="126"/>
      <c r="JL197" s="126"/>
      <c r="JV197" s="126"/>
      <c r="KF197" s="126"/>
      <c r="KP197" s="126"/>
      <c r="KZ197" s="126"/>
      <c r="LJ197" s="126"/>
    </row>
    <row xmlns:x14ac="http://schemas.microsoft.com/office/spreadsheetml/2009/9/ac" r="198" s="3" customFormat="true" x14ac:dyDescent="0.25">
      <c r="A198" s="401"/>
      <c r="B198" s="126"/>
      <c r="L198" s="126"/>
      <c r="V198" s="126"/>
      <c r="AF198" s="126"/>
      <c r="AP198" s="126"/>
      <c r="AZ198" s="126"/>
      <c r="BJ198" s="126"/>
      <c r="BT198" s="126"/>
      <c r="CD198" s="126"/>
      <c r="CE198" s="126"/>
      <c r="CF198" s="126"/>
      <c r="CG198" s="126"/>
      <c r="CH198" s="126"/>
      <c r="CI198" s="126"/>
      <c r="CJ198" s="126"/>
      <c r="CK198" s="126"/>
      <c r="CN198" s="126"/>
      <c r="CX198" s="126"/>
      <c r="DH198" s="126"/>
      <c r="DR198" s="126"/>
      <c r="EB198" s="126"/>
      <c r="EL198" s="126"/>
      <c r="EV198" s="126"/>
      <c r="FF198" s="126"/>
      <c r="FP198" s="126"/>
      <c r="FZ198" s="126"/>
      <c r="GJ198" s="126"/>
      <c r="GT198" s="126"/>
      <c r="HD198" s="126"/>
      <c r="HN198" s="126"/>
      <c r="HX198" s="126"/>
      <c r="IH198" s="126"/>
      <c r="IR198" s="126"/>
      <c r="JB198" s="126"/>
      <c r="JL198" s="126"/>
      <c r="JV198" s="126"/>
      <c r="KF198" s="126"/>
      <c r="KP198" s="126"/>
      <c r="KZ198" s="126"/>
      <c r="LJ198" s="126"/>
    </row>
    <row xmlns:x14ac="http://schemas.microsoft.com/office/spreadsheetml/2009/9/ac" r="199" s="3" customFormat="true" x14ac:dyDescent="0.25">
      <c r="A199" s="401"/>
      <c r="B199" s="126"/>
      <c r="L199" s="126"/>
      <c r="V199" s="126"/>
      <c r="AF199" s="126"/>
      <c r="AP199" s="126"/>
      <c r="AZ199" s="126"/>
      <c r="BJ199" s="126"/>
      <c r="BT199" s="126"/>
      <c r="CD199" s="126"/>
      <c r="CE199" s="126"/>
      <c r="CF199" s="126"/>
      <c r="CG199" s="126"/>
      <c r="CH199" s="126"/>
      <c r="CI199" s="126"/>
      <c r="CJ199" s="126"/>
      <c r="CK199" s="126"/>
      <c r="CN199" s="126"/>
      <c r="CX199" s="126"/>
      <c r="DH199" s="126"/>
      <c r="DR199" s="126"/>
      <c r="EB199" s="126"/>
      <c r="EL199" s="126"/>
      <c r="EV199" s="126"/>
      <c r="FF199" s="126"/>
      <c r="FP199" s="126"/>
      <c r="FZ199" s="126"/>
      <c r="GJ199" s="126"/>
      <c r="GT199" s="126"/>
      <c r="HD199" s="126"/>
      <c r="HN199" s="126"/>
      <c r="HX199" s="126"/>
      <c r="IH199" s="126"/>
      <c r="IR199" s="126"/>
      <c r="JB199" s="126"/>
      <c r="JL199" s="126"/>
      <c r="JV199" s="126"/>
      <c r="KF199" s="126"/>
      <c r="KP199" s="126"/>
      <c r="KZ199" s="126"/>
      <c r="LJ199" s="126"/>
    </row>
    <row xmlns:x14ac="http://schemas.microsoft.com/office/spreadsheetml/2009/9/ac" r="200" s="3" customFormat="true" x14ac:dyDescent="0.25">
      <c r="A200" s="401"/>
      <c r="B200" s="126"/>
      <c r="L200" s="126"/>
      <c r="V200" s="126"/>
      <c r="AF200" s="126"/>
      <c r="AP200" s="126"/>
      <c r="AZ200" s="126"/>
      <c r="BJ200" s="126"/>
      <c r="BT200" s="126"/>
      <c r="CD200" s="126"/>
      <c r="CE200" s="126"/>
      <c r="CF200" s="126"/>
      <c r="CG200" s="126"/>
      <c r="CH200" s="126"/>
      <c r="CI200" s="126"/>
      <c r="CJ200" s="126"/>
      <c r="CK200" s="126"/>
      <c r="CN200" s="126"/>
      <c r="CX200" s="126"/>
      <c r="DH200" s="126"/>
      <c r="DR200" s="126"/>
      <c r="EB200" s="126"/>
      <c r="EL200" s="126"/>
      <c r="EV200" s="126"/>
      <c r="FF200" s="126"/>
      <c r="FP200" s="126"/>
      <c r="FZ200" s="126"/>
      <c r="GJ200" s="126"/>
      <c r="GT200" s="126"/>
      <c r="HD200" s="126"/>
      <c r="HN200" s="126"/>
      <c r="HX200" s="126"/>
      <c r="IH200" s="126"/>
      <c r="IR200" s="126"/>
      <c r="JB200" s="126"/>
      <c r="JL200" s="126"/>
      <c r="JV200" s="126"/>
      <c r="KF200" s="126"/>
      <c r="KP200" s="126"/>
      <c r="KZ200" s="126"/>
      <c r="LJ200" s="126"/>
    </row>
    <row xmlns:x14ac="http://schemas.microsoft.com/office/spreadsheetml/2009/9/ac" r="201" s="3" customFormat="true" x14ac:dyDescent="0.25">
      <c r="A201" s="401"/>
      <c r="B201" s="126"/>
      <c r="L201" s="126"/>
      <c r="V201" s="126"/>
      <c r="AF201" s="126"/>
      <c r="AP201" s="126"/>
      <c r="AZ201" s="126"/>
      <c r="BJ201" s="126"/>
      <c r="BT201" s="126"/>
      <c r="CD201" s="126"/>
      <c r="CE201" s="126"/>
      <c r="CF201" s="126"/>
      <c r="CG201" s="126"/>
      <c r="CH201" s="126"/>
      <c r="CI201" s="126"/>
      <c r="CJ201" s="126"/>
      <c r="CK201" s="126"/>
      <c r="CN201" s="126"/>
      <c r="CX201" s="126"/>
      <c r="DH201" s="126"/>
      <c r="DR201" s="126"/>
      <c r="EB201" s="126"/>
      <c r="EL201" s="126"/>
      <c r="EV201" s="126"/>
      <c r="FF201" s="126"/>
      <c r="FP201" s="126"/>
      <c r="FZ201" s="126"/>
      <c r="GJ201" s="126"/>
      <c r="GT201" s="126"/>
      <c r="HD201" s="126"/>
      <c r="HN201" s="126"/>
      <c r="HX201" s="126"/>
      <c r="IH201" s="126"/>
      <c r="IR201" s="126"/>
      <c r="JB201" s="126"/>
      <c r="JL201" s="126"/>
      <c r="JV201" s="126"/>
      <c r="KF201" s="126"/>
      <c r="KP201" s="126"/>
      <c r="KZ201" s="126"/>
      <c r="LJ201" s="126"/>
    </row>
    <row xmlns:x14ac="http://schemas.microsoft.com/office/spreadsheetml/2009/9/ac" r="202" s="3" customFormat="true" x14ac:dyDescent="0.25">
      <c r="A202" s="401"/>
      <c r="B202" s="126"/>
      <c r="L202" s="126"/>
      <c r="V202" s="126"/>
      <c r="AF202" s="126"/>
      <c r="AP202" s="126"/>
      <c r="AZ202" s="126"/>
      <c r="BJ202" s="126"/>
      <c r="BT202" s="126"/>
      <c r="CD202" s="126"/>
      <c r="CE202" s="126"/>
      <c r="CF202" s="126"/>
      <c r="CG202" s="126"/>
      <c r="CH202" s="126"/>
      <c r="CI202" s="126"/>
      <c r="CJ202" s="126"/>
      <c r="CK202" s="126"/>
      <c r="CN202" s="126"/>
      <c r="CX202" s="126"/>
      <c r="DH202" s="126"/>
      <c r="DR202" s="126"/>
      <c r="EB202" s="126"/>
      <c r="EL202" s="126"/>
      <c r="EV202" s="126"/>
      <c r="FF202" s="126"/>
      <c r="FP202" s="126"/>
      <c r="FZ202" s="126"/>
      <c r="GJ202" s="126"/>
      <c r="GT202" s="126"/>
      <c r="HD202" s="126"/>
      <c r="HN202" s="126"/>
      <c r="HX202" s="126"/>
      <c r="IH202" s="126"/>
      <c r="IR202" s="126"/>
      <c r="JB202" s="126"/>
      <c r="JL202" s="126"/>
      <c r="JV202" s="126"/>
      <c r="KF202" s="126"/>
      <c r="KP202" s="126"/>
      <c r="KZ202" s="126"/>
      <c r="LJ202" s="126"/>
    </row>
    <row xmlns:x14ac="http://schemas.microsoft.com/office/spreadsheetml/2009/9/ac" r="203" s="3" customFormat="true" x14ac:dyDescent="0.25">
      <c r="A203" s="401"/>
      <c r="B203" s="126"/>
      <c r="L203" s="126"/>
      <c r="V203" s="126"/>
      <c r="AF203" s="126"/>
      <c r="AP203" s="126"/>
      <c r="AZ203" s="126"/>
      <c r="BJ203" s="126"/>
      <c r="BT203" s="126"/>
      <c r="CD203" s="126"/>
      <c r="CE203" s="126"/>
      <c r="CF203" s="126"/>
      <c r="CG203" s="126"/>
      <c r="CH203" s="126"/>
      <c r="CI203" s="126"/>
      <c r="CJ203" s="126"/>
      <c r="CK203" s="126"/>
      <c r="CN203" s="126"/>
      <c r="CX203" s="126"/>
      <c r="DH203" s="126"/>
      <c r="DR203" s="126"/>
      <c r="EB203" s="126"/>
      <c r="EL203" s="126"/>
      <c r="EV203" s="126"/>
      <c r="FF203" s="126"/>
      <c r="FP203" s="126"/>
      <c r="FZ203" s="126"/>
      <c r="GJ203" s="126"/>
      <c r="GT203" s="126"/>
      <c r="HD203" s="126"/>
      <c r="HN203" s="126"/>
      <c r="HX203" s="126"/>
      <c r="IH203" s="126"/>
      <c r="IR203" s="126"/>
      <c r="JB203" s="126"/>
      <c r="JL203" s="126"/>
      <c r="JV203" s="126"/>
      <c r="KF203" s="126"/>
      <c r="KP203" s="126"/>
      <c r="KZ203" s="126"/>
      <c r="LJ203" s="126"/>
    </row>
    <row xmlns:x14ac="http://schemas.microsoft.com/office/spreadsheetml/2009/9/ac" r="204" s="3" customFormat="true" x14ac:dyDescent="0.25">
      <c r="A204" s="401"/>
      <c r="B204" s="126"/>
      <c r="L204" s="126"/>
      <c r="V204" s="126"/>
      <c r="AF204" s="126"/>
      <c r="AP204" s="126"/>
      <c r="AZ204" s="126"/>
      <c r="BJ204" s="126"/>
      <c r="BT204" s="126"/>
      <c r="CD204" s="126"/>
      <c r="CE204" s="126"/>
      <c r="CF204" s="126"/>
      <c r="CG204" s="126"/>
      <c r="CH204" s="126"/>
      <c r="CI204" s="126"/>
      <c r="CJ204" s="126"/>
      <c r="CK204" s="126"/>
      <c r="CN204" s="126"/>
      <c r="CX204" s="126"/>
      <c r="DH204" s="126"/>
      <c r="DR204" s="126"/>
      <c r="EB204" s="126"/>
      <c r="EL204" s="126"/>
      <c r="EV204" s="126"/>
      <c r="FF204" s="126"/>
      <c r="FP204" s="126"/>
      <c r="FZ204" s="126"/>
      <c r="GJ204" s="126"/>
      <c r="GT204" s="126"/>
      <c r="HD204" s="126"/>
      <c r="HN204" s="126"/>
      <c r="HX204" s="126"/>
      <c r="IH204" s="126"/>
      <c r="IR204" s="126"/>
      <c r="JB204" s="126"/>
      <c r="JL204" s="126"/>
      <c r="JV204" s="126"/>
      <c r="KF204" s="126"/>
      <c r="KP204" s="126"/>
      <c r="KZ204" s="126"/>
      <c r="LJ204" s="126"/>
    </row>
    <row xmlns:x14ac="http://schemas.microsoft.com/office/spreadsheetml/2009/9/ac" r="205" s="3" customFormat="true" x14ac:dyDescent="0.25">
      <c r="A205" s="401"/>
      <c r="B205" s="126"/>
      <c r="L205" s="126"/>
      <c r="V205" s="126"/>
      <c r="AF205" s="126"/>
      <c r="AP205" s="126"/>
      <c r="AZ205" s="126"/>
      <c r="BJ205" s="126"/>
      <c r="BT205" s="126"/>
      <c r="CD205" s="126"/>
      <c r="CE205" s="126"/>
      <c r="CF205" s="126"/>
      <c r="CG205" s="126"/>
      <c r="CH205" s="126"/>
      <c r="CI205" s="126"/>
      <c r="CJ205" s="126"/>
      <c r="CK205" s="126"/>
      <c r="CN205" s="126"/>
      <c r="CX205" s="126"/>
      <c r="DH205" s="126"/>
      <c r="DR205" s="126"/>
      <c r="EB205" s="126"/>
      <c r="EL205" s="126"/>
      <c r="EV205" s="126"/>
      <c r="FF205" s="126"/>
      <c r="FP205" s="126"/>
      <c r="FZ205" s="126"/>
      <c r="GJ205" s="126"/>
      <c r="GT205" s="126"/>
      <c r="HD205" s="126"/>
      <c r="HN205" s="126"/>
      <c r="HX205" s="126"/>
      <c r="IH205" s="126"/>
      <c r="IR205" s="126"/>
      <c r="JB205" s="126"/>
      <c r="JL205" s="126"/>
      <c r="JV205" s="126"/>
      <c r="KF205" s="126"/>
      <c r="KP205" s="126"/>
      <c r="KZ205" s="126"/>
      <c r="LJ205" s="126"/>
    </row>
    <row xmlns:x14ac="http://schemas.microsoft.com/office/spreadsheetml/2009/9/ac" r="206" s="3" customFormat="true" x14ac:dyDescent="0.25">
      <c r="A206" s="401"/>
      <c r="B206" s="126"/>
      <c r="L206" s="126"/>
      <c r="V206" s="126"/>
      <c r="AF206" s="126"/>
      <c r="AP206" s="126"/>
      <c r="AZ206" s="126"/>
      <c r="BJ206" s="126"/>
      <c r="BT206" s="126"/>
      <c r="CD206" s="126"/>
      <c r="CE206" s="126"/>
      <c r="CF206" s="126"/>
      <c r="CG206" s="126"/>
      <c r="CH206" s="126"/>
      <c r="CI206" s="126"/>
      <c r="CJ206" s="126"/>
      <c r="CK206" s="126"/>
      <c r="CN206" s="126"/>
      <c r="CX206" s="126"/>
      <c r="DH206" s="126"/>
      <c r="DR206" s="126"/>
      <c r="EB206" s="126"/>
      <c r="EL206" s="126"/>
      <c r="EV206" s="126"/>
      <c r="FF206" s="126"/>
      <c r="FP206" s="126"/>
      <c r="FZ206" s="126"/>
      <c r="GJ206" s="126"/>
      <c r="GT206" s="126"/>
      <c r="HD206" s="126"/>
      <c r="HN206" s="126"/>
      <c r="HX206" s="126"/>
      <c r="IH206" s="126"/>
      <c r="IR206" s="126"/>
      <c r="JB206" s="126"/>
      <c r="JL206" s="126"/>
      <c r="JV206" s="126"/>
      <c r="KF206" s="126"/>
      <c r="KP206" s="126"/>
      <c r="KZ206" s="126"/>
      <c r="LJ206" s="126"/>
    </row>
    <row xmlns:x14ac="http://schemas.microsoft.com/office/spreadsheetml/2009/9/ac" r="207" s="3" customFormat="true" x14ac:dyDescent="0.25">
      <c r="A207" s="401"/>
      <c r="B207" s="126"/>
      <c r="L207" s="126"/>
      <c r="V207" s="126"/>
      <c r="AF207" s="126"/>
      <c r="AP207" s="126"/>
      <c r="AZ207" s="126"/>
      <c r="BJ207" s="126"/>
      <c r="BT207" s="126"/>
      <c r="CD207" s="126"/>
      <c r="CE207" s="126"/>
      <c r="CF207" s="126"/>
      <c r="CG207" s="126"/>
      <c r="CH207" s="126"/>
      <c r="CI207" s="126"/>
      <c r="CJ207" s="126"/>
      <c r="CK207" s="126"/>
      <c r="CN207" s="126"/>
      <c r="CX207" s="126"/>
      <c r="DH207" s="126"/>
      <c r="DR207" s="126"/>
      <c r="EB207" s="126"/>
      <c r="EL207" s="126"/>
      <c r="EV207" s="126"/>
      <c r="FF207" s="126"/>
      <c r="FP207" s="126"/>
      <c r="FZ207" s="126"/>
      <c r="GJ207" s="126"/>
      <c r="GT207" s="126"/>
      <c r="HD207" s="126"/>
      <c r="HN207" s="126"/>
      <c r="HX207" s="126"/>
      <c r="IH207" s="126"/>
      <c r="IR207" s="126"/>
      <c r="JB207" s="126"/>
      <c r="JL207" s="126"/>
      <c r="JV207" s="126"/>
      <c r="KF207" s="126"/>
      <c r="KP207" s="126"/>
      <c r="KZ207" s="126"/>
      <c r="LJ207" s="126"/>
    </row>
    <row xmlns:x14ac="http://schemas.microsoft.com/office/spreadsheetml/2009/9/ac" r="208" s="3" customFormat="true" x14ac:dyDescent="0.25">
      <c r="A208" s="401"/>
      <c r="B208" s="126"/>
      <c r="L208" s="126"/>
      <c r="V208" s="126"/>
      <c r="AF208" s="126"/>
      <c r="AP208" s="126"/>
      <c r="AZ208" s="126"/>
      <c r="BJ208" s="126"/>
      <c r="BT208" s="126"/>
      <c r="CD208" s="126"/>
      <c r="CE208" s="126"/>
      <c r="CF208" s="126"/>
      <c r="CG208" s="126"/>
      <c r="CH208" s="126"/>
      <c r="CI208" s="126"/>
      <c r="CJ208" s="126"/>
      <c r="CK208" s="126"/>
      <c r="CN208" s="126"/>
      <c r="CX208" s="126"/>
      <c r="DH208" s="126"/>
      <c r="DR208" s="126"/>
      <c r="EB208" s="126"/>
      <c r="EL208" s="126"/>
      <c r="EV208" s="126"/>
      <c r="FF208" s="126"/>
      <c r="FP208" s="126"/>
      <c r="FZ208" s="126"/>
      <c r="GJ208" s="126"/>
      <c r="GT208" s="126"/>
      <c r="HD208" s="126"/>
      <c r="HN208" s="126"/>
      <c r="HX208" s="126"/>
      <c r="IH208" s="126"/>
      <c r="IR208" s="126"/>
      <c r="JB208" s="126"/>
      <c r="JL208" s="126"/>
      <c r="JV208" s="126"/>
      <c r="KF208" s="126"/>
      <c r="KP208" s="126"/>
      <c r="KZ208" s="126"/>
      <c r="LJ208" s="126"/>
    </row>
    <row xmlns:x14ac="http://schemas.microsoft.com/office/spreadsheetml/2009/9/ac" r="209" s="3" customFormat="true" x14ac:dyDescent="0.25">
      <c r="A209" s="401"/>
      <c r="B209" s="126"/>
      <c r="L209" s="126"/>
      <c r="V209" s="126"/>
      <c r="AF209" s="126"/>
      <c r="AP209" s="126"/>
      <c r="AZ209" s="126"/>
      <c r="BJ209" s="126"/>
      <c r="BT209" s="126"/>
      <c r="CD209" s="126"/>
      <c r="CE209" s="126"/>
      <c r="CF209" s="126"/>
      <c r="CG209" s="126"/>
      <c r="CH209" s="126"/>
      <c r="CI209" s="126"/>
      <c r="CJ209" s="126"/>
      <c r="CK209" s="126"/>
      <c r="CN209" s="126"/>
      <c r="CX209" s="126"/>
      <c r="DH209" s="126"/>
      <c r="DR209" s="126"/>
      <c r="EB209" s="126"/>
      <c r="EL209" s="126"/>
      <c r="EV209" s="126"/>
      <c r="FF209" s="126"/>
      <c r="FP209" s="126"/>
      <c r="FZ209" s="126"/>
      <c r="GJ209" s="126"/>
      <c r="GT209" s="126"/>
      <c r="HD209" s="126"/>
      <c r="HN209" s="126"/>
      <c r="HX209" s="126"/>
      <c r="IH209" s="126"/>
      <c r="IR209" s="126"/>
      <c r="JB209" s="126"/>
      <c r="JL209" s="126"/>
      <c r="JV209" s="126"/>
      <c r="KF209" s="126"/>
      <c r="KP209" s="126"/>
      <c r="KZ209" s="126"/>
      <c r="LJ209" s="126"/>
    </row>
    <row xmlns:x14ac="http://schemas.microsoft.com/office/spreadsheetml/2009/9/ac" r="210" s="3" customFormat="true" x14ac:dyDescent="0.25">
      <c r="A210" s="401"/>
      <c r="B210" s="126"/>
      <c r="L210" s="126"/>
      <c r="V210" s="126"/>
      <c r="AF210" s="126"/>
      <c r="AP210" s="126"/>
      <c r="AZ210" s="126"/>
      <c r="BJ210" s="126"/>
      <c r="BT210" s="126"/>
      <c r="CD210" s="126"/>
      <c r="CE210" s="126"/>
      <c r="CF210" s="126"/>
      <c r="CG210" s="126"/>
      <c r="CH210" s="126"/>
      <c r="CI210" s="126"/>
      <c r="CJ210" s="126"/>
      <c r="CK210" s="126"/>
      <c r="CN210" s="126"/>
      <c r="CX210" s="126"/>
      <c r="DH210" s="126"/>
      <c r="DR210" s="126"/>
      <c r="EB210" s="126"/>
      <c r="EL210" s="126"/>
      <c r="EV210" s="126"/>
      <c r="FF210" s="126"/>
      <c r="FP210" s="126"/>
      <c r="FZ210" s="126"/>
      <c r="GJ210" s="126"/>
      <c r="GT210" s="126"/>
      <c r="HD210" s="126"/>
      <c r="HN210" s="126"/>
      <c r="HX210" s="126"/>
      <c r="IH210" s="126"/>
      <c r="IR210" s="126"/>
      <c r="JB210" s="126"/>
      <c r="JL210" s="126"/>
      <c r="JV210" s="126"/>
      <c r="KF210" s="126"/>
      <c r="KP210" s="126"/>
      <c r="KZ210" s="126"/>
      <c r="LJ210" s="126"/>
    </row>
    <row xmlns:x14ac="http://schemas.microsoft.com/office/spreadsheetml/2009/9/ac" r="211" s="3" customFormat="true" x14ac:dyDescent="0.25">
      <c r="A211" s="401"/>
      <c r="B211" s="126"/>
      <c r="L211" s="126"/>
      <c r="V211" s="126"/>
      <c r="AF211" s="126"/>
      <c r="AP211" s="126"/>
      <c r="AZ211" s="126"/>
      <c r="BJ211" s="126"/>
      <c r="BT211" s="126"/>
      <c r="CD211" s="126"/>
      <c r="CE211" s="126"/>
      <c r="CF211" s="126"/>
      <c r="CG211" s="126"/>
      <c r="CH211" s="126"/>
      <c r="CI211" s="126"/>
      <c r="CJ211" s="126"/>
      <c r="CK211" s="126"/>
      <c r="CN211" s="126"/>
      <c r="CX211" s="126"/>
      <c r="DH211" s="126"/>
      <c r="DR211" s="126"/>
      <c r="EB211" s="126"/>
      <c r="EL211" s="126"/>
      <c r="EV211" s="126"/>
      <c r="FF211" s="126"/>
      <c r="FP211" s="126"/>
      <c r="FZ211" s="126"/>
      <c r="GJ211" s="126"/>
      <c r="GT211" s="126"/>
      <c r="HD211" s="126"/>
      <c r="HN211" s="126"/>
      <c r="HX211" s="126"/>
      <c r="IH211" s="126"/>
      <c r="IR211" s="126"/>
      <c r="JB211" s="126"/>
      <c r="JL211" s="126"/>
      <c r="JV211" s="126"/>
      <c r="KF211" s="126"/>
      <c r="KP211" s="126"/>
      <c r="KZ211" s="126"/>
      <c r="LJ211" s="126"/>
    </row>
    <row xmlns:x14ac="http://schemas.microsoft.com/office/spreadsheetml/2009/9/ac" r="212" s="3" customFormat="true" x14ac:dyDescent="0.25">
      <c r="A212" s="401"/>
      <c r="B212" s="126"/>
      <c r="L212" s="126"/>
      <c r="V212" s="126"/>
      <c r="AF212" s="126"/>
      <c r="AP212" s="126"/>
      <c r="AZ212" s="126"/>
      <c r="BJ212" s="126"/>
      <c r="BT212" s="126"/>
      <c r="CD212" s="126"/>
      <c r="CE212" s="126"/>
      <c r="CF212" s="126"/>
      <c r="CG212" s="126"/>
      <c r="CH212" s="126"/>
      <c r="CI212" s="126"/>
      <c r="CJ212" s="126"/>
      <c r="CK212" s="126"/>
      <c r="CN212" s="126"/>
      <c r="CX212" s="126"/>
      <c r="DH212" s="126"/>
      <c r="DR212" s="126"/>
      <c r="EB212" s="126"/>
      <c r="EL212" s="126"/>
      <c r="EV212" s="126"/>
      <c r="FF212" s="126"/>
      <c r="FP212" s="126"/>
      <c r="FZ212" s="126"/>
      <c r="GJ212" s="126"/>
      <c r="GT212" s="126"/>
      <c r="HD212" s="126"/>
      <c r="HN212" s="126"/>
      <c r="HX212" s="126"/>
      <c r="IH212" s="126"/>
      <c r="IR212" s="126"/>
      <c r="JB212" s="126"/>
      <c r="JL212" s="126"/>
      <c r="JV212" s="126"/>
      <c r="KF212" s="126"/>
      <c r="KP212" s="126"/>
      <c r="KZ212" s="126"/>
      <c r="LJ212" s="126"/>
    </row>
    <row xmlns:x14ac="http://schemas.microsoft.com/office/spreadsheetml/2009/9/ac" r="213" s="3" customFormat="true" x14ac:dyDescent="0.25">
      <c r="A213" s="401"/>
      <c r="B213" s="126"/>
      <c r="L213" s="126"/>
      <c r="V213" s="126"/>
      <c r="AF213" s="126"/>
      <c r="AP213" s="126"/>
      <c r="AZ213" s="126"/>
      <c r="BJ213" s="126"/>
      <c r="BT213" s="126"/>
      <c r="CD213" s="126"/>
      <c r="CE213" s="126"/>
      <c r="CF213" s="126"/>
      <c r="CG213" s="126"/>
      <c r="CH213" s="126"/>
      <c r="CI213" s="126"/>
      <c r="CJ213" s="126"/>
      <c r="CK213" s="126"/>
      <c r="CN213" s="126"/>
      <c r="CX213" s="126"/>
      <c r="DH213" s="126"/>
      <c r="DR213" s="126"/>
      <c r="EB213" s="126"/>
      <c r="EL213" s="126"/>
      <c r="EV213" s="126"/>
      <c r="FF213" s="126"/>
      <c r="FP213" s="126"/>
      <c r="FZ213" s="126"/>
      <c r="GJ213" s="126"/>
      <c r="GT213" s="126"/>
      <c r="HD213" s="126"/>
      <c r="HN213" s="126"/>
      <c r="HX213" s="126"/>
      <c r="IH213" s="126"/>
      <c r="IR213" s="126"/>
      <c r="JB213" s="126"/>
      <c r="JL213" s="126"/>
      <c r="JV213" s="126"/>
      <c r="KF213" s="126"/>
      <c r="KP213" s="126"/>
      <c r="KZ213" s="126"/>
      <c r="LJ213" s="126"/>
    </row>
    <row xmlns:x14ac="http://schemas.microsoft.com/office/spreadsheetml/2009/9/ac" r="214" s="3" customFormat="true" x14ac:dyDescent="0.25">
      <c r="A214" s="401"/>
      <c r="B214" s="126"/>
      <c r="L214" s="126"/>
      <c r="V214" s="126"/>
      <c r="AF214" s="126"/>
      <c r="AP214" s="126"/>
      <c r="AZ214" s="126"/>
      <c r="BJ214" s="126"/>
      <c r="BT214" s="126"/>
      <c r="CD214" s="126"/>
      <c r="CE214" s="126"/>
      <c r="CF214" s="126"/>
      <c r="CG214" s="126"/>
      <c r="CH214" s="126"/>
      <c r="CI214" s="126"/>
      <c r="CJ214" s="126"/>
      <c r="CK214" s="126"/>
      <c r="CN214" s="126"/>
      <c r="CX214" s="126"/>
      <c r="DH214" s="126"/>
      <c r="DR214" s="126"/>
      <c r="EB214" s="126"/>
      <c r="EL214" s="126"/>
      <c r="EV214" s="126"/>
      <c r="FF214" s="126"/>
      <c r="FP214" s="126"/>
      <c r="FZ214" s="126"/>
      <c r="GJ214" s="126"/>
      <c r="GT214" s="126"/>
      <c r="HD214" s="126"/>
      <c r="HN214" s="126"/>
      <c r="HX214" s="126"/>
      <c r="IH214" s="126"/>
      <c r="IR214" s="126"/>
      <c r="JB214" s="126"/>
      <c r="JL214" s="126"/>
      <c r="JV214" s="126"/>
      <c r="KF214" s="126"/>
      <c r="KP214" s="126"/>
      <c r="KZ214" s="126"/>
      <c r="LJ214" s="126"/>
    </row>
    <row xmlns:x14ac="http://schemas.microsoft.com/office/spreadsheetml/2009/9/ac" r="215" s="3" customFormat="true" x14ac:dyDescent="0.25">
      <c r="A215" s="401"/>
      <c r="B215" s="126"/>
      <c r="L215" s="126"/>
      <c r="V215" s="126"/>
      <c r="AF215" s="126"/>
      <c r="AP215" s="126"/>
      <c r="AZ215" s="126"/>
      <c r="BJ215" s="126"/>
      <c r="BT215" s="126"/>
      <c r="CD215" s="126"/>
      <c r="CE215" s="126"/>
      <c r="CF215" s="126"/>
      <c r="CG215" s="126"/>
      <c r="CH215" s="126"/>
      <c r="CI215" s="126"/>
      <c r="CJ215" s="126"/>
      <c r="CK215" s="126"/>
      <c r="CN215" s="126"/>
      <c r="CX215" s="126"/>
      <c r="DH215" s="126"/>
      <c r="DR215" s="126"/>
      <c r="EB215" s="126"/>
      <c r="EL215" s="126"/>
      <c r="EV215" s="126"/>
      <c r="FF215" s="126"/>
      <c r="FP215" s="126"/>
      <c r="FZ215" s="126"/>
      <c r="GJ215" s="126"/>
      <c r="GT215" s="126"/>
      <c r="HD215" s="126"/>
      <c r="HN215" s="126"/>
      <c r="HX215" s="126"/>
      <c r="IH215" s="126"/>
      <c r="IR215" s="126"/>
      <c r="JB215" s="126"/>
      <c r="JL215" s="126"/>
      <c r="JV215" s="126"/>
      <c r="KF215" s="126"/>
      <c r="KP215" s="126"/>
      <c r="KZ215" s="126"/>
      <c r="LJ215" s="126"/>
    </row>
    <row xmlns:x14ac="http://schemas.microsoft.com/office/spreadsheetml/2009/9/ac" r="216" s="3" customFormat="true" x14ac:dyDescent="0.25">
      <c r="A216" s="401"/>
      <c r="B216" s="126"/>
      <c r="L216" s="126"/>
      <c r="V216" s="126"/>
      <c r="AF216" s="126"/>
      <c r="AP216" s="126"/>
      <c r="AZ216" s="126"/>
      <c r="BJ216" s="126"/>
      <c r="BT216" s="126"/>
      <c r="CD216" s="126"/>
      <c r="CE216" s="126"/>
      <c r="CF216" s="126"/>
      <c r="CG216" s="126"/>
      <c r="CH216" s="126"/>
      <c r="CI216" s="126"/>
      <c r="CJ216" s="126"/>
      <c r="CK216" s="126"/>
      <c r="CN216" s="126"/>
      <c r="CX216" s="126"/>
      <c r="DH216" s="126"/>
      <c r="DR216" s="126"/>
      <c r="EB216" s="126"/>
      <c r="EL216" s="126"/>
      <c r="EV216" s="126"/>
      <c r="FF216" s="126"/>
      <c r="FP216" s="126"/>
      <c r="FZ216" s="126"/>
      <c r="GJ216" s="126"/>
      <c r="GT216" s="126"/>
      <c r="HD216" s="126"/>
      <c r="HN216" s="126"/>
      <c r="HX216" s="126"/>
      <c r="IH216" s="126"/>
      <c r="IR216" s="126"/>
      <c r="JB216" s="126"/>
      <c r="JL216" s="126"/>
      <c r="JV216" s="126"/>
      <c r="KF216" s="126"/>
      <c r="KP216" s="126"/>
      <c r="KZ216" s="126"/>
      <c r="LJ216" s="126"/>
    </row>
    <row xmlns:x14ac="http://schemas.microsoft.com/office/spreadsheetml/2009/9/ac" r="217" s="3" customFormat="true" x14ac:dyDescent="0.25">
      <c r="A217" s="401"/>
      <c r="B217" s="126"/>
      <c r="L217" s="126"/>
      <c r="V217" s="126"/>
      <c r="AF217" s="126"/>
      <c r="AP217" s="126"/>
      <c r="AZ217" s="126"/>
      <c r="BJ217" s="126"/>
      <c r="BT217" s="126"/>
      <c r="CD217" s="126"/>
      <c r="CE217" s="126"/>
      <c r="CF217" s="126"/>
      <c r="CG217" s="126"/>
      <c r="CH217" s="126"/>
      <c r="CI217" s="126"/>
      <c r="CJ217" s="126"/>
      <c r="CK217" s="126"/>
      <c r="CN217" s="126"/>
      <c r="CX217" s="126"/>
      <c r="DH217" s="126"/>
      <c r="DR217" s="126"/>
      <c r="EB217" s="126"/>
      <c r="EL217" s="126"/>
      <c r="EV217" s="126"/>
      <c r="FF217" s="126"/>
      <c r="FP217" s="126"/>
      <c r="FZ217" s="126"/>
      <c r="GJ217" s="126"/>
      <c r="GT217" s="126"/>
      <c r="HD217" s="126"/>
      <c r="HN217" s="126"/>
      <c r="HX217" s="126"/>
      <c r="IH217" s="126"/>
      <c r="IR217" s="126"/>
      <c r="JB217" s="126"/>
      <c r="JL217" s="126"/>
      <c r="JV217" s="126"/>
      <c r="KF217" s="126"/>
      <c r="KP217" s="126"/>
      <c r="KZ217" s="126"/>
      <c r="LJ217" s="126"/>
    </row>
    <row xmlns:x14ac="http://schemas.microsoft.com/office/spreadsheetml/2009/9/ac" r="218" s="3" customFormat="true" x14ac:dyDescent="0.25">
      <c r="A218" s="401"/>
      <c r="B218" s="126"/>
      <c r="L218" s="126"/>
      <c r="V218" s="126"/>
      <c r="AF218" s="126"/>
      <c r="AP218" s="126"/>
      <c r="AZ218" s="126"/>
      <c r="BJ218" s="126"/>
      <c r="BT218" s="126"/>
      <c r="CD218" s="126"/>
      <c r="CE218" s="126"/>
      <c r="CF218" s="126"/>
      <c r="CG218" s="126"/>
      <c r="CH218" s="126"/>
      <c r="CI218" s="126"/>
      <c r="CJ218" s="126"/>
      <c r="CK218" s="126"/>
      <c r="CN218" s="126"/>
      <c r="CX218" s="126"/>
      <c r="DH218" s="126"/>
      <c r="DR218" s="126"/>
      <c r="EB218" s="126"/>
      <c r="EL218" s="126"/>
      <c r="EV218" s="126"/>
      <c r="FF218" s="126"/>
      <c r="FP218" s="126"/>
      <c r="FZ218" s="126"/>
      <c r="GJ218" s="126"/>
      <c r="GT218" s="126"/>
      <c r="HD218" s="126"/>
      <c r="HN218" s="126"/>
      <c r="HX218" s="126"/>
      <c r="IH218" s="126"/>
      <c r="IR218" s="126"/>
      <c r="JB218" s="126"/>
      <c r="JL218" s="126"/>
      <c r="JV218" s="126"/>
      <c r="KF218" s="126"/>
      <c r="KP218" s="126"/>
      <c r="KZ218" s="126"/>
      <c r="LJ218" s="126"/>
    </row>
    <row xmlns:x14ac="http://schemas.microsoft.com/office/spreadsheetml/2009/9/ac" r="219" s="3" customFormat="true" x14ac:dyDescent="0.25">
      <c r="A219" s="401"/>
      <c r="B219" s="126"/>
      <c r="L219" s="126"/>
      <c r="V219" s="126"/>
      <c r="AF219" s="126"/>
      <c r="AP219" s="126"/>
      <c r="AZ219" s="126"/>
      <c r="BJ219" s="126"/>
      <c r="BT219" s="126"/>
      <c r="CD219" s="126"/>
      <c r="CE219" s="126"/>
      <c r="CF219" s="126"/>
      <c r="CG219" s="126"/>
      <c r="CH219" s="126"/>
      <c r="CI219" s="126"/>
      <c r="CJ219" s="126"/>
      <c r="CK219" s="126"/>
      <c r="CN219" s="126"/>
      <c r="CX219" s="126"/>
      <c r="DH219" s="126"/>
      <c r="DR219" s="126"/>
      <c r="EB219" s="126"/>
      <c r="EL219" s="126"/>
      <c r="EV219" s="126"/>
      <c r="FF219" s="126"/>
      <c r="FP219" s="126"/>
      <c r="FZ219" s="126"/>
      <c r="GJ219" s="126"/>
      <c r="GT219" s="126"/>
      <c r="HD219" s="126"/>
      <c r="HN219" s="126"/>
      <c r="HX219" s="126"/>
      <c r="IH219" s="126"/>
      <c r="IR219" s="126"/>
      <c r="JB219" s="126"/>
      <c r="JL219" s="126"/>
      <c r="JV219" s="126"/>
      <c r="KF219" s="126"/>
      <c r="KP219" s="126"/>
      <c r="KZ219" s="126"/>
      <c r="LJ219" s="126"/>
    </row>
    <row xmlns:x14ac="http://schemas.microsoft.com/office/spreadsheetml/2009/9/ac" r="220" s="3" customFormat="true" x14ac:dyDescent="0.25">
      <c r="A220" s="401"/>
      <c r="B220" s="126"/>
      <c r="L220" s="126"/>
      <c r="V220" s="126"/>
      <c r="AF220" s="126"/>
      <c r="AP220" s="126"/>
      <c r="AZ220" s="126"/>
      <c r="BJ220" s="126"/>
      <c r="BT220" s="126"/>
      <c r="CD220" s="126"/>
      <c r="CE220" s="126"/>
      <c r="CF220" s="126"/>
      <c r="CG220" s="126"/>
      <c r="CH220" s="126"/>
      <c r="CI220" s="126"/>
      <c r="CJ220" s="126"/>
      <c r="CK220" s="126"/>
      <c r="CN220" s="126"/>
      <c r="CX220" s="126"/>
      <c r="DH220" s="126"/>
      <c r="DR220" s="126"/>
      <c r="EB220" s="126"/>
      <c r="EL220" s="126"/>
      <c r="EV220" s="126"/>
      <c r="FF220" s="126"/>
      <c r="FP220" s="126"/>
      <c r="FZ220" s="126"/>
      <c r="GJ220" s="126"/>
      <c r="GT220" s="126"/>
      <c r="HD220" s="126"/>
      <c r="HN220" s="126"/>
      <c r="HX220" s="126"/>
      <c r="IH220" s="126"/>
      <c r="IR220" s="126"/>
      <c r="JB220" s="126"/>
      <c r="JL220" s="126"/>
      <c r="JV220" s="126"/>
      <c r="KF220" s="126"/>
      <c r="KP220" s="126"/>
      <c r="KZ220" s="126"/>
      <c r="LJ220" s="126"/>
    </row>
    <row xmlns:x14ac="http://schemas.microsoft.com/office/spreadsheetml/2009/9/ac" r="221" s="3" customFormat="true" x14ac:dyDescent="0.25">
      <c r="A221" s="401"/>
      <c r="B221" s="126"/>
      <c r="L221" s="126"/>
      <c r="V221" s="126"/>
      <c r="AF221" s="126"/>
      <c r="AP221" s="126"/>
      <c r="AZ221" s="126"/>
      <c r="BJ221" s="126"/>
      <c r="BT221" s="126"/>
      <c r="CD221" s="126"/>
      <c r="CE221" s="126"/>
      <c r="CF221" s="126"/>
      <c r="CG221" s="126"/>
      <c r="CH221" s="126"/>
      <c r="CI221" s="126"/>
      <c r="CJ221" s="126"/>
      <c r="CK221" s="126"/>
      <c r="CN221" s="126"/>
      <c r="CX221" s="126"/>
      <c r="DH221" s="126"/>
      <c r="DR221" s="126"/>
      <c r="EB221" s="126"/>
      <c r="EL221" s="126"/>
      <c r="EV221" s="126"/>
      <c r="FF221" s="126"/>
      <c r="FP221" s="126"/>
      <c r="FZ221" s="126"/>
      <c r="GJ221" s="126"/>
      <c r="GT221" s="126"/>
      <c r="HD221" s="126"/>
      <c r="HN221" s="126"/>
      <c r="HX221" s="126"/>
      <c r="IH221" s="126"/>
      <c r="IR221" s="126"/>
      <c r="JB221" s="126"/>
      <c r="JL221" s="126"/>
      <c r="JV221" s="126"/>
      <c r="KF221" s="126"/>
      <c r="KP221" s="126"/>
      <c r="KZ221" s="126"/>
      <c r="LJ221" s="126"/>
    </row>
    <row xmlns:x14ac="http://schemas.microsoft.com/office/spreadsheetml/2009/9/ac" r="222" s="3" customFormat="true" x14ac:dyDescent="0.25">
      <c r="A222" s="401"/>
      <c r="B222" s="126"/>
      <c r="L222" s="126"/>
      <c r="V222" s="126"/>
      <c r="AF222" s="126"/>
      <c r="AP222" s="126"/>
      <c r="AZ222" s="126"/>
      <c r="BJ222" s="126"/>
      <c r="BT222" s="126"/>
      <c r="CD222" s="126"/>
      <c r="CE222" s="126"/>
      <c r="CF222" s="126"/>
      <c r="CG222" s="126"/>
      <c r="CH222" s="126"/>
      <c r="CI222" s="126"/>
      <c r="CJ222" s="126"/>
      <c r="CK222" s="126"/>
      <c r="CN222" s="126"/>
      <c r="CX222" s="126"/>
      <c r="DH222" s="126"/>
      <c r="DR222" s="126"/>
      <c r="EB222" s="126"/>
      <c r="EL222" s="126"/>
      <c r="EV222" s="126"/>
      <c r="FF222" s="126"/>
      <c r="FP222" s="126"/>
      <c r="FZ222" s="126"/>
      <c r="GJ222" s="126"/>
      <c r="GT222" s="126"/>
      <c r="HD222" s="126"/>
      <c r="HN222" s="126"/>
      <c r="HX222" s="126"/>
      <c r="IH222" s="126"/>
      <c r="IR222" s="126"/>
      <c r="JB222" s="126"/>
      <c r="JL222" s="126"/>
      <c r="JV222" s="126"/>
      <c r="KF222" s="126"/>
      <c r="KP222" s="126"/>
      <c r="KZ222" s="126"/>
      <c r="LJ222" s="126"/>
    </row>
    <row xmlns:x14ac="http://schemas.microsoft.com/office/spreadsheetml/2009/9/ac" r="223" s="3" customFormat="true" x14ac:dyDescent="0.25">
      <c r="A223" s="401"/>
      <c r="B223" s="126"/>
      <c r="L223" s="126"/>
      <c r="V223" s="126"/>
      <c r="AF223" s="126"/>
      <c r="AP223" s="126"/>
      <c r="AZ223" s="126"/>
      <c r="BJ223" s="126"/>
      <c r="BT223" s="126"/>
      <c r="CD223" s="126"/>
      <c r="CE223" s="126"/>
      <c r="CF223" s="126"/>
      <c r="CG223" s="126"/>
      <c r="CH223" s="126"/>
      <c r="CI223" s="126"/>
      <c r="CJ223" s="126"/>
      <c r="CK223" s="126"/>
      <c r="CN223" s="126"/>
      <c r="CX223" s="126"/>
      <c r="DH223" s="126"/>
      <c r="DR223" s="126"/>
      <c r="EB223" s="126"/>
      <c r="EL223" s="126"/>
      <c r="EV223" s="126"/>
      <c r="FF223" s="126"/>
      <c r="FP223" s="126"/>
      <c r="FZ223" s="126"/>
      <c r="GJ223" s="126"/>
      <c r="GT223" s="126"/>
      <c r="HD223" s="126"/>
      <c r="HN223" s="126"/>
      <c r="HX223" s="126"/>
      <c r="IH223" s="126"/>
      <c r="IR223" s="126"/>
      <c r="JB223" s="126"/>
      <c r="JL223" s="126"/>
      <c r="JV223" s="126"/>
      <c r="KF223" s="126"/>
      <c r="KP223" s="126"/>
      <c r="KZ223" s="126"/>
      <c r="LJ223" s="126"/>
    </row>
    <row xmlns:x14ac="http://schemas.microsoft.com/office/spreadsheetml/2009/9/ac" r="224" s="3" customFormat="true" x14ac:dyDescent="0.25">
      <c r="A224" s="401"/>
      <c r="B224" s="126"/>
      <c r="L224" s="126"/>
      <c r="V224" s="126"/>
      <c r="AF224" s="126"/>
      <c r="AP224" s="126"/>
      <c r="AZ224" s="126"/>
      <c r="BJ224" s="126"/>
      <c r="BT224" s="126"/>
      <c r="CD224" s="126"/>
      <c r="CE224" s="126"/>
      <c r="CF224" s="126"/>
      <c r="CG224" s="126"/>
      <c r="CH224" s="126"/>
      <c r="CI224" s="126"/>
      <c r="CJ224" s="126"/>
      <c r="CK224" s="126"/>
      <c r="CN224" s="126"/>
      <c r="CX224" s="126"/>
      <c r="DH224" s="126"/>
      <c r="DR224" s="126"/>
      <c r="EB224" s="126"/>
      <c r="EL224" s="126"/>
      <c r="EV224" s="126"/>
      <c r="FF224" s="126"/>
      <c r="FP224" s="126"/>
      <c r="FZ224" s="126"/>
      <c r="GJ224" s="126"/>
      <c r="GT224" s="126"/>
      <c r="HD224" s="126"/>
      <c r="HN224" s="126"/>
      <c r="HX224" s="126"/>
      <c r="IH224" s="126"/>
      <c r="IR224" s="126"/>
      <c r="JB224" s="126"/>
      <c r="JL224" s="126"/>
      <c r="JV224" s="126"/>
      <c r="KF224" s="126"/>
      <c r="KP224" s="126"/>
      <c r="KZ224" s="126"/>
      <c r="LJ224" s="126"/>
    </row>
    <row xmlns:x14ac="http://schemas.microsoft.com/office/spreadsheetml/2009/9/ac" r="225" s="3" customFormat="true" x14ac:dyDescent="0.25">
      <c r="A225" s="401"/>
      <c r="B225" s="126"/>
      <c r="L225" s="126"/>
      <c r="V225" s="126"/>
      <c r="AF225" s="126"/>
      <c r="AP225" s="126"/>
      <c r="AZ225" s="126"/>
      <c r="BJ225" s="126"/>
      <c r="BT225" s="126"/>
      <c r="CD225" s="126"/>
      <c r="CE225" s="126"/>
      <c r="CF225" s="126"/>
      <c r="CG225" s="126"/>
      <c r="CH225" s="126"/>
      <c r="CI225" s="126"/>
      <c r="CJ225" s="126"/>
      <c r="CK225" s="126"/>
      <c r="CN225" s="126"/>
      <c r="CX225" s="126"/>
      <c r="DH225" s="126"/>
      <c r="DR225" s="126"/>
      <c r="EB225" s="126"/>
      <c r="EL225" s="126"/>
      <c r="EV225" s="126"/>
      <c r="FF225" s="126"/>
      <c r="FP225" s="126"/>
      <c r="FZ225" s="126"/>
      <c r="GJ225" s="126"/>
      <c r="GT225" s="126"/>
      <c r="HD225" s="126"/>
      <c r="HN225" s="126"/>
      <c r="HX225" s="126"/>
      <c r="IH225" s="126"/>
      <c r="IR225" s="126"/>
      <c r="JB225" s="126"/>
      <c r="JL225" s="126"/>
      <c r="JV225" s="126"/>
      <c r="KF225" s="126"/>
      <c r="KP225" s="126"/>
      <c r="KZ225" s="126"/>
      <c r="LJ225" s="126"/>
    </row>
    <row xmlns:x14ac="http://schemas.microsoft.com/office/spreadsheetml/2009/9/ac" r="226" s="3" customFormat="true" x14ac:dyDescent="0.25">
      <c r="A226" s="401"/>
      <c r="B226" s="126"/>
      <c r="L226" s="126"/>
      <c r="V226" s="126"/>
      <c r="AF226" s="126"/>
      <c r="AP226" s="126"/>
      <c r="AZ226" s="126"/>
      <c r="BJ226" s="126"/>
      <c r="BT226" s="126"/>
      <c r="CD226" s="126"/>
      <c r="CE226" s="126"/>
      <c r="CF226" s="126"/>
      <c r="CG226" s="126"/>
      <c r="CH226" s="126"/>
      <c r="CI226" s="126"/>
      <c r="CJ226" s="126"/>
      <c r="CK226" s="126"/>
      <c r="CN226" s="126"/>
      <c r="CX226" s="126"/>
      <c r="DH226" s="126"/>
      <c r="DR226" s="126"/>
      <c r="EB226" s="126"/>
      <c r="EL226" s="126"/>
      <c r="EV226" s="126"/>
      <c r="FF226" s="126"/>
      <c r="FP226" s="126"/>
      <c r="FZ226" s="126"/>
      <c r="GJ226" s="126"/>
      <c r="GT226" s="126"/>
      <c r="HD226" s="126"/>
      <c r="HN226" s="126"/>
      <c r="HX226" s="126"/>
      <c r="IH226" s="126"/>
      <c r="IR226" s="126"/>
      <c r="JB226" s="126"/>
      <c r="JL226" s="126"/>
      <c r="JV226" s="126"/>
      <c r="KF226" s="126"/>
      <c r="KP226" s="126"/>
      <c r="KZ226" s="126"/>
      <c r="LJ226" s="126"/>
    </row>
    <row xmlns:x14ac="http://schemas.microsoft.com/office/spreadsheetml/2009/9/ac" r="227" s="3" customFormat="true" x14ac:dyDescent="0.25">
      <c r="A227" s="401"/>
      <c r="B227" s="126"/>
      <c r="L227" s="126"/>
      <c r="V227" s="126"/>
      <c r="AF227" s="126"/>
      <c r="AP227" s="126"/>
      <c r="AZ227" s="126"/>
      <c r="BJ227" s="126"/>
      <c r="BT227" s="126"/>
      <c r="CD227" s="126"/>
      <c r="CE227" s="126"/>
      <c r="CF227" s="126"/>
      <c r="CG227" s="126"/>
      <c r="CH227" s="126"/>
      <c r="CI227" s="126"/>
      <c r="CJ227" s="126"/>
      <c r="CK227" s="126"/>
      <c r="CN227" s="126"/>
      <c r="CX227" s="126"/>
      <c r="DH227" s="126"/>
      <c r="DR227" s="126"/>
      <c r="EB227" s="126"/>
      <c r="EL227" s="126"/>
      <c r="EV227" s="126"/>
      <c r="FF227" s="126"/>
      <c r="FP227" s="126"/>
      <c r="FZ227" s="126"/>
      <c r="GJ227" s="126"/>
      <c r="GT227" s="126"/>
      <c r="HD227" s="126"/>
      <c r="HN227" s="126"/>
      <c r="HX227" s="126"/>
      <c r="IH227" s="126"/>
      <c r="IR227" s="126"/>
      <c r="JB227" s="126"/>
      <c r="JL227" s="126"/>
      <c r="JV227" s="126"/>
      <c r="KF227" s="126"/>
      <c r="KP227" s="126"/>
      <c r="KZ227" s="126"/>
      <c r="LJ227" s="126"/>
    </row>
    <row xmlns:x14ac="http://schemas.microsoft.com/office/spreadsheetml/2009/9/ac" r="228" s="3" customFormat="true" x14ac:dyDescent="0.25">
      <c r="A228" s="401"/>
      <c r="B228" s="126"/>
      <c r="L228" s="126"/>
      <c r="V228" s="126"/>
      <c r="AF228" s="126"/>
      <c r="AP228" s="126"/>
      <c r="AZ228" s="126"/>
      <c r="BJ228" s="126"/>
      <c r="BT228" s="126"/>
      <c r="CD228" s="126"/>
      <c r="CE228" s="126"/>
      <c r="CF228" s="126"/>
      <c r="CG228" s="126"/>
      <c r="CH228" s="126"/>
      <c r="CI228" s="126"/>
      <c r="CJ228" s="126"/>
      <c r="CK228" s="126"/>
      <c r="CN228" s="126"/>
      <c r="CX228" s="126"/>
      <c r="DH228" s="126"/>
      <c r="DR228" s="126"/>
      <c r="EB228" s="126"/>
      <c r="EL228" s="126"/>
      <c r="EV228" s="126"/>
      <c r="FF228" s="126"/>
      <c r="FP228" s="126"/>
      <c r="FZ228" s="126"/>
      <c r="GJ228" s="126"/>
      <c r="GT228" s="126"/>
      <c r="HD228" s="126"/>
      <c r="HN228" s="126"/>
      <c r="HX228" s="126"/>
      <c r="IH228" s="126"/>
      <c r="IR228" s="126"/>
      <c r="JB228" s="126"/>
      <c r="JL228" s="126"/>
      <c r="JV228" s="126"/>
      <c r="KF228" s="126"/>
      <c r="KP228" s="126"/>
      <c r="KZ228" s="126"/>
      <c r="LJ228" s="126"/>
    </row>
    <row xmlns:x14ac="http://schemas.microsoft.com/office/spreadsheetml/2009/9/ac" r="229" s="3" customFormat="true" x14ac:dyDescent="0.25">
      <c r="A229" s="401"/>
      <c r="B229" s="126"/>
      <c r="L229" s="126"/>
      <c r="V229" s="126"/>
      <c r="AF229" s="126"/>
      <c r="AP229" s="126"/>
      <c r="AZ229" s="126"/>
      <c r="BJ229" s="126"/>
      <c r="BT229" s="126"/>
      <c r="CD229" s="126"/>
      <c r="CE229" s="126"/>
      <c r="CF229" s="126"/>
      <c r="CG229" s="126"/>
      <c r="CH229" s="126"/>
      <c r="CI229" s="126"/>
      <c r="CJ229" s="126"/>
      <c r="CK229" s="126"/>
      <c r="CN229" s="126"/>
      <c r="CX229" s="126"/>
      <c r="DH229" s="126"/>
      <c r="DR229" s="126"/>
      <c r="EB229" s="126"/>
      <c r="EL229" s="126"/>
      <c r="EV229" s="126"/>
      <c r="FF229" s="126"/>
      <c r="FP229" s="126"/>
      <c r="FZ229" s="126"/>
      <c r="GJ229" s="126"/>
      <c r="GT229" s="126"/>
      <c r="HD229" s="126"/>
      <c r="HN229" s="126"/>
      <c r="HX229" s="126"/>
      <c r="IH229" s="126"/>
      <c r="IR229" s="126"/>
      <c r="JB229" s="126"/>
      <c r="JL229" s="126"/>
      <c r="JV229" s="126"/>
      <c r="KF229" s="126"/>
      <c r="KP229" s="126"/>
      <c r="KZ229" s="126"/>
      <c r="LJ229" s="126"/>
    </row>
    <row xmlns:x14ac="http://schemas.microsoft.com/office/spreadsheetml/2009/9/ac" r="230" s="3" customFormat="true" x14ac:dyDescent="0.25">
      <c r="A230" s="401"/>
      <c r="B230" s="126"/>
      <c r="L230" s="126"/>
      <c r="V230" s="126"/>
      <c r="AF230" s="126"/>
      <c r="AP230" s="126"/>
      <c r="AZ230" s="126"/>
      <c r="BJ230" s="126"/>
      <c r="BT230" s="126"/>
      <c r="CD230" s="126"/>
      <c r="CE230" s="126"/>
      <c r="CF230" s="126"/>
      <c r="CG230" s="126"/>
      <c r="CH230" s="126"/>
      <c r="CI230" s="126"/>
      <c r="CJ230" s="126"/>
      <c r="CK230" s="126"/>
      <c r="CN230" s="126"/>
      <c r="CX230" s="126"/>
      <c r="DH230" s="126"/>
      <c r="DR230" s="126"/>
      <c r="EB230" s="126"/>
      <c r="EL230" s="126"/>
      <c r="EV230" s="126"/>
      <c r="FF230" s="126"/>
      <c r="FP230" s="126"/>
      <c r="FZ230" s="126"/>
      <c r="GJ230" s="126"/>
      <c r="GT230" s="126"/>
      <c r="HD230" s="126"/>
      <c r="HN230" s="126"/>
      <c r="HX230" s="126"/>
      <c r="IH230" s="126"/>
      <c r="IR230" s="126"/>
      <c r="JB230" s="126"/>
      <c r="JL230" s="126"/>
      <c r="JV230" s="126"/>
      <c r="KF230" s="126"/>
      <c r="KP230" s="126"/>
      <c r="KZ230" s="126"/>
      <c r="LJ230" s="126"/>
    </row>
    <row xmlns:x14ac="http://schemas.microsoft.com/office/spreadsheetml/2009/9/ac" r="231" s="3" customFormat="true" x14ac:dyDescent="0.25">
      <c r="A231" s="401"/>
      <c r="B231" s="126"/>
      <c r="L231" s="126"/>
      <c r="V231" s="126"/>
      <c r="AF231" s="126"/>
      <c r="AP231" s="126"/>
      <c r="AZ231" s="126"/>
      <c r="BJ231" s="126"/>
      <c r="BT231" s="126"/>
      <c r="CD231" s="126"/>
      <c r="CE231" s="126"/>
      <c r="CF231" s="126"/>
      <c r="CG231" s="126"/>
      <c r="CH231" s="126"/>
      <c r="CI231" s="126"/>
      <c r="CJ231" s="126"/>
      <c r="CK231" s="126"/>
      <c r="CN231" s="126"/>
      <c r="CX231" s="126"/>
      <c r="DH231" s="126"/>
      <c r="DR231" s="126"/>
      <c r="EB231" s="126"/>
      <c r="EL231" s="126"/>
      <c r="EV231" s="126"/>
      <c r="FF231" s="126"/>
      <c r="FP231" s="126"/>
      <c r="FZ231" s="126"/>
      <c r="GJ231" s="126"/>
      <c r="GT231" s="126"/>
      <c r="HD231" s="126"/>
      <c r="HN231" s="126"/>
      <c r="HX231" s="126"/>
      <c r="IH231" s="126"/>
      <c r="IR231" s="126"/>
      <c r="JB231" s="126"/>
      <c r="JL231" s="126"/>
      <c r="JV231" s="126"/>
      <c r="KF231" s="126"/>
      <c r="KP231" s="126"/>
      <c r="KZ231" s="126"/>
      <c r="LJ231" s="126"/>
    </row>
    <row xmlns:x14ac="http://schemas.microsoft.com/office/spreadsheetml/2009/9/ac" r="232" s="3" customFormat="true" x14ac:dyDescent="0.25">
      <c r="A232" s="401"/>
      <c r="B232" s="126"/>
      <c r="L232" s="126"/>
      <c r="V232" s="126"/>
      <c r="AF232" s="126"/>
      <c r="AP232" s="126"/>
      <c r="AZ232" s="126"/>
      <c r="BJ232" s="126"/>
      <c r="BT232" s="126"/>
      <c r="CD232" s="126"/>
      <c r="CE232" s="126"/>
      <c r="CF232" s="126"/>
      <c r="CG232" s="126"/>
      <c r="CH232" s="126"/>
      <c r="CI232" s="126"/>
      <c r="CJ232" s="126"/>
      <c r="CK232" s="126"/>
      <c r="CN232" s="126"/>
      <c r="CX232" s="126"/>
      <c r="DH232" s="126"/>
      <c r="DR232" s="126"/>
      <c r="EB232" s="126"/>
      <c r="EL232" s="126"/>
      <c r="EV232" s="126"/>
      <c r="FF232" s="126"/>
      <c r="FP232" s="126"/>
      <c r="FZ232" s="126"/>
      <c r="GJ232" s="126"/>
      <c r="GT232" s="126"/>
      <c r="HD232" s="126"/>
      <c r="HN232" s="126"/>
      <c r="HX232" s="126"/>
      <c r="IH232" s="126"/>
      <c r="IR232" s="126"/>
      <c r="JB232" s="126"/>
      <c r="JL232" s="126"/>
      <c r="JV232" s="126"/>
      <c r="KF232" s="126"/>
      <c r="KP232" s="126"/>
      <c r="KZ232" s="126"/>
      <c r="LJ232" s="126"/>
    </row>
    <row xmlns:x14ac="http://schemas.microsoft.com/office/spreadsheetml/2009/9/ac" r="233" s="3" customFormat="true" x14ac:dyDescent="0.25">
      <c r="A233" s="401"/>
      <c r="B233" s="126"/>
      <c r="L233" s="126"/>
      <c r="V233" s="126"/>
      <c r="AF233" s="126"/>
      <c r="AP233" s="126"/>
      <c r="AZ233" s="126"/>
      <c r="BJ233" s="126"/>
      <c r="BT233" s="126"/>
      <c r="CD233" s="126"/>
      <c r="CE233" s="126"/>
      <c r="CF233" s="126"/>
      <c r="CG233" s="126"/>
      <c r="CH233" s="126"/>
      <c r="CI233" s="126"/>
      <c r="CJ233" s="126"/>
      <c r="CK233" s="126"/>
      <c r="CN233" s="126"/>
      <c r="CX233" s="126"/>
      <c r="DH233" s="126"/>
      <c r="DR233" s="126"/>
      <c r="EB233" s="126"/>
      <c r="EL233" s="126"/>
      <c r="EV233" s="126"/>
      <c r="FF233" s="126"/>
      <c r="FP233" s="126"/>
      <c r="FZ233" s="126"/>
      <c r="GJ233" s="126"/>
      <c r="GT233" s="126"/>
      <c r="HD233" s="126"/>
      <c r="HN233" s="126"/>
      <c r="HX233" s="126"/>
      <c r="IH233" s="126"/>
      <c r="IR233" s="126"/>
      <c r="JB233" s="126"/>
      <c r="JL233" s="126"/>
      <c r="JV233" s="126"/>
      <c r="KF233" s="126"/>
      <c r="KP233" s="126"/>
      <c r="KZ233" s="126"/>
      <c r="LJ233" s="126"/>
    </row>
    <row xmlns:x14ac="http://schemas.microsoft.com/office/spreadsheetml/2009/9/ac" r="234" s="3" customFormat="true" x14ac:dyDescent="0.25">
      <c r="A234" s="401"/>
      <c r="B234" s="126"/>
      <c r="L234" s="126"/>
      <c r="V234" s="126"/>
      <c r="AF234" s="126"/>
      <c r="AP234" s="126"/>
      <c r="AZ234" s="126"/>
      <c r="BJ234" s="126"/>
      <c r="BT234" s="126"/>
      <c r="CD234" s="126"/>
      <c r="CE234" s="126"/>
      <c r="CF234" s="126"/>
      <c r="CG234" s="126"/>
      <c r="CH234" s="126"/>
      <c r="CI234" s="126"/>
      <c r="CJ234" s="126"/>
      <c r="CK234" s="126"/>
      <c r="CN234" s="126"/>
      <c r="CX234" s="126"/>
      <c r="DH234" s="126"/>
      <c r="DR234" s="126"/>
      <c r="EB234" s="126"/>
      <c r="EL234" s="126"/>
      <c r="EV234" s="126"/>
      <c r="FF234" s="126"/>
      <c r="FP234" s="126"/>
      <c r="FZ234" s="126"/>
      <c r="GJ234" s="126"/>
      <c r="GT234" s="126"/>
      <c r="HD234" s="126"/>
      <c r="HN234" s="126"/>
      <c r="HX234" s="126"/>
      <c r="IH234" s="126"/>
      <c r="IR234" s="126"/>
      <c r="JB234" s="126"/>
      <c r="JL234" s="126"/>
      <c r="JV234" s="126"/>
      <c r="KF234" s="126"/>
      <c r="KP234" s="126"/>
      <c r="KZ234" s="126"/>
      <c r="LJ234" s="126"/>
    </row>
    <row xmlns:x14ac="http://schemas.microsoft.com/office/spreadsheetml/2009/9/ac" r="235" s="3" customFormat="true" x14ac:dyDescent="0.25">
      <c r="A235" s="401"/>
      <c r="B235" s="126"/>
      <c r="L235" s="126"/>
      <c r="V235" s="126"/>
      <c r="AF235" s="126"/>
      <c r="AP235" s="126"/>
      <c r="AZ235" s="126"/>
      <c r="BJ235" s="126"/>
      <c r="BT235" s="126"/>
      <c r="CD235" s="126"/>
      <c r="CE235" s="126"/>
      <c r="CF235" s="126"/>
      <c r="CG235" s="126"/>
      <c r="CH235" s="126"/>
      <c r="CI235" s="126"/>
      <c r="CJ235" s="126"/>
      <c r="CK235" s="126"/>
      <c r="CN235" s="126"/>
      <c r="CX235" s="126"/>
      <c r="DH235" s="126"/>
      <c r="DR235" s="126"/>
      <c r="EB235" s="126"/>
      <c r="EL235" s="126"/>
      <c r="EV235" s="126"/>
      <c r="FF235" s="126"/>
      <c r="FP235" s="126"/>
      <c r="FZ235" s="126"/>
      <c r="GJ235" s="126"/>
      <c r="GT235" s="126"/>
      <c r="HD235" s="126"/>
      <c r="HN235" s="126"/>
      <c r="HX235" s="126"/>
      <c r="IH235" s="126"/>
      <c r="IR235" s="126"/>
      <c r="JB235" s="126"/>
      <c r="JL235" s="126"/>
      <c r="JV235" s="126"/>
      <c r="KF235" s="126"/>
      <c r="KP235" s="126"/>
      <c r="KZ235" s="126"/>
      <c r="LJ235" s="126"/>
    </row>
    <row xmlns:x14ac="http://schemas.microsoft.com/office/spreadsheetml/2009/9/ac" r="236" s="3" customFormat="true" x14ac:dyDescent="0.25">
      <c r="A236" s="401"/>
      <c r="B236" s="126"/>
      <c r="L236" s="126"/>
      <c r="V236" s="126"/>
      <c r="AF236" s="126"/>
      <c r="AP236" s="126"/>
      <c r="AZ236" s="126"/>
      <c r="BJ236" s="126"/>
      <c r="BT236" s="126"/>
      <c r="CD236" s="126"/>
      <c r="CE236" s="126"/>
      <c r="CF236" s="126"/>
      <c r="CG236" s="126"/>
      <c r="CH236" s="126"/>
      <c r="CI236" s="126"/>
      <c r="CJ236" s="126"/>
      <c r="CK236" s="126"/>
      <c r="CN236" s="126"/>
      <c r="CX236" s="126"/>
      <c r="DH236" s="126"/>
      <c r="DR236" s="126"/>
      <c r="EB236" s="126"/>
      <c r="EL236" s="126"/>
      <c r="EV236" s="126"/>
      <c r="FF236" s="126"/>
      <c r="FP236" s="126"/>
      <c r="FZ236" s="126"/>
      <c r="GJ236" s="126"/>
      <c r="GT236" s="126"/>
      <c r="HD236" s="126"/>
      <c r="HN236" s="126"/>
      <c r="HX236" s="126"/>
      <c r="IH236" s="126"/>
      <c r="IR236" s="126"/>
      <c r="JB236" s="126"/>
      <c r="JL236" s="126"/>
      <c r="JV236" s="126"/>
      <c r="KF236" s="126"/>
      <c r="KP236" s="126"/>
      <c r="KZ236" s="126"/>
      <c r="LJ236" s="126"/>
    </row>
    <row xmlns:x14ac="http://schemas.microsoft.com/office/spreadsheetml/2009/9/ac" r="237" s="3" customFormat="true" x14ac:dyDescent="0.25">
      <c r="A237" s="401"/>
      <c r="B237" s="126"/>
      <c r="L237" s="126"/>
      <c r="V237" s="126"/>
      <c r="AF237" s="126"/>
      <c r="AP237" s="126"/>
      <c r="AZ237" s="126"/>
      <c r="BJ237" s="126"/>
      <c r="BT237" s="126"/>
      <c r="CD237" s="126"/>
      <c r="CE237" s="126"/>
      <c r="CF237" s="126"/>
      <c r="CG237" s="126"/>
      <c r="CH237" s="126"/>
      <c r="CI237" s="126"/>
      <c r="CJ237" s="126"/>
      <c r="CK237" s="126"/>
      <c r="CN237" s="126"/>
      <c r="CX237" s="126"/>
      <c r="DH237" s="126"/>
      <c r="DR237" s="126"/>
      <c r="EB237" s="126"/>
      <c r="EL237" s="126"/>
      <c r="EV237" s="126"/>
      <c r="FF237" s="126"/>
      <c r="FP237" s="126"/>
      <c r="FZ237" s="126"/>
      <c r="GJ237" s="126"/>
      <c r="GT237" s="126"/>
      <c r="HD237" s="126"/>
      <c r="HN237" s="126"/>
      <c r="HX237" s="126"/>
      <c r="IH237" s="126"/>
      <c r="IR237" s="126"/>
      <c r="JB237" s="126"/>
      <c r="JL237" s="126"/>
      <c r="JV237" s="126"/>
      <c r="KF237" s="126"/>
      <c r="KP237" s="126"/>
      <c r="KZ237" s="126"/>
      <c r="LJ237" s="126"/>
    </row>
    <row xmlns:x14ac="http://schemas.microsoft.com/office/spreadsheetml/2009/9/ac" r="238" s="3" customFormat="true" x14ac:dyDescent="0.25">
      <c r="A238" s="401"/>
      <c r="B238" s="126"/>
      <c r="L238" s="126"/>
      <c r="V238" s="126"/>
      <c r="AF238" s="126"/>
      <c r="AP238" s="126"/>
      <c r="AZ238" s="126"/>
      <c r="BJ238" s="126"/>
      <c r="BT238" s="126"/>
      <c r="CD238" s="126"/>
      <c r="CE238" s="126"/>
      <c r="CF238" s="126"/>
      <c r="CG238" s="126"/>
      <c r="CH238" s="126"/>
      <c r="CI238" s="126"/>
      <c r="CJ238" s="126"/>
      <c r="CK238" s="126"/>
      <c r="CN238" s="126"/>
      <c r="CX238" s="126"/>
      <c r="DH238" s="126"/>
      <c r="DR238" s="126"/>
      <c r="EB238" s="126"/>
      <c r="EL238" s="126"/>
      <c r="EV238" s="126"/>
      <c r="FF238" s="126"/>
      <c r="FP238" s="126"/>
      <c r="FZ238" s="126"/>
      <c r="GJ238" s="126"/>
      <c r="GT238" s="126"/>
      <c r="HD238" s="126"/>
      <c r="HN238" s="126"/>
      <c r="HX238" s="126"/>
      <c r="IH238" s="126"/>
      <c r="IR238" s="126"/>
      <c r="JB238" s="126"/>
      <c r="JL238" s="126"/>
      <c r="JV238" s="126"/>
      <c r="KF238" s="126"/>
      <c r="KP238" s="126"/>
      <c r="KZ238" s="126"/>
      <c r="LJ238" s="126"/>
    </row>
    <row xmlns:x14ac="http://schemas.microsoft.com/office/spreadsheetml/2009/9/ac" r="239" s="3" customFormat="true" x14ac:dyDescent="0.25">
      <c r="A239" s="401"/>
      <c r="B239" s="126"/>
      <c r="L239" s="126"/>
      <c r="V239" s="126"/>
      <c r="AF239" s="126"/>
      <c r="AP239" s="126"/>
      <c r="AZ239" s="126"/>
      <c r="BJ239" s="126"/>
      <c r="BT239" s="126"/>
      <c r="CD239" s="126"/>
      <c r="CE239" s="126"/>
      <c r="CF239" s="126"/>
      <c r="CG239" s="126"/>
      <c r="CH239" s="126"/>
      <c r="CI239" s="126"/>
      <c r="CJ239" s="126"/>
      <c r="CK239" s="126"/>
      <c r="CN239" s="126"/>
      <c r="CX239" s="126"/>
      <c r="DH239" s="126"/>
      <c r="DR239" s="126"/>
      <c r="EB239" s="126"/>
      <c r="EL239" s="126"/>
      <c r="EV239" s="126"/>
      <c r="FF239" s="126"/>
      <c r="FP239" s="126"/>
      <c r="FZ239" s="126"/>
      <c r="GJ239" s="126"/>
      <c r="GT239" s="126"/>
      <c r="HD239" s="126"/>
      <c r="HN239" s="126"/>
      <c r="HX239" s="126"/>
      <c r="IH239" s="126"/>
      <c r="IR239" s="126"/>
      <c r="JB239" s="126"/>
      <c r="JL239" s="126"/>
      <c r="JV239" s="126"/>
      <c r="KF239" s="126"/>
      <c r="KP239" s="126"/>
      <c r="KZ239" s="126"/>
      <c r="LJ239" s="126"/>
    </row>
    <row xmlns:x14ac="http://schemas.microsoft.com/office/spreadsheetml/2009/9/ac" r="240" s="3" customFormat="true" x14ac:dyDescent="0.25">
      <c r="A240" s="401"/>
      <c r="B240" s="126"/>
      <c r="L240" s="126"/>
      <c r="V240" s="126"/>
      <c r="AF240" s="126"/>
      <c r="AP240" s="126"/>
      <c r="AZ240" s="126"/>
      <c r="BJ240" s="126"/>
      <c r="BT240" s="126"/>
      <c r="CD240" s="126"/>
      <c r="CE240" s="126"/>
      <c r="CF240" s="126"/>
      <c r="CG240" s="126"/>
      <c r="CH240" s="126"/>
      <c r="CI240" s="126"/>
      <c r="CJ240" s="126"/>
      <c r="CK240" s="126"/>
      <c r="CN240" s="126"/>
      <c r="CX240" s="126"/>
      <c r="DH240" s="126"/>
      <c r="DR240" s="126"/>
      <c r="EB240" s="126"/>
      <c r="EL240" s="126"/>
      <c r="EV240" s="126"/>
      <c r="FF240" s="126"/>
      <c r="FP240" s="126"/>
      <c r="FZ240" s="126"/>
      <c r="GJ240" s="126"/>
      <c r="GT240" s="126"/>
      <c r="HD240" s="126"/>
      <c r="HN240" s="126"/>
      <c r="HX240" s="126"/>
      <c r="IH240" s="126"/>
      <c r="IR240" s="126"/>
      <c r="JB240" s="126"/>
      <c r="JL240" s="126"/>
      <c r="JV240" s="126"/>
      <c r="KF240" s="126"/>
      <c r="KP240" s="126"/>
      <c r="KZ240" s="126"/>
      <c r="LJ240" s="126"/>
    </row>
    <row xmlns:x14ac="http://schemas.microsoft.com/office/spreadsheetml/2009/9/ac" r="241" s="3" customFormat="true" x14ac:dyDescent="0.25">
      <c r="A241" s="401"/>
      <c r="B241" s="126"/>
      <c r="L241" s="126"/>
      <c r="V241" s="126"/>
      <c r="AF241" s="126"/>
      <c r="AP241" s="126"/>
      <c r="AZ241" s="126"/>
      <c r="BJ241" s="126"/>
      <c r="BT241" s="126"/>
      <c r="CD241" s="126"/>
      <c r="CE241" s="126"/>
      <c r="CF241" s="126"/>
      <c r="CG241" s="126"/>
      <c r="CH241" s="126"/>
      <c r="CI241" s="126"/>
      <c r="CJ241" s="126"/>
      <c r="CK241" s="126"/>
      <c r="CN241" s="126"/>
      <c r="CX241" s="126"/>
      <c r="DH241" s="126"/>
      <c r="DR241" s="126"/>
      <c r="EB241" s="126"/>
      <c r="EL241" s="126"/>
      <c r="EV241" s="126"/>
      <c r="FF241" s="126"/>
      <c r="FP241" s="126"/>
      <c r="FZ241" s="126"/>
      <c r="GJ241" s="126"/>
      <c r="GT241" s="126"/>
      <c r="HD241" s="126"/>
      <c r="HN241" s="126"/>
      <c r="HX241" s="126"/>
      <c r="IH241" s="126"/>
      <c r="IR241" s="126"/>
      <c r="JB241" s="126"/>
      <c r="JL241" s="126"/>
      <c r="JV241" s="126"/>
      <c r="KF241" s="126"/>
      <c r="KP241" s="126"/>
      <c r="KZ241" s="126"/>
      <c r="LJ241" s="126"/>
    </row>
    <row xmlns:x14ac="http://schemas.microsoft.com/office/spreadsheetml/2009/9/ac" r="242" s="3" customFormat="true" x14ac:dyDescent="0.25">
      <c r="A242" s="401"/>
      <c r="B242" s="126"/>
      <c r="L242" s="126"/>
      <c r="V242" s="126"/>
      <c r="AF242" s="126"/>
      <c r="AP242" s="126"/>
      <c r="AZ242" s="126"/>
      <c r="BJ242" s="126"/>
      <c r="BT242" s="126"/>
      <c r="CD242" s="126"/>
      <c r="CE242" s="126"/>
      <c r="CF242" s="126"/>
      <c r="CG242" s="126"/>
      <c r="CH242" s="126"/>
      <c r="CI242" s="126"/>
      <c r="CJ242" s="126"/>
      <c r="CK242" s="126"/>
      <c r="CN242" s="126"/>
      <c r="CX242" s="126"/>
      <c r="DH242" s="126"/>
      <c r="DR242" s="126"/>
      <c r="EB242" s="126"/>
      <c r="EL242" s="126"/>
      <c r="EV242" s="126"/>
      <c r="FF242" s="126"/>
      <c r="FP242" s="126"/>
      <c r="FZ242" s="126"/>
      <c r="GJ242" s="126"/>
      <c r="GT242" s="126"/>
      <c r="HD242" s="126"/>
      <c r="HN242" s="126"/>
      <c r="HX242" s="126"/>
      <c r="IH242" s="126"/>
      <c r="IR242" s="126"/>
      <c r="JB242" s="126"/>
      <c r="JL242" s="126"/>
      <c r="JV242" s="126"/>
      <c r="KF242" s="126"/>
      <c r="KP242" s="126"/>
      <c r="KZ242" s="126"/>
      <c r="LJ242" s="126"/>
    </row>
    <row xmlns:x14ac="http://schemas.microsoft.com/office/spreadsheetml/2009/9/ac" r="243" s="3" customFormat="true" x14ac:dyDescent="0.25">
      <c r="A243" s="401"/>
      <c r="B243" s="126"/>
      <c r="L243" s="126"/>
      <c r="V243" s="126"/>
      <c r="AF243" s="126"/>
      <c r="AP243" s="126"/>
      <c r="AZ243" s="126"/>
      <c r="BJ243" s="126"/>
      <c r="BT243" s="126"/>
      <c r="CD243" s="126"/>
      <c r="CE243" s="126"/>
      <c r="CF243" s="126"/>
      <c r="CG243" s="126"/>
      <c r="CH243" s="126"/>
      <c r="CI243" s="126"/>
      <c r="CJ243" s="126"/>
      <c r="CK243" s="126"/>
      <c r="CN243" s="126"/>
      <c r="CX243" s="126"/>
      <c r="DH243" s="126"/>
      <c r="DR243" s="126"/>
      <c r="EB243" s="126"/>
      <c r="EL243" s="126"/>
      <c r="EV243" s="126"/>
      <c r="FF243" s="126"/>
      <c r="FP243" s="126"/>
      <c r="FZ243" s="126"/>
      <c r="GJ243" s="126"/>
      <c r="GT243" s="126"/>
      <c r="HD243" s="126"/>
      <c r="HN243" s="126"/>
      <c r="HX243" s="126"/>
      <c r="IH243" s="126"/>
      <c r="IR243" s="126"/>
      <c r="JB243" s="126"/>
      <c r="JL243" s="126"/>
      <c r="JV243" s="126"/>
      <c r="KF243" s="126"/>
      <c r="KP243" s="126"/>
      <c r="KZ243" s="126"/>
      <c r="LJ243" s="126"/>
    </row>
    <row xmlns:x14ac="http://schemas.microsoft.com/office/spreadsheetml/2009/9/ac" r="244" s="3" customFormat="true" x14ac:dyDescent="0.25">
      <c r="A244" s="401"/>
      <c r="B244" s="126"/>
      <c r="L244" s="126"/>
      <c r="V244" s="126"/>
      <c r="AF244" s="126"/>
      <c r="AP244" s="126"/>
      <c r="AZ244" s="126"/>
      <c r="BJ244" s="126"/>
      <c r="BT244" s="126"/>
      <c r="CD244" s="126"/>
      <c r="CE244" s="126"/>
      <c r="CF244" s="126"/>
      <c r="CG244" s="126"/>
      <c r="CH244" s="126"/>
      <c r="CI244" s="126"/>
      <c r="CJ244" s="126"/>
      <c r="CK244" s="126"/>
      <c r="CN244" s="126"/>
      <c r="CX244" s="126"/>
      <c r="DH244" s="126"/>
      <c r="DR244" s="126"/>
      <c r="EB244" s="126"/>
      <c r="EL244" s="126"/>
      <c r="EV244" s="126"/>
      <c r="FF244" s="126"/>
      <c r="FP244" s="126"/>
      <c r="FZ244" s="126"/>
      <c r="GJ244" s="126"/>
      <c r="GT244" s="126"/>
      <c r="HD244" s="126"/>
      <c r="HN244" s="126"/>
      <c r="HX244" s="126"/>
      <c r="IH244" s="126"/>
      <c r="IR244" s="126"/>
      <c r="JB244" s="126"/>
      <c r="JL244" s="126"/>
      <c r="JV244" s="126"/>
      <c r="KF244" s="126"/>
      <c r="KP244" s="126"/>
      <c r="KZ244" s="126"/>
      <c r="LJ244" s="126"/>
    </row>
    <row xmlns:x14ac="http://schemas.microsoft.com/office/spreadsheetml/2009/9/ac" r="245" s="3" customFormat="true" x14ac:dyDescent="0.25">
      <c r="A245" s="401"/>
      <c r="B245" s="126"/>
      <c r="L245" s="126"/>
      <c r="V245" s="126"/>
      <c r="AF245" s="126"/>
      <c r="AP245" s="126"/>
      <c r="AZ245" s="126"/>
      <c r="BJ245" s="126"/>
      <c r="BT245" s="126"/>
      <c r="CD245" s="126"/>
      <c r="CE245" s="126"/>
      <c r="CF245" s="126"/>
      <c r="CG245" s="126"/>
      <c r="CH245" s="126"/>
      <c r="CI245" s="126"/>
      <c r="CJ245" s="126"/>
      <c r="CK245" s="126"/>
      <c r="CN245" s="126"/>
      <c r="CX245" s="126"/>
      <c r="DH245" s="126"/>
      <c r="DR245" s="126"/>
      <c r="EB245" s="126"/>
      <c r="EL245" s="126"/>
      <c r="EV245" s="126"/>
      <c r="FF245" s="126"/>
      <c r="FP245" s="126"/>
      <c r="FZ245" s="126"/>
      <c r="GJ245" s="126"/>
      <c r="GT245" s="126"/>
      <c r="HD245" s="126"/>
      <c r="HN245" s="126"/>
      <c r="HX245" s="126"/>
      <c r="IH245" s="126"/>
      <c r="IR245" s="126"/>
      <c r="JB245" s="126"/>
      <c r="JL245" s="126"/>
      <c r="JV245" s="126"/>
      <c r="KF245" s="126"/>
      <c r="KP245" s="126"/>
      <c r="KZ245" s="126"/>
      <c r="LJ245" s="126"/>
    </row>
    <row xmlns:x14ac="http://schemas.microsoft.com/office/spreadsheetml/2009/9/ac" r="246" s="3" customFormat="true" x14ac:dyDescent="0.25">
      <c r="A246" s="401"/>
      <c r="B246" s="126"/>
      <c r="L246" s="126"/>
      <c r="V246" s="126"/>
      <c r="AF246" s="126"/>
      <c r="AP246" s="126"/>
      <c r="AZ246" s="126"/>
      <c r="BJ246" s="126"/>
      <c r="BT246" s="126"/>
      <c r="CD246" s="126"/>
      <c r="CE246" s="126"/>
      <c r="CF246" s="126"/>
      <c r="CG246" s="126"/>
      <c r="CH246" s="126"/>
      <c r="CI246" s="126"/>
      <c r="CJ246" s="126"/>
      <c r="CK246" s="126"/>
      <c r="CN246" s="126"/>
      <c r="CX246" s="126"/>
      <c r="DH246" s="126"/>
      <c r="DR246" s="126"/>
      <c r="EB246" s="126"/>
      <c r="EL246" s="126"/>
      <c r="EV246" s="126"/>
      <c r="FF246" s="126"/>
      <c r="FP246" s="126"/>
      <c r="FZ246" s="126"/>
      <c r="GJ246" s="126"/>
      <c r="GT246" s="126"/>
      <c r="HD246" s="126"/>
      <c r="HN246" s="126"/>
      <c r="HX246" s="126"/>
      <c r="IH246" s="126"/>
      <c r="IR246" s="126"/>
      <c r="JB246" s="126"/>
      <c r="JL246" s="126"/>
      <c r="JV246" s="126"/>
      <c r="KF246" s="126"/>
      <c r="KP246" s="126"/>
      <c r="KZ246" s="126"/>
      <c r="LJ246" s="126"/>
    </row>
    <row xmlns:x14ac="http://schemas.microsoft.com/office/spreadsheetml/2009/9/ac" r="247" s="3" customFormat="true" x14ac:dyDescent="0.25">
      <c r="A247" s="401"/>
      <c r="B247" s="126"/>
      <c r="L247" s="126"/>
      <c r="V247" s="126"/>
      <c r="AF247" s="126"/>
      <c r="AP247" s="126"/>
      <c r="AZ247" s="126"/>
      <c r="BJ247" s="126"/>
      <c r="BT247" s="126"/>
      <c r="CD247" s="126"/>
      <c r="CE247" s="126"/>
      <c r="CF247" s="126"/>
      <c r="CG247" s="126"/>
      <c r="CH247" s="126"/>
      <c r="CI247" s="126"/>
      <c r="CJ247" s="126"/>
      <c r="CK247" s="126"/>
      <c r="CN247" s="126"/>
      <c r="CX247" s="126"/>
      <c r="DH247" s="126"/>
      <c r="DR247" s="126"/>
      <c r="EB247" s="126"/>
      <c r="EL247" s="126"/>
      <c r="EV247" s="126"/>
      <c r="FF247" s="126"/>
      <c r="FP247" s="126"/>
      <c r="FZ247" s="126"/>
      <c r="GJ247" s="126"/>
      <c r="GT247" s="126"/>
      <c r="HD247" s="126"/>
      <c r="HN247" s="126"/>
      <c r="HX247" s="126"/>
      <c r="IH247" s="126"/>
      <c r="IR247" s="126"/>
      <c r="JB247" s="126"/>
      <c r="JL247" s="126"/>
      <c r="JV247" s="126"/>
      <c r="KF247" s="126"/>
      <c r="KP247" s="126"/>
      <c r="KZ247" s="126"/>
      <c r="LJ247" s="126"/>
    </row>
    <row xmlns:x14ac="http://schemas.microsoft.com/office/spreadsheetml/2009/9/ac" r="248" s="3" customFormat="true" x14ac:dyDescent="0.25">
      <c r="A248" s="401"/>
      <c r="B248" s="126"/>
      <c r="L248" s="126"/>
      <c r="V248" s="126"/>
      <c r="AF248" s="126"/>
      <c r="AP248" s="126"/>
      <c r="AZ248" s="126"/>
      <c r="BJ248" s="126"/>
      <c r="BT248" s="126"/>
      <c r="CD248" s="126"/>
      <c r="CE248" s="126"/>
      <c r="CF248" s="126"/>
      <c r="CG248" s="126"/>
      <c r="CH248" s="126"/>
      <c r="CI248" s="126"/>
      <c r="CJ248" s="126"/>
      <c r="CK248" s="126"/>
      <c r="CN248" s="126"/>
      <c r="CX248" s="126"/>
      <c r="DH248" s="126"/>
      <c r="DR248" s="126"/>
      <c r="EB248" s="126"/>
      <c r="EL248" s="126"/>
      <c r="EV248" s="126"/>
      <c r="FF248" s="126"/>
      <c r="FP248" s="126"/>
      <c r="FZ248" s="126"/>
      <c r="GJ248" s="126"/>
      <c r="GT248" s="126"/>
      <c r="HD248" s="126"/>
      <c r="HN248" s="126"/>
      <c r="HX248" s="126"/>
      <c r="IH248" s="126"/>
      <c r="IR248" s="126"/>
      <c r="JB248" s="126"/>
      <c r="JL248" s="126"/>
      <c r="JV248" s="126"/>
      <c r="KF248" s="126"/>
      <c r="KP248" s="126"/>
      <c r="KZ248" s="126"/>
      <c r="LJ248" s="126"/>
    </row>
    <row xmlns:x14ac="http://schemas.microsoft.com/office/spreadsheetml/2009/9/ac" r="249" s="3" customFormat="true" x14ac:dyDescent="0.25">
      <c r="A249" s="401"/>
      <c r="B249" s="126"/>
      <c r="L249" s="126"/>
      <c r="V249" s="126"/>
      <c r="AF249" s="126"/>
      <c r="AP249" s="126"/>
      <c r="AZ249" s="126"/>
      <c r="BJ249" s="126"/>
      <c r="BT249" s="126"/>
      <c r="CD249" s="126"/>
      <c r="CE249" s="126"/>
      <c r="CF249" s="126"/>
      <c r="CG249" s="126"/>
      <c r="CH249" s="126"/>
      <c r="CI249" s="126"/>
      <c r="CJ249" s="126"/>
      <c r="CK249" s="126"/>
      <c r="CN249" s="126"/>
      <c r="CX249" s="126"/>
      <c r="DH249" s="126"/>
      <c r="DR249" s="126"/>
      <c r="EB249" s="126"/>
      <c r="EL249" s="126"/>
      <c r="EV249" s="126"/>
      <c r="FF249" s="126"/>
      <c r="FP249" s="126"/>
      <c r="FZ249" s="126"/>
      <c r="GJ249" s="126"/>
      <c r="GT249" s="126"/>
      <c r="HD249" s="126"/>
      <c r="HN249" s="126"/>
      <c r="HX249" s="126"/>
      <c r="IH249" s="126"/>
      <c r="IR249" s="126"/>
      <c r="JB249" s="126"/>
      <c r="JL249" s="126"/>
      <c r="JV249" s="126"/>
      <c r="KF249" s="126"/>
      <c r="KP249" s="126"/>
      <c r="KZ249" s="126"/>
      <c r="LJ249" s="126"/>
    </row>
    <row xmlns:x14ac="http://schemas.microsoft.com/office/spreadsheetml/2009/9/ac" r="250" s="3" customFormat="true" x14ac:dyDescent="0.25">
      <c r="A250" s="401"/>
      <c r="B250" s="126"/>
      <c r="L250" s="126"/>
      <c r="V250" s="126"/>
      <c r="AF250" s="126"/>
      <c r="AP250" s="126"/>
      <c r="AZ250" s="126"/>
      <c r="BJ250" s="126"/>
      <c r="BT250" s="126"/>
      <c r="CD250" s="126"/>
      <c r="CE250" s="126"/>
      <c r="CF250" s="126"/>
      <c r="CG250" s="126"/>
      <c r="CH250" s="126"/>
      <c r="CI250" s="126"/>
      <c r="CJ250" s="126"/>
      <c r="CK250" s="126"/>
      <c r="CN250" s="126"/>
      <c r="CX250" s="126"/>
      <c r="DH250" s="126"/>
      <c r="DR250" s="126"/>
      <c r="EB250" s="126"/>
      <c r="EL250" s="126"/>
      <c r="EV250" s="126"/>
      <c r="FF250" s="126"/>
      <c r="FP250" s="126"/>
      <c r="FZ250" s="126"/>
      <c r="GJ250" s="126"/>
      <c r="GT250" s="126"/>
      <c r="HD250" s="126"/>
      <c r="HN250" s="126"/>
      <c r="HX250" s="126"/>
      <c r="IH250" s="126"/>
      <c r="IR250" s="126"/>
      <c r="JB250" s="126"/>
      <c r="JL250" s="126"/>
      <c r="JV250" s="126"/>
      <c r="KF250" s="126"/>
      <c r="KP250" s="126"/>
      <c r="KZ250" s="126"/>
      <c r="LJ250" s="126"/>
    </row>
    <row xmlns:x14ac="http://schemas.microsoft.com/office/spreadsheetml/2009/9/ac" r="251" s="3" customFormat="true" x14ac:dyDescent="0.25">
      <c r="A251" s="401"/>
      <c r="B251" s="126"/>
      <c r="L251" s="126"/>
      <c r="V251" s="126"/>
      <c r="AF251" s="126"/>
      <c r="AP251" s="126"/>
      <c r="AZ251" s="126"/>
      <c r="BJ251" s="126"/>
      <c r="BT251" s="126"/>
      <c r="CD251" s="126"/>
      <c r="CE251" s="126"/>
      <c r="CF251" s="126"/>
      <c r="CG251" s="126"/>
      <c r="CH251" s="126"/>
      <c r="CI251" s="126"/>
      <c r="CJ251" s="126"/>
      <c r="CK251" s="126"/>
      <c r="CN251" s="126"/>
      <c r="CX251" s="126"/>
      <c r="DH251" s="126"/>
      <c r="DR251" s="126"/>
      <c r="EB251" s="126"/>
      <c r="EL251" s="126"/>
      <c r="EV251" s="126"/>
      <c r="FF251" s="126"/>
      <c r="FP251" s="126"/>
      <c r="FZ251" s="126"/>
      <c r="GJ251" s="126"/>
      <c r="GT251" s="126"/>
      <c r="HD251" s="126"/>
      <c r="HN251" s="126"/>
      <c r="HX251" s="126"/>
      <c r="IH251" s="126"/>
      <c r="IR251" s="126"/>
      <c r="JB251" s="126"/>
      <c r="JL251" s="126"/>
      <c r="JV251" s="126"/>
      <c r="KF251" s="126"/>
      <c r="KP251" s="126"/>
      <c r="KZ251" s="126"/>
      <c r="LJ251" s="126"/>
    </row>
    <row xmlns:x14ac="http://schemas.microsoft.com/office/spreadsheetml/2009/9/ac" r="252" s="3" customFormat="true" x14ac:dyDescent="0.25">
      <c r="A252" s="401"/>
      <c r="B252" s="126"/>
      <c r="L252" s="126"/>
      <c r="V252" s="126"/>
      <c r="AF252" s="126"/>
      <c r="AP252" s="126"/>
      <c r="AZ252" s="126"/>
      <c r="BJ252" s="126"/>
      <c r="BT252" s="126"/>
      <c r="CD252" s="126"/>
      <c r="CE252" s="126"/>
      <c r="CF252" s="126"/>
      <c r="CG252" s="126"/>
      <c r="CH252" s="126"/>
      <c r="CI252" s="126"/>
      <c r="CJ252" s="126"/>
      <c r="CK252" s="126"/>
      <c r="CN252" s="126"/>
      <c r="CX252" s="126"/>
      <c r="DH252" s="126"/>
      <c r="DR252" s="126"/>
      <c r="EB252" s="126"/>
      <c r="EL252" s="126"/>
      <c r="EV252" s="126"/>
      <c r="FF252" s="126"/>
      <c r="FP252" s="126"/>
      <c r="FZ252" s="126"/>
      <c r="GJ252" s="126"/>
      <c r="GT252" s="126"/>
      <c r="HD252" s="126"/>
      <c r="HN252" s="126"/>
      <c r="HX252" s="126"/>
      <c r="IH252" s="126"/>
      <c r="IR252" s="126"/>
      <c r="JB252" s="126"/>
      <c r="JL252" s="126"/>
      <c r="JV252" s="126"/>
      <c r="KF252" s="126"/>
      <c r="KP252" s="126"/>
      <c r="KZ252" s="126"/>
      <c r="LJ252" s="126"/>
    </row>
    <row xmlns:x14ac="http://schemas.microsoft.com/office/spreadsheetml/2009/9/ac" r="253" s="3" customFormat="true" x14ac:dyDescent="0.25">
      <c r="A253" s="401"/>
      <c r="B253" s="126"/>
      <c r="L253" s="126"/>
      <c r="V253" s="126"/>
      <c r="AF253" s="126"/>
      <c r="AP253" s="126"/>
      <c r="AZ253" s="126"/>
      <c r="BJ253" s="126"/>
      <c r="BT253" s="126"/>
      <c r="CD253" s="126"/>
      <c r="CE253" s="126"/>
      <c r="CF253" s="126"/>
      <c r="CG253" s="126"/>
      <c r="CH253" s="126"/>
      <c r="CI253" s="126"/>
      <c r="CJ253" s="126"/>
      <c r="CK253" s="126"/>
      <c r="CN253" s="126"/>
      <c r="CX253" s="126"/>
      <c r="DH253" s="126"/>
      <c r="DR253" s="126"/>
      <c r="EB253" s="126"/>
      <c r="EL253" s="126"/>
      <c r="EV253" s="126"/>
      <c r="FF253" s="126"/>
      <c r="FP253" s="126"/>
      <c r="FZ253" s="126"/>
      <c r="GJ253" s="126"/>
      <c r="GT253" s="126"/>
      <c r="HD253" s="126"/>
      <c r="HN253" s="126"/>
      <c r="HX253" s="126"/>
      <c r="IH253" s="126"/>
      <c r="IR253" s="126"/>
      <c r="JB253" s="126"/>
      <c r="JL253" s="126"/>
      <c r="JV253" s="126"/>
      <c r="KF253" s="126"/>
      <c r="KP253" s="126"/>
      <c r="KZ253" s="126"/>
      <c r="LJ253" s="126"/>
    </row>
    <row xmlns:x14ac="http://schemas.microsoft.com/office/spreadsheetml/2009/9/ac" r="254" s="3" customFormat="true" x14ac:dyDescent="0.25">
      <c r="A254" s="401"/>
      <c r="B254" s="126"/>
      <c r="L254" s="126"/>
      <c r="V254" s="126"/>
      <c r="AF254" s="126"/>
      <c r="AP254" s="126"/>
      <c r="AZ254" s="126"/>
      <c r="BJ254" s="126"/>
      <c r="BT254" s="126"/>
      <c r="CD254" s="126"/>
      <c r="CE254" s="126"/>
      <c r="CF254" s="126"/>
      <c r="CG254" s="126"/>
      <c r="CH254" s="126"/>
      <c r="CI254" s="126"/>
      <c r="CJ254" s="126"/>
      <c r="CK254" s="126"/>
      <c r="CN254" s="126"/>
      <c r="CX254" s="126"/>
      <c r="DH254" s="126"/>
      <c r="DR254" s="126"/>
      <c r="EB254" s="126"/>
      <c r="EL254" s="126"/>
      <c r="EV254" s="126"/>
      <c r="FF254" s="126"/>
      <c r="FP254" s="126"/>
      <c r="FZ254" s="126"/>
      <c r="GJ254" s="126"/>
      <c r="GT254" s="126"/>
      <c r="HD254" s="126"/>
      <c r="HN254" s="126"/>
      <c r="HX254" s="126"/>
      <c r="IH254" s="126"/>
      <c r="IR254" s="126"/>
      <c r="JB254" s="126"/>
      <c r="JL254" s="126"/>
      <c r="JV254" s="126"/>
      <c r="KF254" s="126"/>
      <c r="KP254" s="126"/>
      <c r="KZ254" s="126"/>
      <c r="LJ254" s="126"/>
    </row>
    <row xmlns:x14ac="http://schemas.microsoft.com/office/spreadsheetml/2009/9/ac" r="255" s="3" customFormat="true" x14ac:dyDescent="0.25">
      <c r="A255" s="401"/>
      <c r="B255" s="126"/>
      <c r="L255" s="126"/>
      <c r="V255" s="126"/>
      <c r="AF255" s="126"/>
      <c r="AP255" s="126"/>
      <c r="AZ255" s="126"/>
      <c r="BJ255" s="126"/>
      <c r="BT255" s="126"/>
      <c r="CD255" s="126"/>
      <c r="CE255" s="126"/>
      <c r="CF255" s="126"/>
      <c r="CG255" s="126"/>
      <c r="CH255" s="126"/>
      <c r="CI255" s="126"/>
      <c r="CJ255" s="126"/>
      <c r="CK255" s="126"/>
      <c r="CN255" s="126"/>
      <c r="CX255" s="126"/>
      <c r="DH255" s="126"/>
      <c r="DR255" s="126"/>
      <c r="EB255" s="126"/>
      <c r="EL255" s="126"/>
      <c r="EV255" s="126"/>
      <c r="FF255" s="126"/>
      <c r="FP255" s="126"/>
      <c r="FZ255" s="126"/>
      <c r="GJ255" s="126"/>
      <c r="GT255" s="126"/>
      <c r="HD255" s="126"/>
      <c r="HN255" s="126"/>
      <c r="HX255" s="126"/>
      <c r="IH255" s="126"/>
      <c r="IR255" s="126"/>
      <c r="JB255" s="126"/>
      <c r="JL255" s="126"/>
      <c r="JV255" s="126"/>
      <c r="KF255" s="126"/>
      <c r="KP255" s="126"/>
      <c r="KZ255" s="126"/>
      <c r="LJ255" s="126"/>
    </row>
    <row xmlns:x14ac="http://schemas.microsoft.com/office/spreadsheetml/2009/9/ac" r="256" s="3" customFormat="true" x14ac:dyDescent="0.25">
      <c r="A256" s="401"/>
      <c r="B256" s="126"/>
      <c r="L256" s="126"/>
      <c r="V256" s="126"/>
      <c r="AF256" s="126"/>
      <c r="AP256" s="126"/>
      <c r="AZ256" s="126"/>
      <c r="BJ256" s="126"/>
      <c r="BT256" s="126"/>
      <c r="CD256" s="126"/>
      <c r="CE256" s="126"/>
      <c r="CF256" s="126"/>
      <c r="CG256" s="126"/>
      <c r="CH256" s="126"/>
      <c r="CI256" s="126"/>
      <c r="CJ256" s="126"/>
      <c r="CK256" s="126"/>
      <c r="CN256" s="126"/>
      <c r="CX256" s="126"/>
      <c r="DH256" s="126"/>
      <c r="DR256" s="126"/>
      <c r="EB256" s="126"/>
      <c r="EL256" s="126"/>
      <c r="EV256" s="126"/>
      <c r="FF256" s="126"/>
      <c r="FP256" s="126"/>
      <c r="FZ256" s="126"/>
      <c r="GJ256" s="126"/>
      <c r="GT256" s="126"/>
      <c r="HD256" s="126"/>
      <c r="HN256" s="126"/>
      <c r="HX256" s="126"/>
      <c r="IH256" s="126"/>
      <c r="IR256" s="126"/>
      <c r="JB256" s="126"/>
      <c r="JL256" s="126"/>
      <c r="JV256" s="126"/>
      <c r="KF256" s="126"/>
      <c r="KP256" s="126"/>
      <c r="KZ256" s="126"/>
      <c r="LJ256" s="126"/>
    </row>
    <row xmlns:x14ac="http://schemas.microsoft.com/office/spreadsheetml/2009/9/ac" r="257" s="3" customFormat="true" x14ac:dyDescent="0.25">
      <c r="A257" s="401"/>
      <c r="B257" s="126"/>
      <c r="L257" s="126"/>
      <c r="V257" s="126"/>
      <c r="AF257" s="126"/>
      <c r="AP257" s="126"/>
      <c r="AZ257" s="126"/>
      <c r="BJ257" s="126"/>
      <c r="BT257" s="126"/>
      <c r="CD257" s="126"/>
      <c r="CE257" s="126"/>
      <c r="CF257" s="126"/>
      <c r="CG257" s="126"/>
      <c r="CH257" s="126"/>
      <c r="CI257" s="126"/>
      <c r="CJ257" s="126"/>
      <c r="CK257" s="126"/>
      <c r="CN257" s="126"/>
      <c r="CX257" s="126"/>
      <c r="DH257" s="126"/>
      <c r="DR257" s="126"/>
      <c r="EB257" s="126"/>
      <c r="EL257" s="126"/>
      <c r="EV257" s="126"/>
      <c r="FF257" s="126"/>
      <c r="FP257" s="126"/>
      <c r="FZ257" s="126"/>
      <c r="GJ257" s="126"/>
      <c r="GT257" s="126"/>
      <c r="HD257" s="126"/>
      <c r="HN257" s="126"/>
      <c r="HX257" s="126"/>
      <c r="IH257" s="126"/>
      <c r="IR257" s="126"/>
      <c r="JB257" s="126"/>
      <c r="JL257" s="126"/>
      <c r="JV257" s="126"/>
      <c r="KF257" s="126"/>
      <c r="KP257" s="126"/>
      <c r="KZ257" s="126"/>
      <c r="LJ257" s="126"/>
    </row>
    <row xmlns:x14ac="http://schemas.microsoft.com/office/spreadsheetml/2009/9/ac" r="258" s="3" customFormat="true" x14ac:dyDescent="0.25">
      <c r="A258" s="401"/>
      <c r="B258" s="126"/>
      <c r="L258" s="126"/>
      <c r="V258" s="126"/>
      <c r="AF258" s="126"/>
      <c r="AP258" s="126"/>
      <c r="AZ258" s="126"/>
      <c r="BJ258" s="126"/>
      <c r="BT258" s="126"/>
      <c r="CD258" s="126"/>
      <c r="CE258" s="126"/>
      <c r="CF258" s="126"/>
      <c r="CG258" s="126"/>
      <c r="CH258" s="126"/>
      <c r="CI258" s="126"/>
      <c r="CJ258" s="126"/>
      <c r="CK258" s="126"/>
      <c r="CN258" s="126"/>
      <c r="CX258" s="126"/>
      <c r="DH258" s="126"/>
      <c r="DR258" s="126"/>
      <c r="EB258" s="126"/>
      <c r="EL258" s="126"/>
      <c r="EV258" s="126"/>
      <c r="FF258" s="126"/>
      <c r="FP258" s="126"/>
      <c r="FZ258" s="126"/>
      <c r="GJ258" s="126"/>
      <c r="GT258" s="126"/>
      <c r="HD258" s="126"/>
      <c r="HN258" s="126"/>
      <c r="HX258" s="126"/>
      <c r="IH258" s="126"/>
      <c r="IR258" s="126"/>
      <c r="JB258" s="126"/>
      <c r="JL258" s="126"/>
      <c r="JV258" s="126"/>
      <c r="KF258" s="126"/>
      <c r="KP258" s="126"/>
      <c r="KZ258" s="126"/>
      <c r="LJ258" s="126"/>
    </row>
    <row xmlns:x14ac="http://schemas.microsoft.com/office/spreadsheetml/2009/9/ac" r="259" s="3" customFormat="true" x14ac:dyDescent="0.25">
      <c r="A259" s="401"/>
      <c r="B259" s="126"/>
      <c r="L259" s="126"/>
      <c r="V259" s="126"/>
      <c r="AF259" s="126"/>
      <c r="AP259" s="126"/>
      <c r="AZ259" s="126"/>
      <c r="BJ259" s="126"/>
      <c r="BT259" s="126"/>
      <c r="CD259" s="126"/>
      <c r="CE259" s="126"/>
      <c r="CF259" s="126"/>
      <c r="CG259" s="126"/>
      <c r="CH259" s="126"/>
      <c r="CI259" s="126"/>
      <c r="CJ259" s="126"/>
      <c r="CK259" s="126"/>
      <c r="CN259" s="126"/>
      <c r="CX259" s="126"/>
      <c r="DH259" s="126"/>
      <c r="DR259" s="126"/>
      <c r="EB259" s="126"/>
      <c r="EL259" s="126"/>
      <c r="EV259" s="126"/>
      <c r="FF259" s="126"/>
      <c r="FP259" s="126"/>
      <c r="FZ259" s="126"/>
      <c r="GJ259" s="126"/>
      <c r="GT259" s="126"/>
      <c r="HD259" s="126"/>
      <c r="HN259" s="126"/>
      <c r="HX259" s="126"/>
      <c r="IH259" s="126"/>
      <c r="IR259" s="126"/>
      <c r="JB259" s="126"/>
      <c r="JL259" s="126"/>
      <c r="JV259" s="126"/>
      <c r="KF259" s="126"/>
      <c r="KP259" s="126"/>
      <c r="KZ259" s="126"/>
      <c r="LJ259" s="126"/>
    </row>
    <row xmlns:x14ac="http://schemas.microsoft.com/office/spreadsheetml/2009/9/ac" r="260" s="3" customFormat="true" x14ac:dyDescent="0.25">
      <c r="A260" s="401"/>
      <c r="B260" s="126"/>
      <c r="L260" s="126"/>
      <c r="V260" s="126"/>
      <c r="AF260" s="126"/>
      <c r="AP260" s="126"/>
      <c r="AZ260" s="126"/>
      <c r="BJ260" s="126"/>
      <c r="BT260" s="126"/>
      <c r="CD260" s="126"/>
      <c r="CE260" s="126"/>
      <c r="CF260" s="126"/>
      <c r="CG260" s="126"/>
      <c r="CH260" s="126"/>
      <c r="CI260" s="126"/>
      <c r="CJ260" s="126"/>
      <c r="CK260" s="126"/>
      <c r="CN260" s="126"/>
      <c r="CX260" s="126"/>
      <c r="DH260" s="126"/>
      <c r="DR260" s="126"/>
      <c r="EB260" s="126"/>
      <c r="EL260" s="126"/>
      <c r="EV260" s="126"/>
      <c r="FF260" s="126"/>
      <c r="FP260" s="126"/>
      <c r="FZ260" s="126"/>
      <c r="GJ260" s="126"/>
      <c r="GT260" s="126"/>
      <c r="HD260" s="126"/>
      <c r="HN260" s="126"/>
      <c r="HX260" s="126"/>
      <c r="IH260" s="126"/>
      <c r="IR260" s="126"/>
      <c r="JB260" s="126"/>
      <c r="JL260" s="126"/>
      <c r="JV260" s="126"/>
      <c r="KF260" s="126"/>
      <c r="KP260" s="126"/>
      <c r="KZ260" s="126"/>
      <c r="LJ260" s="126"/>
    </row>
    <row xmlns:x14ac="http://schemas.microsoft.com/office/spreadsheetml/2009/9/ac" r="261" s="3" customFormat="true" x14ac:dyDescent="0.25">
      <c r="A261" s="401"/>
      <c r="B261" s="126"/>
      <c r="L261" s="126"/>
      <c r="V261" s="126"/>
      <c r="AF261" s="126"/>
      <c r="AP261" s="126"/>
      <c r="AZ261" s="126"/>
      <c r="BJ261" s="126"/>
      <c r="BT261" s="126"/>
      <c r="CD261" s="126"/>
      <c r="CE261" s="126"/>
      <c r="CF261" s="126"/>
      <c r="CG261" s="126"/>
      <c r="CH261" s="126"/>
      <c r="CI261" s="126"/>
      <c r="CJ261" s="126"/>
      <c r="CK261" s="126"/>
      <c r="CN261" s="126"/>
      <c r="CX261" s="126"/>
      <c r="DH261" s="126"/>
      <c r="DR261" s="126"/>
      <c r="EB261" s="126"/>
      <c r="EL261" s="126"/>
      <c r="EV261" s="126"/>
      <c r="FF261" s="126"/>
      <c r="FP261" s="126"/>
      <c r="FZ261" s="126"/>
      <c r="GJ261" s="126"/>
      <c r="GT261" s="126"/>
      <c r="HD261" s="126"/>
      <c r="HN261" s="126"/>
      <c r="HX261" s="126"/>
      <c r="IH261" s="126"/>
      <c r="IR261" s="126"/>
      <c r="JB261" s="126"/>
      <c r="JL261" s="126"/>
      <c r="JV261" s="126"/>
      <c r="KF261" s="126"/>
      <c r="KP261" s="126"/>
      <c r="KZ261" s="126"/>
      <c r="LJ261" s="126"/>
    </row>
    <row xmlns:x14ac="http://schemas.microsoft.com/office/spreadsheetml/2009/9/ac" r="262" s="3" customFormat="true" x14ac:dyDescent="0.25">
      <c r="A262" s="401"/>
      <c r="B262" s="126"/>
      <c r="L262" s="126"/>
      <c r="V262" s="126"/>
      <c r="AF262" s="126"/>
      <c r="AP262" s="126"/>
      <c r="AZ262" s="126"/>
      <c r="BJ262" s="126"/>
      <c r="BT262" s="126"/>
      <c r="CD262" s="126"/>
      <c r="CE262" s="126"/>
      <c r="CF262" s="126"/>
      <c r="CG262" s="126"/>
      <c r="CH262" s="126"/>
      <c r="CI262" s="126"/>
      <c r="CJ262" s="126"/>
      <c r="CK262" s="126"/>
      <c r="CN262" s="126"/>
      <c r="CX262" s="126"/>
      <c r="DH262" s="126"/>
      <c r="DR262" s="126"/>
      <c r="EB262" s="126"/>
      <c r="EL262" s="126"/>
      <c r="EV262" s="126"/>
      <c r="FF262" s="126"/>
      <c r="FP262" s="126"/>
      <c r="FZ262" s="126"/>
      <c r="GJ262" s="126"/>
      <c r="GT262" s="126"/>
      <c r="HD262" s="126"/>
      <c r="HN262" s="126"/>
      <c r="HX262" s="126"/>
      <c r="IH262" s="126"/>
      <c r="IR262" s="126"/>
      <c r="JB262" s="126"/>
      <c r="JL262" s="126"/>
      <c r="JV262" s="126"/>
      <c r="KF262" s="126"/>
      <c r="KP262" s="126"/>
      <c r="KZ262" s="126"/>
      <c r="LJ262" s="126"/>
    </row>
    <row xmlns:x14ac="http://schemas.microsoft.com/office/spreadsheetml/2009/9/ac" r="263" s="3" customFormat="true" x14ac:dyDescent="0.25">
      <c r="A263" s="401"/>
      <c r="B263" s="126"/>
      <c r="L263" s="126"/>
      <c r="V263" s="126"/>
      <c r="AF263" s="126"/>
      <c r="AP263" s="126"/>
      <c r="AZ263" s="126"/>
      <c r="BJ263" s="126"/>
      <c r="BT263" s="126"/>
      <c r="CD263" s="126"/>
      <c r="CE263" s="126"/>
      <c r="CF263" s="126"/>
      <c r="CG263" s="126"/>
      <c r="CH263" s="126"/>
      <c r="CI263" s="126"/>
      <c r="CJ263" s="126"/>
      <c r="CK263" s="126"/>
      <c r="CN263" s="126"/>
      <c r="CX263" s="126"/>
      <c r="DH263" s="126"/>
      <c r="DR263" s="126"/>
      <c r="EB263" s="126"/>
      <c r="EL263" s="126"/>
      <c r="EV263" s="126"/>
      <c r="FF263" s="126"/>
      <c r="FP263" s="126"/>
      <c r="FZ263" s="126"/>
      <c r="GJ263" s="126"/>
      <c r="GT263" s="126"/>
      <c r="HD263" s="126"/>
      <c r="HN263" s="126"/>
      <c r="HX263" s="126"/>
      <c r="IH263" s="126"/>
      <c r="IR263" s="126"/>
      <c r="JB263" s="126"/>
      <c r="JL263" s="126"/>
      <c r="JV263" s="126"/>
      <c r="KF263" s="126"/>
      <c r="KP263" s="126"/>
      <c r="KZ263" s="126"/>
      <c r="LJ263" s="126"/>
    </row>
    <row xmlns:x14ac="http://schemas.microsoft.com/office/spreadsheetml/2009/9/ac" r="264" s="3" customFormat="true" x14ac:dyDescent="0.25">
      <c r="A264" s="401"/>
      <c r="B264" s="126"/>
      <c r="L264" s="126"/>
      <c r="V264" s="126"/>
      <c r="AF264" s="126"/>
      <c r="AP264" s="126"/>
      <c r="AZ264" s="126"/>
      <c r="BJ264" s="126"/>
      <c r="BT264" s="126"/>
      <c r="CD264" s="126"/>
      <c r="CE264" s="126"/>
      <c r="CF264" s="126"/>
      <c r="CG264" s="126"/>
      <c r="CH264" s="126"/>
      <c r="CI264" s="126"/>
      <c r="CJ264" s="126"/>
      <c r="CK264" s="126"/>
      <c r="CN264" s="126"/>
      <c r="CX264" s="126"/>
      <c r="DH264" s="126"/>
      <c r="DR264" s="126"/>
      <c r="EB264" s="126"/>
      <c r="EL264" s="126"/>
      <c r="EV264" s="126"/>
      <c r="FF264" s="126"/>
      <c r="FP264" s="126"/>
      <c r="FZ264" s="126"/>
      <c r="GJ264" s="126"/>
      <c r="GT264" s="126"/>
      <c r="HD264" s="126"/>
      <c r="HN264" s="126"/>
      <c r="HX264" s="126"/>
      <c r="IH264" s="126"/>
      <c r="IR264" s="126"/>
      <c r="JB264" s="126"/>
      <c r="JL264" s="126"/>
      <c r="JV264" s="126"/>
      <c r="KF264" s="126"/>
      <c r="KP264" s="126"/>
      <c r="KZ264" s="126"/>
      <c r="LJ264" s="126"/>
    </row>
    <row xmlns:x14ac="http://schemas.microsoft.com/office/spreadsheetml/2009/9/ac" r="265" s="3" customFormat="true" x14ac:dyDescent="0.25">
      <c r="A265" s="401"/>
      <c r="B265" s="126"/>
      <c r="L265" s="126"/>
      <c r="V265" s="126"/>
      <c r="AF265" s="126"/>
      <c r="AP265" s="126"/>
      <c r="AZ265" s="126"/>
      <c r="BJ265" s="126"/>
      <c r="BT265" s="126"/>
      <c r="CD265" s="126"/>
      <c r="CE265" s="126"/>
      <c r="CF265" s="126"/>
      <c r="CG265" s="126"/>
      <c r="CH265" s="126"/>
      <c r="CI265" s="126"/>
      <c r="CJ265" s="126"/>
      <c r="CK265" s="126"/>
      <c r="CN265" s="126"/>
      <c r="CX265" s="126"/>
      <c r="DH265" s="126"/>
      <c r="DR265" s="126"/>
      <c r="EB265" s="126"/>
      <c r="EL265" s="126"/>
      <c r="EV265" s="126"/>
      <c r="FF265" s="126"/>
      <c r="FP265" s="126"/>
      <c r="FZ265" s="126"/>
      <c r="GJ265" s="126"/>
      <c r="GT265" s="126"/>
      <c r="HD265" s="126"/>
      <c r="HN265" s="126"/>
      <c r="HX265" s="126"/>
      <c r="IH265" s="126"/>
      <c r="IR265" s="126"/>
      <c r="JB265" s="126"/>
      <c r="JL265" s="126"/>
      <c r="JV265" s="126"/>
      <c r="KF265" s="126"/>
      <c r="KP265" s="126"/>
      <c r="KZ265" s="126"/>
      <c r="LJ265" s="126"/>
    </row>
    <row xmlns:x14ac="http://schemas.microsoft.com/office/spreadsheetml/2009/9/ac" r="266" s="3" customFormat="true" x14ac:dyDescent="0.25">
      <c r="A266" s="401"/>
      <c r="B266" s="126"/>
      <c r="L266" s="126"/>
      <c r="V266" s="126"/>
      <c r="AF266" s="126"/>
      <c r="AP266" s="126"/>
      <c r="AZ266" s="126"/>
      <c r="BJ266" s="126"/>
      <c r="BT266" s="126"/>
      <c r="CD266" s="126"/>
      <c r="CE266" s="126"/>
      <c r="CF266" s="126"/>
      <c r="CG266" s="126"/>
      <c r="CH266" s="126"/>
      <c r="CI266" s="126"/>
      <c r="CJ266" s="126"/>
      <c r="CK266" s="126"/>
      <c r="CN266" s="126"/>
      <c r="CX266" s="126"/>
      <c r="DH266" s="126"/>
      <c r="DR266" s="126"/>
      <c r="EB266" s="126"/>
      <c r="EL266" s="126"/>
      <c r="EV266" s="126"/>
      <c r="FF266" s="126"/>
      <c r="FP266" s="126"/>
      <c r="FZ266" s="126"/>
      <c r="GJ266" s="126"/>
      <c r="GT266" s="126"/>
      <c r="HD266" s="126"/>
      <c r="HN266" s="126"/>
      <c r="HX266" s="126"/>
      <c r="IH266" s="126"/>
      <c r="IR266" s="126"/>
      <c r="JB266" s="126"/>
      <c r="JL266" s="126"/>
      <c r="JV266" s="126"/>
      <c r="KF266" s="126"/>
      <c r="KP266" s="126"/>
      <c r="KZ266" s="126"/>
      <c r="LJ266" s="126"/>
    </row>
    <row xmlns:x14ac="http://schemas.microsoft.com/office/spreadsheetml/2009/9/ac" r="267" s="3" customFormat="true" x14ac:dyDescent="0.25">
      <c r="A267" s="401"/>
      <c r="B267" s="126"/>
      <c r="L267" s="126"/>
      <c r="V267" s="126"/>
      <c r="AF267" s="126"/>
      <c r="AP267" s="126"/>
      <c r="AZ267" s="126"/>
      <c r="BJ267" s="126"/>
      <c r="BT267" s="126"/>
      <c r="CD267" s="126"/>
      <c r="CE267" s="126"/>
      <c r="CF267" s="126"/>
      <c r="CG267" s="126"/>
      <c r="CH267" s="126"/>
      <c r="CI267" s="126"/>
      <c r="CJ267" s="126"/>
      <c r="CK267" s="126"/>
      <c r="CN267" s="126"/>
      <c r="CX267" s="126"/>
      <c r="DH267" s="126"/>
      <c r="DR267" s="126"/>
      <c r="EB267" s="126"/>
      <c r="EL267" s="126"/>
      <c r="EV267" s="126"/>
      <c r="FF267" s="126"/>
      <c r="FP267" s="126"/>
      <c r="FZ267" s="126"/>
      <c r="GJ267" s="126"/>
      <c r="GT267" s="126"/>
      <c r="HD267" s="126"/>
      <c r="HN267" s="126"/>
      <c r="HX267" s="126"/>
      <c r="IH267" s="126"/>
      <c r="IR267" s="126"/>
      <c r="JB267" s="126"/>
      <c r="JL267" s="126"/>
      <c r="JV267" s="126"/>
      <c r="KF267" s="126"/>
      <c r="KP267" s="126"/>
      <c r="KZ267" s="126"/>
      <c r="LJ267" s="126"/>
    </row>
    <row xmlns:x14ac="http://schemas.microsoft.com/office/spreadsheetml/2009/9/ac" r="268" s="3" customFormat="true" x14ac:dyDescent="0.25">
      <c r="A268" s="401"/>
      <c r="B268" s="126"/>
      <c r="L268" s="126"/>
      <c r="V268" s="126"/>
      <c r="AF268" s="126"/>
      <c r="AP268" s="126"/>
      <c r="AZ268" s="126"/>
      <c r="BJ268" s="126"/>
      <c r="BT268" s="126"/>
      <c r="CD268" s="126"/>
      <c r="CE268" s="126"/>
      <c r="CF268" s="126"/>
      <c r="CG268" s="126"/>
      <c r="CH268" s="126"/>
      <c r="CI268" s="126"/>
      <c r="CJ268" s="126"/>
      <c r="CK268" s="126"/>
      <c r="CN268" s="126"/>
      <c r="CX268" s="126"/>
      <c r="DH268" s="126"/>
      <c r="DR268" s="126"/>
      <c r="EB268" s="126"/>
      <c r="EL268" s="126"/>
      <c r="EV268" s="126"/>
      <c r="FF268" s="126"/>
      <c r="FP268" s="126"/>
      <c r="FZ268" s="126"/>
      <c r="GJ268" s="126"/>
      <c r="GT268" s="126"/>
      <c r="HD268" s="126"/>
      <c r="HN268" s="126"/>
      <c r="HX268" s="126"/>
      <c r="IH268" s="126"/>
      <c r="IR268" s="126"/>
      <c r="JB268" s="126"/>
      <c r="JL268" s="126"/>
      <c r="JV268" s="126"/>
      <c r="KF268" s="126"/>
      <c r="KP268" s="126"/>
      <c r="KZ268" s="126"/>
      <c r="LJ268" s="126"/>
    </row>
    <row xmlns:x14ac="http://schemas.microsoft.com/office/spreadsheetml/2009/9/ac" r="269" s="3" customFormat="true" x14ac:dyDescent="0.25">
      <c r="A269" s="401"/>
      <c r="B269" s="126"/>
      <c r="L269" s="126"/>
      <c r="V269" s="126"/>
      <c r="AF269" s="126"/>
      <c r="AP269" s="126"/>
      <c r="AZ269" s="126"/>
      <c r="BJ269" s="126"/>
      <c r="BT269" s="126"/>
      <c r="CD269" s="126"/>
      <c r="CE269" s="126"/>
      <c r="CF269" s="126"/>
      <c r="CG269" s="126"/>
      <c r="CH269" s="126"/>
      <c r="CI269" s="126"/>
      <c r="CJ269" s="126"/>
      <c r="CK269" s="126"/>
      <c r="CN269" s="126"/>
      <c r="CX269" s="126"/>
      <c r="DH269" s="126"/>
      <c r="DR269" s="126"/>
      <c r="EB269" s="126"/>
      <c r="EL269" s="126"/>
      <c r="EV269" s="126"/>
      <c r="FF269" s="126"/>
      <c r="FP269" s="126"/>
      <c r="FZ269" s="126"/>
      <c r="GJ269" s="126"/>
      <c r="GT269" s="126"/>
      <c r="HD269" s="126"/>
      <c r="HN269" s="126"/>
      <c r="HX269" s="126"/>
      <c r="IH269" s="126"/>
      <c r="IR269" s="126"/>
      <c r="JB269" s="126"/>
      <c r="JL269" s="126"/>
      <c r="JV269" s="126"/>
      <c r="KF269" s="126"/>
      <c r="KP269" s="126"/>
      <c r="KZ269" s="126"/>
      <c r="LJ269" s="126"/>
    </row>
    <row xmlns:x14ac="http://schemas.microsoft.com/office/spreadsheetml/2009/9/ac" r="270" s="3" customFormat="true" x14ac:dyDescent="0.25">
      <c r="A270" s="401"/>
      <c r="B270" s="126"/>
      <c r="L270" s="126"/>
      <c r="V270" s="126"/>
      <c r="AF270" s="126"/>
      <c r="AP270" s="126"/>
      <c r="AZ270" s="126"/>
      <c r="BJ270" s="126"/>
      <c r="BT270" s="126"/>
      <c r="CD270" s="126"/>
      <c r="CE270" s="126"/>
      <c r="CF270" s="126"/>
      <c r="CG270" s="126"/>
      <c r="CH270" s="126"/>
      <c r="CI270" s="126"/>
      <c r="CJ270" s="126"/>
      <c r="CK270" s="126"/>
      <c r="CN270" s="126"/>
      <c r="CX270" s="126"/>
      <c r="DH270" s="126"/>
      <c r="DR270" s="126"/>
      <c r="EB270" s="126"/>
      <c r="EL270" s="126"/>
      <c r="EV270" s="126"/>
      <c r="FF270" s="126"/>
      <c r="FP270" s="126"/>
      <c r="FZ270" s="126"/>
      <c r="GJ270" s="126"/>
      <c r="GT270" s="126"/>
      <c r="HD270" s="126"/>
      <c r="HN270" s="126"/>
      <c r="HX270" s="126"/>
      <c r="IH270" s="126"/>
      <c r="IR270" s="126"/>
      <c r="JB270" s="126"/>
      <c r="JL270" s="126"/>
      <c r="JV270" s="126"/>
      <c r="KF270" s="126"/>
      <c r="KP270" s="126"/>
      <c r="KZ270" s="126"/>
      <c r="LJ270" s="126"/>
    </row>
    <row xmlns:x14ac="http://schemas.microsoft.com/office/spreadsheetml/2009/9/ac" r="271" s="3" customFormat="true" x14ac:dyDescent="0.25">
      <c r="A271" s="401"/>
      <c r="B271" s="126"/>
      <c r="L271" s="126"/>
      <c r="V271" s="126"/>
      <c r="AF271" s="126"/>
      <c r="AP271" s="126"/>
      <c r="AZ271" s="126"/>
      <c r="BJ271" s="126"/>
      <c r="BT271" s="126"/>
      <c r="CD271" s="126"/>
      <c r="CE271" s="126"/>
      <c r="CF271" s="126"/>
      <c r="CG271" s="126"/>
      <c r="CH271" s="126"/>
      <c r="CI271" s="126"/>
      <c r="CJ271" s="126"/>
      <c r="CK271" s="126"/>
      <c r="CN271" s="126"/>
      <c r="CX271" s="126"/>
      <c r="DH271" s="126"/>
      <c r="DR271" s="126"/>
      <c r="EB271" s="126"/>
      <c r="EL271" s="126"/>
      <c r="EV271" s="126"/>
      <c r="FF271" s="126"/>
      <c r="FP271" s="126"/>
      <c r="FZ271" s="126"/>
      <c r="GJ271" s="126"/>
      <c r="GT271" s="126"/>
      <c r="HD271" s="126"/>
      <c r="HN271" s="126"/>
      <c r="HX271" s="126"/>
      <c r="IH271" s="126"/>
      <c r="IR271" s="126"/>
      <c r="JB271" s="126"/>
      <c r="JL271" s="126"/>
      <c r="JV271" s="126"/>
      <c r="KF271" s="126"/>
      <c r="KP271" s="126"/>
      <c r="KZ271" s="126"/>
      <c r="LJ271" s="126"/>
    </row>
    <row xmlns:x14ac="http://schemas.microsoft.com/office/spreadsheetml/2009/9/ac" r="272" s="3" customFormat="true" x14ac:dyDescent="0.25">
      <c r="A272" s="401"/>
      <c r="B272" s="126"/>
      <c r="L272" s="126"/>
      <c r="V272" s="126"/>
      <c r="AF272" s="126"/>
      <c r="AP272" s="126"/>
      <c r="AZ272" s="126"/>
      <c r="BJ272" s="126"/>
      <c r="BT272" s="126"/>
      <c r="CD272" s="126"/>
      <c r="CE272" s="126"/>
      <c r="CF272" s="126"/>
      <c r="CG272" s="126"/>
      <c r="CH272" s="126"/>
      <c r="CI272" s="126"/>
      <c r="CJ272" s="126"/>
      <c r="CK272" s="126"/>
      <c r="CN272" s="126"/>
      <c r="CX272" s="126"/>
      <c r="DH272" s="126"/>
      <c r="DR272" s="126"/>
      <c r="EB272" s="126"/>
      <c r="EL272" s="126"/>
      <c r="EV272" s="126"/>
      <c r="FF272" s="126"/>
      <c r="FP272" s="126"/>
      <c r="FZ272" s="126"/>
      <c r="GJ272" s="126"/>
      <c r="GT272" s="126"/>
      <c r="HD272" s="126"/>
      <c r="HN272" s="126"/>
      <c r="HX272" s="126"/>
      <c r="IH272" s="126"/>
      <c r="IR272" s="126"/>
      <c r="JB272" s="126"/>
      <c r="JL272" s="126"/>
      <c r="JV272" s="126"/>
      <c r="KF272" s="126"/>
      <c r="KP272" s="126"/>
      <c r="KZ272" s="126"/>
      <c r="LJ272" s="126"/>
    </row>
    <row xmlns:x14ac="http://schemas.microsoft.com/office/spreadsheetml/2009/9/ac" r="273" s="3" customFormat="true" x14ac:dyDescent="0.25">
      <c r="A273" s="401"/>
      <c r="B273" s="126"/>
      <c r="L273" s="126"/>
      <c r="V273" s="126"/>
      <c r="AF273" s="126"/>
      <c r="AP273" s="126"/>
      <c r="AZ273" s="126"/>
      <c r="BJ273" s="126"/>
      <c r="BT273" s="126"/>
      <c r="CD273" s="126"/>
      <c r="CE273" s="126"/>
      <c r="CF273" s="126"/>
      <c r="CG273" s="126"/>
      <c r="CH273" s="126"/>
      <c r="CI273" s="126"/>
      <c r="CJ273" s="126"/>
      <c r="CK273" s="126"/>
      <c r="CN273" s="126"/>
      <c r="CX273" s="126"/>
      <c r="DH273" s="126"/>
      <c r="DR273" s="126"/>
      <c r="EB273" s="126"/>
      <c r="EL273" s="126"/>
      <c r="EV273" s="126"/>
      <c r="FF273" s="126"/>
      <c r="FP273" s="126"/>
      <c r="FZ273" s="126"/>
      <c r="GJ273" s="126"/>
      <c r="GT273" s="126"/>
      <c r="HD273" s="126"/>
      <c r="HN273" s="126"/>
      <c r="HX273" s="126"/>
      <c r="IH273" s="126"/>
      <c r="IR273" s="126"/>
      <c r="JB273" s="126"/>
      <c r="JL273" s="126"/>
      <c r="JV273" s="126"/>
      <c r="KF273" s="126"/>
      <c r="KP273" s="126"/>
      <c r="KZ273" s="126"/>
      <c r="LJ273" s="126"/>
    </row>
    <row xmlns:x14ac="http://schemas.microsoft.com/office/spreadsheetml/2009/9/ac" r="274" s="3" customFormat="true" x14ac:dyDescent="0.25">
      <c r="A274" s="401"/>
      <c r="B274" s="126"/>
      <c r="L274" s="126"/>
      <c r="V274" s="126"/>
      <c r="AF274" s="126"/>
      <c r="AP274" s="126"/>
      <c r="AZ274" s="126"/>
      <c r="BJ274" s="126"/>
      <c r="BT274" s="126"/>
      <c r="CD274" s="126"/>
      <c r="CE274" s="126"/>
      <c r="CF274" s="126"/>
      <c r="CG274" s="126"/>
      <c r="CH274" s="126"/>
      <c r="CI274" s="126"/>
      <c r="CJ274" s="126"/>
      <c r="CK274" s="126"/>
      <c r="CN274" s="126"/>
      <c r="CX274" s="126"/>
      <c r="DH274" s="126"/>
      <c r="DR274" s="126"/>
      <c r="EB274" s="126"/>
      <c r="EL274" s="126"/>
      <c r="EV274" s="126"/>
      <c r="FF274" s="126"/>
      <c r="FP274" s="126"/>
      <c r="FZ274" s="126"/>
      <c r="GJ274" s="126"/>
      <c r="GT274" s="126"/>
      <c r="HD274" s="126"/>
      <c r="HN274" s="126"/>
      <c r="HX274" s="126"/>
      <c r="IH274" s="126"/>
      <c r="IR274" s="126"/>
      <c r="JB274" s="126"/>
      <c r="JL274" s="126"/>
      <c r="JV274" s="126"/>
      <c r="KF274" s="126"/>
      <c r="KP274" s="126"/>
      <c r="KZ274" s="126"/>
      <c r="LJ274" s="126"/>
    </row>
    <row xmlns:x14ac="http://schemas.microsoft.com/office/spreadsheetml/2009/9/ac" r="275" s="3" customFormat="true" x14ac:dyDescent="0.25">
      <c r="A275" s="401"/>
      <c r="B275" s="126"/>
      <c r="L275" s="126"/>
      <c r="V275" s="126"/>
      <c r="AF275" s="126"/>
      <c r="AP275" s="126"/>
      <c r="AZ275" s="126"/>
      <c r="BJ275" s="126"/>
      <c r="BT275" s="126"/>
      <c r="CD275" s="126"/>
      <c r="CE275" s="126"/>
      <c r="CF275" s="126"/>
      <c r="CG275" s="126"/>
      <c r="CH275" s="126"/>
      <c r="CI275" s="126"/>
      <c r="CJ275" s="126"/>
      <c r="CK275" s="126"/>
      <c r="CN275" s="126"/>
      <c r="CX275" s="126"/>
      <c r="DH275" s="126"/>
      <c r="DR275" s="126"/>
      <c r="EB275" s="126"/>
      <c r="EL275" s="126"/>
      <c r="EV275" s="126"/>
      <c r="FF275" s="126"/>
      <c r="FP275" s="126"/>
      <c r="FZ275" s="126"/>
      <c r="GJ275" s="126"/>
      <c r="GT275" s="126"/>
      <c r="HD275" s="126"/>
      <c r="HN275" s="126"/>
      <c r="HX275" s="126"/>
      <c r="IH275" s="126"/>
      <c r="IR275" s="126"/>
      <c r="JB275" s="126"/>
      <c r="JL275" s="126"/>
      <c r="JV275" s="126"/>
      <c r="KF275" s="126"/>
      <c r="KP275" s="126"/>
      <c r="KZ275" s="126"/>
      <c r="LJ275" s="126"/>
    </row>
    <row xmlns:x14ac="http://schemas.microsoft.com/office/spreadsheetml/2009/9/ac" r="276" s="3" customFormat="true" x14ac:dyDescent="0.25">
      <c r="A276" s="401"/>
      <c r="B276" s="126"/>
      <c r="L276" s="126"/>
      <c r="V276" s="126"/>
      <c r="AF276" s="126"/>
      <c r="AP276" s="126"/>
      <c r="AZ276" s="126"/>
      <c r="BJ276" s="126"/>
      <c r="BT276" s="126"/>
      <c r="CD276" s="126"/>
      <c r="CE276" s="126"/>
      <c r="CF276" s="126"/>
      <c r="CG276" s="126"/>
      <c r="CH276" s="126"/>
      <c r="CI276" s="126"/>
      <c r="CJ276" s="126"/>
      <c r="CK276" s="126"/>
      <c r="CN276" s="126"/>
      <c r="CX276" s="126"/>
      <c r="DH276" s="126"/>
      <c r="DR276" s="126"/>
      <c r="EB276" s="126"/>
      <c r="EL276" s="126"/>
      <c r="EV276" s="126"/>
      <c r="FF276" s="126"/>
      <c r="FP276" s="126"/>
      <c r="FZ276" s="126"/>
      <c r="GJ276" s="126"/>
      <c r="GT276" s="126"/>
      <c r="HD276" s="126"/>
      <c r="HN276" s="126"/>
      <c r="HX276" s="126"/>
      <c r="IH276" s="126"/>
      <c r="IR276" s="126"/>
      <c r="JB276" s="126"/>
      <c r="JL276" s="126"/>
      <c r="JV276" s="126"/>
      <c r="KF276" s="126"/>
      <c r="KP276" s="126"/>
      <c r="KZ276" s="126"/>
      <c r="LJ276" s="126"/>
    </row>
    <row xmlns:x14ac="http://schemas.microsoft.com/office/spreadsheetml/2009/9/ac" r="277" s="3" customFormat="true" x14ac:dyDescent="0.25">
      <c r="A277" s="401"/>
      <c r="B277" s="126"/>
      <c r="L277" s="126"/>
      <c r="V277" s="126"/>
      <c r="AF277" s="126"/>
      <c r="AP277" s="126"/>
      <c r="AZ277" s="126"/>
      <c r="BJ277" s="126"/>
      <c r="BT277" s="126"/>
      <c r="CD277" s="126"/>
      <c r="CE277" s="126"/>
      <c r="CF277" s="126"/>
      <c r="CG277" s="126"/>
      <c r="CH277" s="126"/>
      <c r="CI277" s="126"/>
      <c r="CJ277" s="126"/>
      <c r="CK277" s="126"/>
      <c r="CN277" s="126"/>
      <c r="CX277" s="126"/>
      <c r="DH277" s="126"/>
      <c r="DR277" s="126"/>
      <c r="EB277" s="126"/>
      <c r="EL277" s="126"/>
      <c r="EV277" s="126"/>
      <c r="FF277" s="126"/>
      <c r="FP277" s="126"/>
      <c r="FZ277" s="126"/>
      <c r="GJ277" s="126"/>
      <c r="GT277" s="126"/>
      <c r="HD277" s="126"/>
      <c r="HN277" s="126"/>
      <c r="HX277" s="126"/>
      <c r="IH277" s="126"/>
      <c r="IR277" s="126"/>
      <c r="JB277" s="126"/>
      <c r="JL277" s="126"/>
      <c r="JV277" s="126"/>
      <c r="KF277" s="126"/>
      <c r="KP277" s="126"/>
      <c r="KZ277" s="126"/>
      <c r="LJ277" s="126"/>
    </row>
    <row xmlns:x14ac="http://schemas.microsoft.com/office/spreadsheetml/2009/9/ac" r="278" s="3" customFormat="true" x14ac:dyDescent="0.25">
      <c r="A278" s="401"/>
      <c r="B278" s="126"/>
      <c r="L278" s="126"/>
      <c r="V278" s="126"/>
      <c r="AF278" s="126"/>
      <c r="AP278" s="126"/>
      <c r="AZ278" s="126"/>
      <c r="BJ278" s="126"/>
      <c r="BT278" s="126"/>
      <c r="CD278" s="126"/>
      <c r="CE278" s="126"/>
      <c r="CF278" s="126"/>
      <c r="CG278" s="126"/>
      <c r="CH278" s="126"/>
      <c r="CI278" s="126"/>
      <c r="CJ278" s="126"/>
      <c r="CK278" s="126"/>
      <c r="CN278" s="126"/>
      <c r="CX278" s="126"/>
      <c r="DH278" s="126"/>
      <c r="DR278" s="126"/>
      <c r="EB278" s="126"/>
      <c r="EL278" s="126"/>
      <c r="EV278" s="126"/>
      <c r="FF278" s="126"/>
      <c r="FP278" s="126"/>
      <c r="FZ278" s="126"/>
      <c r="GJ278" s="126"/>
      <c r="GT278" s="126"/>
      <c r="HD278" s="126"/>
      <c r="HN278" s="126"/>
      <c r="HX278" s="126"/>
      <c r="IH278" s="126"/>
      <c r="IR278" s="126"/>
      <c r="JB278" s="126"/>
      <c r="JL278" s="126"/>
      <c r="JV278" s="126"/>
      <c r="KF278" s="126"/>
      <c r="KP278" s="126"/>
      <c r="KZ278" s="126"/>
      <c r="LJ278" s="126"/>
    </row>
    <row xmlns:x14ac="http://schemas.microsoft.com/office/spreadsheetml/2009/9/ac" r="279" s="3" customFormat="true" x14ac:dyDescent="0.25">
      <c r="A279" s="401"/>
      <c r="B279" s="126"/>
      <c r="L279" s="126"/>
      <c r="V279" s="126"/>
      <c r="AF279" s="126"/>
      <c r="AP279" s="126"/>
      <c r="AZ279" s="126"/>
      <c r="BJ279" s="126"/>
      <c r="BT279" s="126"/>
      <c r="CD279" s="126"/>
      <c r="CE279" s="126"/>
      <c r="CF279" s="126"/>
      <c r="CG279" s="126"/>
      <c r="CH279" s="126"/>
      <c r="CI279" s="126"/>
      <c r="CJ279" s="126"/>
      <c r="CK279" s="126"/>
      <c r="CN279" s="126"/>
      <c r="CX279" s="126"/>
      <c r="DH279" s="126"/>
      <c r="DR279" s="126"/>
      <c r="EB279" s="126"/>
      <c r="EL279" s="126"/>
      <c r="EV279" s="126"/>
      <c r="FF279" s="126"/>
      <c r="FP279" s="126"/>
      <c r="FZ279" s="126"/>
      <c r="GJ279" s="126"/>
      <c r="GT279" s="126"/>
      <c r="HD279" s="126"/>
      <c r="HN279" s="126"/>
      <c r="HX279" s="126"/>
      <c r="IH279" s="126"/>
      <c r="IR279" s="126"/>
      <c r="JB279" s="126"/>
      <c r="JL279" s="126"/>
      <c r="JV279" s="126"/>
      <c r="KF279" s="126"/>
      <c r="KP279" s="126"/>
      <c r="KZ279" s="126"/>
      <c r="LJ279" s="126"/>
    </row>
    <row xmlns:x14ac="http://schemas.microsoft.com/office/spreadsheetml/2009/9/ac" r="280" s="3" customFormat="true" x14ac:dyDescent="0.25">
      <c r="A280" s="401"/>
      <c r="B280" s="126"/>
      <c r="L280" s="126"/>
      <c r="V280" s="126"/>
      <c r="AF280" s="126"/>
      <c r="AP280" s="126"/>
      <c r="AZ280" s="126"/>
      <c r="BJ280" s="126"/>
      <c r="BT280" s="126"/>
      <c r="CD280" s="126"/>
      <c r="CE280" s="126"/>
      <c r="CF280" s="126"/>
      <c r="CG280" s="126"/>
      <c r="CH280" s="126"/>
      <c r="CI280" s="126"/>
      <c r="CJ280" s="126"/>
      <c r="CK280" s="126"/>
      <c r="CN280" s="126"/>
      <c r="CX280" s="126"/>
      <c r="DH280" s="126"/>
      <c r="DR280" s="126"/>
      <c r="EB280" s="126"/>
      <c r="EL280" s="126"/>
      <c r="EV280" s="126"/>
      <c r="FF280" s="126"/>
      <c r="FP280" s="126"/>
      <c r="FZ280" s="126"/>
      <c r="GJ280" s="126"/>
      <c r="GT280" s="126"/>
      <c r="HD280" s="126"/>
      <c r="HN280" s="126"/>
      <c r="HX280" s="126"/>
      <c r="IH280" s="126"/>
      <c r="IR280" s="126"/>
      <c r="JB280" s="126"/>
      <c r="JL280" s="126"/>
      <c r="JV280" s="126"/>
      <c r="KF280" s="126"/>
      <c r="KP280" s="126"/>
      <c r="KZ280" s="126"/>
      <c r="LJ280" s="126"/>
    </row>
    <row xmlns:x14ac="http://schemas.microsoft.com/office/spreadsheetml/2009/9/ac" r="281" s="3" customFormat="true" x14ac:dyDescent="0.25">
      <c r="A281" s="401"/>
      <c r="B281" s="126"/>
      <c r="L281" s="126"/>
      <c r="V281" s="126"/>
      <c r="AF281" s="126"/>
      <c r="AP281" s="126"/>
      <c r="AZ281" s="126"/>
      <c r="BJ281" s="126"/>
      <c r="BT281" s="126"/>
      <c r="CD281" s="126"/>
      <c r="CE281" s="126"/>
      <c r="CF281" s="126"/>
      <c r="CG281" s="126"/>
      <c r="CH281" s="126"/>
      <c r="CI281" s="126"/>
      <c r="CJ281" s="126"/>
      <c r="CK281" s="126"/>
      <c r="CN281" s="126"/>
      <c r="CX281" s="126"/>
      <c r="DH281" s="126"/>
      <c r="DR281" s="126"/>
      <c r="EB281" s="126"/>
      <c r="EL281" s="126"/>
      <c r="EV281" s="126"/>
      <c r="FF281" s="126"/>
      <c r="FP281" s="126"/>
      <c r="FZ281" s="126"/>
      <c r="GJ281" s="126"/>
      <c r="GT281" s="126"/>
      <c r="HD281" s="126"/>
      <c r="HN281" s="126"/>
      <c r="HX281" s="126"/>
      <c r="IH281" s="126"/>
      <c r="IR281" s="126"/>
      <c r="JB281" s="126"/>
      <c r="JL281" s="126"/>
      <c r="JV281" s="126"/>
      <c r="KF281" s="126"/>
      <c r="KP281" s="126"/>
      <c r="KZ281" s="126"/>
      <c r="LJ281" s="126"/>
    </row>
    <row xmlns:x14ac="http://schemas.microsoft.com/office/spreadsheetml/2009/9/ac" r="282" s="3" customFormat="true" x14ac:dyDescent="0.25">
      <c r="A282" s="401"/>
      <c r="B282" s="126"/>
      <c r="L282" s="126"/>
      <c r="V282" s="126"/>
      <c r="AF282" s="126"/>
      <c r="AP282" s="126"/>
      <c r="AZ282" s="126"/>
      <c r="BJ282" s="126"/>
      <c r="BT282" s="126"/>
      <c r="CD282" s="126"/>
      <c r="CE282" s="126"/>
      <c r="CF282" s="126"/>
      <c r="CG282" s="126"/>
      <c r="CH282" s="126"/>
      <c r="CI282" s="126"/>
      <c r="CJ282" s="126"/>
      <c r="CK282" s="126"/>
      <c r="CN282" s="126"/>
      <c r="CX282" s="126"/>
      <c r="DH282" s="126"/>
      <c r="DR282" s="126"/>
      <c r="EB282" s="126"/>
      <c r="EL282" s="126"/>
      <c r="EV282" s="126"/>
      <c r="FF282" s="126"/>
      <c r="FP282" s="126"/>
      <c r="FZ282" s="126"/>
      <c r="GJ282" s="126"/>
      <c r="GT282" s="126"/>
      <c r="HD282" s="126"/>
      <c r="HN282" s="126"/>
      <c r="HX282" s="126"/>
      <c r="IH282" s="126"/>
      <c r="IR282" s="126"/>
      <c r="JB282" s="126"/>
      <c r="JL282" s="126"/>
      <c r="JV282" s="126"/>
      <c r="KF282" s="126"/>
      <c r="KP282" s="126"/>
      <c r="KZ282" s="126"/>
      <c r="LJ282" s="126"/>
    </row>
    <row xmlns:x14ac="http://schemas.microsoft.com/office/spreadsheetml/2009/9/ac" r="283" s="3" customFormat="true" x14ac:dyDescent="0.25">
      <c r="A283" s="401"/>
      <c r="B283" s="126"/>
      <c r="L283" s="126"/>
      <c r="V283" s="126"/>
      <c r="AF283" s="126"/>
      <c r="AP283" s="126"/>
      <c r="AZ283" s="126"/>
      <c r="BJ283" s="126"/>
      <c r="BT283" s="126"/>
      <c r="CD283" s="126"/>
      <c r="CE283" s="126"/>
      <c r="CF283" s="126"/>
      <c r="CG283" s="126"/>
      <c r="CH283" s="126"/>
      <c r="CI283" s="126"/>
      <c r="CJ283" s="126"/>
      <c r="CK283" s="126"/>
      <c r="CN283" s="126"/>
      <c r="CX283" s="126"/>
      <c r="DH283" s="126"/>
      <c r="DR283" s="126"/>
      <c r="EB283" s="126"/>
      <c r="EL283" s="126"/>
      <c r="EV283" s="126"/>
      <c r="FF283" s="126"/>
      <c r="FP283" s="126"/>
      <c r="FZ283" s="126"/>
      <c r="GJ283" s="126"/>
      <c r="GT283" s="126"/>
      <c r="HD283" s="126"/>
      <c r="HN283" s="126"/>
      <c r="HX283" s="126"/>
      <c r="IH283" s="126"/>
      <c r="IR283" s="126"/>
      <c r="JB283" s="126"/>
      <c r="JL283" s="126"/>
      <c r="JV283" s="126"/>
      <c r="KF283" s="126"/>
      <c r="KP283" s="126"/>
      <c r="KZ283" s="126"/>
      <c r="LJ283" s="126"/>
    </row>
    <row xmlns:x14ac="http://schemas.microsoft.com/office/spreadsheetml/2009/9/ac" r="284" s="3" customFormat="true" x14ac:dyDescent="0.25">
      <c r="A284" s="401"/>
      <c r="B284" s="126"/>
      <c r="L284" s="126"/>
      <c r="V284" s="126"/>
      <c r="AF284" s="126"/>
      <c r="AP284" s="126"/>
      <c r="AZ284" s="126"/>
      <c r="BJ284" s="126"/>
      <c r="BT284" s="126"/>
      <c r="CD284" s="126"/>
      <c r="CE284" s="126"/>
      <c r="CF284" s="126"/>
      <c r="CG284" s="126"/>
      <c r="CH284" s="126"/>
      <c r="CI284" s="126"/>
      <c r="CJ284" s="126"/>
      <c r="CK284" s="126"/>
      <c r="CN284" s="126"/>
      <c r="CX284" s="126"/>
      <c r="DH284" s="126"/>
      <c r="DR284" s="126"/>
      <c r="EB284" s="126"/>
      <c r="EL284" s="126"/>
      <c r="EV284" s="126"/>
      <c r="FF284" s="126"/>
      <c r="FP284" s="126"/>
      <c r="FZ284" s="126"/>
      <c r="GJ284" s="126"/>
      <c r="GT284" s="126"/>
      <c r="HD284" s="126"/>
      <c r="HN284" s="126"/>
      <c r="HX284" s="126"/>
      <c r="IH284" s="126"/>
      <c r="IR284" s="126"/>
      <c r="JB284" s="126"/>
      <c r="JL284" s="126"/>
      <c r="JV284" s="126"/>
      <c r="KF284" s="126"/>
      <c r="KP284" s="126"/>
      <c r="KZ284" s="126"/>
      <c r="LJ284" s="126"/>
    </row>
    <row xmlns:x14ac="http://schemas.microsoft.com/office/spreadsheetml/2009/9/ac" r="285" s="3" customFormat="true" x14ac:dyDescent="0.25">
      <c r="A285" s="401"/>
      <c r="B285" s="126"/>
      <c r="L285" s="126"/>
      <c r="V285" s="126"/>
      <c r="AF285" s="126"/>
      <c r="AP285" s="126"/>
      <c r="AZ285" s="126"/>
      <c r="BJ285" s="126"/>
      <c r="BT285" s="126"/>
      <c r="CD285" s="126"/>
      <c r="CE285" s="126"/>
      <c r="CF285" s="126"/>
      <c r="CG285" s="126"/>
      <c r="CH285" s="126"/>
      <c r="CI285" s="126"/>
      <c r="CJ285" s="126"/>
      <c r="CK285" s="126"/>
      <c r="CN285" s="126"/>
      <c r="CX285" s="126"/>
      <c r="DH285" s="126"/>
      <c r="DR285" s="126"/>
      <c r="EB285" s="126"/>
      <c r="EL285" s="126"/>
      <c r="EV285" s="126"/>
      <c r="FF285" s="126"/>
      <c r="FP285" s="126"/>
      <c r="FZ285" s="126"/>
      <c r="GJ285" s="126"/>
      <c r="GT285" s="126"/>
      <c r="HD285" s="126"/>
      <c r="HN285" s="126"/>
      <c r="HX285" s="126"/>
      <c r="IH285" s="126"/>
      <c r="IR285" s="126"/>
      <c r="JB285" s="126"/>
      <c r="JL285" s="126"/>
      <c r="JV285" s="126"/>
      <c r="KF285" s="126"/>
      <c r="KP285" s="126"/>
      <c r="KZ285" s="126"/>
      <c r="LJ285" s="126"/>
    </row>
    <row xmlns:x14ac="http://schemas.microsoft.com/office/spreadsheetml/2009/9/ac" r="286" s="3" customFormat="true" x14ac:dyDescent="0.25">
      <c r="A286" s="401"/>
      <c r="B286" s="126"/>
      <c r="L286" s="126"/>
      <c r="V286" s="126"/>
      <c r="AF286" s="126"/>
      <c r="AP286" s="126"/>
      <c r="AZ286" s="126"/>
      <c r="BJ286" s="126"/>
      <c r="BT286" s="126"/>
      <c r="CD286" s="126"/>
      <c r="CE286" s="126"/>
      <c r="CF286" s="126"/>
      <c r="CG286" s="126"/>
      <c r="CH286" s="126"/>
      <c r="CI286" s="126"/>
      <c r="CJ286" s="126"/>
      <c r="CK286" s="126"/>
      <c r="CN286" s="126"/>
      <c r="CX286" s="126"/>
      <c r="DH286" s="126"/>
      <c r="DR286" s="126"/>
      <c r="EB286" s="126"/>
      <c r="EL286" s="126"/>
      <c r="EV286" s="126"/>
      <c r="FF286" s="126"/>
      <c r="FP286" s="126"/>
      <c r="FZ286" s="126"/>
      <c r="GJ286" s="126"/>
      <c r="GT286" s="126"/>
      <c r="HD286" s="126"/>
      <c r="HN286" s="126"/>
      <c r="HX286" s="126"/>
      <c r="IH286" s="126"/>
      <c r="IR286" s="126"/>
      <c r="JB286" s="126"/>
      <c r="JL286" s="126"/>
      <c r="JV286" s="126"/>
      <c r="KF286" s="126"/>
      <c r="KP286" s="126"/>
      <c r="KZ286" s="126"/>
      <c r="LJ286" s="126"/>
    </row>
    <row xmlns:x14ac="http://schemas.microsoft.com/office/spreadsheetml/2009/9/ac" r="287" s="3" customFormat="true" x14ac:dyDescent="0.25">
      <c r="A287" s="401"/>
      <c r="B287" s="126"/>
      <c r="L287" s="126"/>
      <c r="V287" s="126"/>
      <c r="AF287" s="126"/>
      <c r="AP287" s="126"/>
      <c r="AZ287" s="126"/>
      <c r="BJ287" s="126"/>
      <c r="BT287" s="126"/>
      <c r="CD287" s="126"/>
      <c r="CE287" s="126"/>
      <c r="CF287" s="126"/>
      <c r="CG287" s="126"/>
      <c r="CH287" s="126"/>
      <c r="CI287" s="126"/>
      <c r="CJ287" s="126"/>
      <c r="CK287" s="126"/>
      <c r="CN287" s="126"/>
      <c r="CX287" s="126"/>
      <c r="DH287" s="126"/>
      <c r="DR287" s="126"/>
      <c r="EB287" s="126"/>
      <c r="EL287" s="126"/>
      <c r="EV287" s="126"/>
      <c r="FF287" s="126"/>
      <c r="FP287" s="126"/>
      <c r="FZ287" s="126"/>
      <c r="GJ287" s="126"/>
      <c r="GT287" s="126"/>
      <c r="HD287" s="126"/>
      <c r="HN287" s="126"/>
      <c r="HX287" s="126"/>
      <c r="IH287" s="126"/>
      <c r="IR287" s="126"/>
      <c r="JB287" s="126"/>
      <c r="JL287" s="126"/>
      <c r="JV287" s="126"/>
      <c r="KF287" s="126"/>
      <c r="KP287" s="126"/>
      <c r="KZ287" s="126"/>
      <c r="LJ287" s="126"/>
    </row>
    <row xmlns:x14ac="http://schemas.microsoft.com/office/spreadsheetml/2009/9/ac" r="288" s="3" customFormat="true" x14ac:dyDescent="0.25">
      <c r="A288" s="401"/>
      <c r="B288" s="126"/>
      <c r="L288" s="126"/>
      <c r="V288" s="126"/>
      <c r="AF288" s="126"/>
      <c r="AP288" s="126"/>
      <c r="AZ288" s="126"/>
      <c r="BJ288" s="126"/>
      <c r="BT288" s="126"/>
      <c r="CD288" s="126"/>
      <c r="CE288" s="126"/>
      <c r="CF288" s="126"/>
      <c r="CG288" s="126"/>
      <c r="CH288" s="126"/>
      <c r="CI288" s="126"/>
      <c r="CJ288" s="126"/>
      <c r="CK288" s="126"/>
      <c r="CN288" s="126"/>
      <c r="CX288" s="126"/>
      <c r="DH288" s="126"/>
      <c r="DR288" s="126"/>
      <c r="EB288" s="126"/>
      <c r="EL288" s="126"/>
      <c r="EV288" s="126"/>
      <c r="FF288" s="126"/>
      <c r="FP288" s="126"/>
      <c r="FZ288" s="126"/>
      <c r="GJ288" s="126"/>
      <c r="GT288" s="126"/>
      <c r="HD288" s="126"/>
      <c r="HN288" s="126"/>
      <c r="HX288" s="126"/>
      <c r="IH288" s="126"/>
      <c r="IR288" s="126"/>
      <c r="JB288" s="126"/>
      <c r="JL288" s="126"/>
      <c r="JV288" s="126"/>
      <c r="KF288" s="126"/>
      <c r="KP288" s="126"/>
      <c r="KZ288" s="126"/>
      <c r="LJ288" s="126"/>
    </row>
    <row xmlns:x14ac="http://schemas.microsoft.com/office/spreadsheetml/2009/9/ac" r="289" s="3" customFormat="true" x14ac:dyDescent="0.25">
      <c r="A289" s="401"/>
      <c r="B289" s="126"/>
      <c r="L289" s="126"/>
      <c r="V289" s="126"/>
      <c r="AF289" s="126"/>
      <c r="AP289" s="126"/>
      <c r="AZ289" s="126"/>
      <c r="BJ289" s="126"/>
      <c r="BT289" s="126"/>
      <c r="CD289" s="126"/>
      <c r="CE289" s="126"/>
      <c r="CF289" s="126"/>
      <c r="CG289" s="126"/>
      <c r="CH289" s="126"/>
      <c r="CI289" s="126"/>
      <c r="CJ289" s="126"/>
      <c r="CK289" s="126"/>
      <c r="CN289" s="126"/>
      <c r="CX289" s="126"/>
      <c r="DH289" s="126"/>
      <c r="DR289" s="126"/>
      <c r="EB289" s="126"/>
      <c r="EL289" s="126"/>
      <c r="EV289" s="126"/>
      <c r="FF289" s="126"/>
      <c r="FP289" s="126"/>
      <c r="FZ289" s="126"/>
      <c r="GJ289" s="126"/>
      <c r="GT289" s="126"/>
      <c r="HD289" s="126"/>
      <c r="HN289" s="126"/>
      <c r="HX289" s="126"/>
      <c r="IH289" s="126"/>
      <c r="IR289" s="126"/>
      <c r="JB289" s="126"/>
      <c r="JL289" s="126"/>
      <c r="JV289" s="126"/>
      <c r="KF289" s="126"/>
      <c r="KP289" s="126"/>
      <c r="KZ289" s="126"/>
      <c r="LJ289" s="126"/>
    </row>
    <row xmlns:x14ac="http://schemas.microsoft.com/office/spreadsheetml/2009/9/ac" r="290" s="3" customFormat="true" x14ac:dyDescent="0.25">
      <c r="A290" s="401"/>
      <c r="B290" s="126"/>
      <c r="L290" s="126"/>
      <c r="V290" s="126"/>
      <c r="AF290" s="126"/>
      <c r="AP290" s="126"/>
      <c r="AZ290" s="126"/>
      <c r="BJ290" s="126"/>
      <c r="BT290" s="126"/>
      <c r="CD290" s="126"/>
      <c r="CE290" s="126"/>
      <c r="CF290" s="126"/>
      <c r="CG290" s="126"/>
      <c r="CH290" s="126"/>
      <c r="CI290" s="126"/>
      <c r="CJ290" s="126"/>
      <c r="CK290" s="126"/>
      <c r="CN290" s="126"/>
      <c r="CX290" s="126"/>
      <c r="DH290" s="126"/>
      <c r="DR290" s="126"/>
      <c r="EB290" s="126"/>
      <c r="EL290" s="126"/>
      <c r="EV290" s="126"/>
      <c r="FF290" s="126"/>
      <c r="FP290" s="126"/>
      <c r="FZ290" s="126"/>
      <c r="GJ290" s="126"/>
      <c r="GT290" s="126"/>
      <c r="HD290" s="126"/>
      <c r="HN290" s="126"/>
      <c r="HX290" s="126"/>
      <c r="IH290" s="126"/>
      <c r="IR290" s="126"/>
      <c r="JB290" s="126"/>
      <c r="JL290" s="126"/>
      <c r="JV290" s="126"/>
      <c r="KF290" s="126"/>
      <c r="KP290" s="126"/>
      <c r="KZ290" s="126"/>
      <c r="LJ290" s="126"/>
    </row>
    <row xmlns:x14ac="http://schemas.microsoft.com/office/spreadsheetml/2009/9/ac" r="291" s="3" customFormat="true" x14ac:dyDescent="0.25">
      <c r="A291" s="401"/>
      <c r="B291" s="126"/>
      <c r="L291" s="126"/>
      <c r="V291" s="126"/>
      <c r="AF291" s="126"/>
      <c r="AP291" s="126"/>
      <c r="AZ291" s="126"/>
      <c r="BJ291" s="126"/>
      <c r="BT291" s="126"/>
      <c r="CD291" s="126"/>
      <c r="CE291" s="126"/>
      <c r="CF291" s="126"/>
      <c r="CG291" s="126"/>
      <c r="CH291" s="126"/>
      <c r="CI291" s="126"/>
      <c r="CJ291" s="126"/>
      <c r="CK291" s="126"/>
      <c r="CN291" s="126"/>
      <c r="CX291" s="126"/>
      <c r="DH291" s="126"/>
      <c r="DR291" s="126"/>
      <c r="EB291" s="126"/>
      <c r="EL291" s="126"/>
      <c r="EV291" s="126"/>
      <c r="FF291" s="126"/>
      <c r="FP291" s="126"/>
      <c r="FZ291" s="126"/>
      <c r="GJ291" s="126"/>
      <c r="GT291" s="126"/>
      <c r="HD291" s="126"/>
      <c r="HN291" s="126"/>
      <c r="HX291" s="126"/>
      <c r="IH291" s="126"/>
      <c r="IR291" s="126"/>
      <c r="JB291" s="126"/>
      <c r="JL291" s="126"/>
      <c r="JV291" s="126"/>
      <c r="KF291" s="126"/>
      <c r="KP291" s="126"/>
      <c r="KZ291" s="126"/>
      <c r="LJ291" s="126"/>
    </row>
    <row xmlns:x14ac="http://schemas.microsoft.com/office/spreadsheetml/2009/9/ac" r="292" s="3" customFormat="true" x14ac:dyDescent="0.25">
      <c r="A292" s="401"/>
      <c r="B292" s="126"/>
      <c r="L292" s="126"/>
      <c r="V292" s="126"/>
      <c r="AF292" s="126"/>
      <c r="AP292" s="126"/>
      <c r="AZ292" s="126"/>
      <c r="BJ292" s="126"/>
      <c r="BT292" s="126"/>
      <c r="CD292" s="126"/>
      <c r="CE292" s="126"/>
      <c r="CF292" s="126"/>
      <c r="CG292" s="126"/>
      <c r="CH292" s="126"/>
      <c r="CI292" s="126"/>
      <c r="CJ292" s="126"/>
      <c r="CK292" s="126"/>
      <c r="CN292" s="126"/>
      <c r="CX292" s="126"/>
      <c r="DH292" s="126"/>
      <c r="DR292" s="126"/>
      <c r="EB292" s="126"/>
      <c r="EL292" s="126"/>
      <c r="EV292" s="126"/>
      <c r="FF292" s="126"/>
      <c r="FP292" s="126"/>
      <c r="FZ292" s="126"/>
      <c r="GJ292" s="126"/>
      <c r="GT292" s="126"/>
      <c r="HD292" s="126"/>
      <c r="HN292" s="126"/>
      <c r="HX292" s="126"/>
      <c r="IH292" s="126"/>
      <c r="IR292" s="126"/>
      <c r="JB292" s="126"/>
      <c r="JL292" s="126"/>
      <c r="JV292" s="126"/>
      <c r="KF292" s="126"/>
      <c r="KP292" s="126"/>
      <c r="KZ292" s="126"/>
      <c r="LJ292" s="126"/>
    </row>
    <row xmlns:x14ac="http://schemas.microsoft.com/office/spreadsheetml/2009/9/ac" r="293" s="3" customFormat="true" x14ac:dyDescent="0.25">
      <c r="A293" s="401"/>
      <c r="B293" s="126"/>
      <c r="L293" s="126"/>
      <c r="V293" s="126"/>
      <c r="AF293" s="126"/>
      <c r="AP293" s="126"/>
      <c r="AZ293" s="126"/>
      <c r="BJ293" s="126"/>
      <c r="BT293" s="126"/>
      <c r="CD293" s="126"/>
      <c r="CE293" s="126"/>
      <c r="CF293" s="126"/>
      <c r="CG293" s="126"/>
      <c r="CH293" s="126"/>
      <c r="CI293" s="126"/>
      <c r="CJ293" s="126"/>
      <c r="CK293" s="126"/>
      <c r="CN293" s="126"/>
      <c r="CX293" s="126"/>
      <c r="DH293" s="126"/>
      <c r="DR293" s="126"/>
      <c r="EB293" s="126"/>
      <c r="EL293" s="126"/>
      <c r="EV293" s="126"/>
      <c r="FF293" s="126"/>
      <c r="FP293" s="126"/>
      <c r="FZ293" s="126"/>
      <c r="GJ293" s="126"/>
      <c r="GT293" s="126"/>
      <c r="HD293" s="126"/>
      <c r="HN293" s="126"/>
      <c r="HX293" s="126"/>
      <c r="IH293" s="126"/>
      <c r="IR293" s="126"/>
      <c r="JB293" s="126"/>
      <c r="JL293" s="126"/>
      <c r="JV293" s="126"/>
      <c r="KF293" s="126"/>
      <c r="KP293" s="126"/>
      <c r="KZ293" s="126"/>
      <c r="LJ293" s="126"/>
    </row>
    <row xmlns:x14ac="http://schemas.microsoft.com/office/spreadsheetml/2009/9/ac" r="294" s="3" customFormat="true" x14ac:dyDescent="0.25">
      <c r="A294" s="401"/>
      <c r="B294" s="126"/>
      <c r="L294" s="126"/>
      <c r="V294" s="126"/>
      <c r="AF294" s="126"/>
      <c r="AP294" s="126"/>
      <c r="AZ294" s="126"/>
      <c r="BJ294" s="126"/>
      <c r="BT294" s="126"/>
      <c r="CD294" s="126"/>
      <c r="CE294" s="126"/>
      <c r="CF294" s="126"/>
      <c r="CG294" s="126"/>
      <c r="CH294" s="126"/>
      <c r="CI294" s="126"/>
      <c r="CJ294" s="126"/>
      <c r="CK294" s="126"/>
      <c r="CN294" s="126"/>
      <c r="CX294" s="126"/>
      <c r="DH294" s="126"/>
      <c r="DR294" s="126"/>
      <c r="EB294" s="126"/>
      <c r="EL294" s="126"/>
      <c r="EV294" s="126"/>
      <c r="FF294" s="126"/>
      <c r="FP294" s="126"/>
      <c r="FZ294" s="126"/>
      <c r="GJ294" s="126"/>
      <c r="GT294" s="126"/>
      <c r="HD294" s="126"/>
      <c r="HN294" s="126"/>
      <c r="HX294" s="126"/>
      <c r="IH294" s="126"/>
      <c r="IR294" s="126"/>
      <c r="JB294" s="126"/>
      <c r="JL294" s="126"/>
      <c r="JV294" s="126"/>
      <c r="KF294" s="126"/>
      <c r="KP294" s="126"/>
      <c r="KZ294" s="126"/>
      <c r="LJ294" s="126"/>
    </row>
    <row xmlns:x14ac="http://schemas.microsoft.com/office/spreadsheetml/2009/9/ac" r="295" s="3" customFormat="true" x14ac:dyDescent="0.25">
      <c r="A295" s="401"/>
      <c r="B295" s="126"/>
      <c r="L295" s="126"/>
      <c r="V295" s="126"/>
      <c r="AF295" s="126"/>
      <c r="AP295" s="126"/>
      <c r="AZ295" s="126"/>
      <c r="BJ295" s="126"/>
      <c r="BT295" s="126"/>
      <c r="CD295" s="126"/>
      <c r="CE295" s="126"/>
      <c r="CF295" s="126"/>
      <c r="CG295" s="126"/>
      <c r="CH295" s="126"/>
      <c r="CI295" s="126"/>
      <c r="CJ295" s="126"/>
      <c r="CK295" s="126"/>
      <c r="CN295" s="126"/>
      <c r="CX295" s="126"/>
      <c r="DH295" s="126"/>
      <c r="DR295" s="126"/>
      <c r="EB295" s="126"/>
      <c r="EL295" s="126"/>
      <c r="EV295" s="126"/>
      <c r="FF295" s="126"/>
      <c r="FP295" s="126"/>
      <c r="FZ295" s="126"/>
      <c r="GJ295" s="126"/>
      <c r="GT295" s="126"/>
      <c r="HD295" s="126"/>
      <c r="HN295" s="126"/>
      <c r="HX295" s="126"/>
      <c r="IH295" s="126"/>
      <c r="IR295" s="126"/>
      <c r="JB295" s="126"/>
      <c r="JL295" s="126"/>
      <c r="JV295" s="126"/>
      <c r="KF295" s="126"/>
      <c r="KP295" s="126"/>
      <c r="KZ295" s="126"/>
      <c r="LJ295" s="126"/>
    </row>
    <row xmlns:x14ac="http://schemas.microsoft.com/office/spreadsheetml/2009/9/ac" r="296" s="3" customFormat="true" x14ac:dyDescent="0.25">
      <c r="A296" s="401"/>
      <c r="B296" s="126"/>
      <c r="L296" s="126"/>
      <c r="V296" s="126"/>
      <c r="AF296" s="126"/>
      <c r="AP296" s="126"/>
      <c r="AZ296" s="126"/>
      <c r="BJ296" s="126"/>
      <c r="BT296" s="126"/>
      <c r="CD296" s="126"/>
      <c r="CE296" s="126"/>
      <c r="CF296" s="126"/>
      <c r="CG296" s="126"/>
      <c r="CH296" s="126"/>
      <c r="CI296" s="126"/>
      <c r="CJ296" s="126"/>
      <c r="CK296" s="126"/>
      <c r="CN296" s="126"/>
      <c r="CX296" s="126"/>
      <c r="DH296" s="126"/>
      <c r="DR296" s="126"/>
      <c r="EB296" s="126"/>
      <c r="EL296" s="126"/>
      <c r="EV296" s="126"/>
      <c r="FF296" s="126"/>
      <c r="FP296" s="126"/>
      <c r="FZ296" s="126"/>
      <c r="GJ296" s="126"/>
      <c r="GT296" s="126"/>
      <c r="HD296" s="126"/>
      <c r="HN296" s="126"/>
      <c r="HX296" s="126"/>
      <c r="IH296" s="126"/>
      <c r="IR296" s="126"/>
      <c r="JB296" s="126"/>
      <c r="JL296" s="126"/>
      <c r="JV296" s="126"/>
      <c r="KF296" s="126"/>
      <c r="KP296" s="126"/>
      <c r="KZ296" s="126"/>
      <c r="LJ296" s="126"/>
    </row>
    <row xmlns:x14ac="http://schemas.microsoft.com/office/spreadsheetml/2009/9/ac" r="297" s="3" customFormat="true" x14ac:dyDescent="0.25">
      <c r="A297" s="401"/>
      <c r="B297" s="126"/>
      <c r="L297" s="126"/>
      <c r="V297" s="126"/>
      <c r="AF297" s="126"/>
      <c r="AP297" s="126"/>
      <c r="AZ297" s="126"/>
      <c r="BJ297" s="126"/>
      <c r="BT297" s="126"/>
      <c r="CD297" s="126"/>
      <c r="CE297" s="126"/>
      <c r="CF297" s="126"/>
      <c r="CG297" s="126"/>
      <c r="CH297" s="126"/>
      <c r="CI297" s="126"/>
      <c r="CJ297" s="126"/>
      <c r="CK297" s="126"/>
      <c r="CN297" s="126"/>
      <c r="CX297" s="126"/>
      <c r="DH297" s="126"/>
      <c r="DR297" s="126"/>
      <c r="EB297" s="126"/>
      <c r="EL297" s="126"/>
      <c r="EV297" s="126"/>
      <c r="FF297" s="126"/>
      <c r="FP297" s="126"/>
      <c r="FZ297" s="126"/>
      <c r="GJ297" s="126"/>
      <c r="GT297" s="126"/>
      <c r="HD297" s="126"/>
      <c r="HN297" s="126"/>
      <c r="HX297" s="126"/>
      <c r="IH297" s="126"/>
      <c r="IR297" s="126"/>
      <c r="JB297" s="126"/>
      <c r="JL297" s="126"/>
      <c r="JV297" s="126"/>
      <c r="KF297" s="126"/>
      <c r="KP297" s="126"/>
      <c r="KZ297" s="126"/>
      <c r="LJ297" s="126"/>
    </row>
    <row xmlns:x14ac="http://schemas.microsoft.com/office/spreadsheetml/2009/9/ac" r="298" s="3" customFormat="true" x14ac:dyDescent="0.25">
      <c r="A298" s="401"/>
      <c r="B298" s="126"/>
      <c r="L298" s="126"/>
      <c r="V298" s="126"/>
      <c r="AF298" s="126"/>
      <c r="AP298" s="126"/>
      <c r="AZ298" s="126"/>
      <c r="BJ298" s="126"/>
      <c r="BT298" s="126"/>
      <c r="CD298" s="126"/>
      <c r="CE298" s="126"/>
      <c r="CF298" s="126"/>
      <c r="CG298" s="126"/>
      <c r="CH298" s="126"/>
      <c r="CI298" s="126"/>
      <c r="CJ298" s="126"/>
      <c r="CK298" s="126"/>
      <c r="CN298" s="126"/>
      <c r="CX298" s="126"/>
      <c r="DH298" s="126"/>
      <c r="DR298" s="126"/>
      <c r="EB298" s="126"/>
      <c r="EL298" s="126"/>
      <c r="EV298" s="126"/>
      <c r="FF298" s="126"/>
      <c r="FP298" s="126"/>
      <c r="FZ298" s="126"/>
      <c r="GJ298" s="126"/>
      <c r="GT298" s="126"/>
      <c r="HD298" s="126"/>
      <c r="HN298" s="126"/>
      <c r="HX298" s="126"/>
      <c r="IH298" s="126"/>
      <c r="IR298" s="126"/>
      <c r="JB298" s="126"/>
      <c r="JL298" s="126"/>
      <c r="JV298" s="126"/>
      <c r="KF298" s="126"/>
      <c r="KP298" s="126"/>
      <c r="KZ298" s="126"/>
      <c r="LJ298" s="126"/>
    </row>
    <row xmlns:x14ac="http://schemas.microsoft.com/office/spreadsheetml/2009/9/ac" r="299" s="3" customFormat="true" x14ac:dyDescent="0.25">
      <c r="A299" s="401"/>
      <c r="B299" s="126"/>
      <c r="L299" s="126"/>
      <c r="V299" s="126"/>
      <c r="AF299" s="126"/>
      <c r="AP299" s="126"/>
      <c r="AZ299" s="126"/>
      <c r="BJ299" s="126"/>
      <c r="BT299" s="126"/>
      <c r="CD299" s="126"/>
      <c r="CE299" s="126"/>
      <c r="CF299" s="126"/>
      <c r="CG299" s="126"/>
      <c r="CH299" s="126"/>
      <c r="CI299" s="126"/>
      <c r="CJ299" s="126"/>
      <c r="CK299" s="126"/>
      <c r="CN299" s="126"/>
      <c r="CX299" s="126"/>
      <c r="DH299" s="126"/>
      <c r="DR299" s="126"/>
      <c r="EB299" s="126"/>
      <c r="EL299" s="126"/>
      <c r="EV299" s="126"/>
      <c r="FF299" s="126"/>
      <c r="FP299" s="126"/>
      <c r="FZ299" s="126"/>
      <c r="GJ299" s="126"/>
      <c r="GT299" s="126"/>
      <c r="HD299" s="126"/>
      <c r="HN299" s="126"/>
      <c r="HX299" s="126"/>
      <c r="IH299" s="126"/>
      <c r="IR299" s="126"/>
      <c r="JB299" s="126"/>
      <c r="JL299" s="126"/>
      <c r="JV299" s="126"/>
      <c r="KF299" s="126"/>
      <c r="KP299" s="126"/>
      <c r="KZ299" s="126"/>
      <c r="LJ299" s="126"/>
    </row>
    <row xmlns:x14ac="http://schemas.microsoft.com/office/spreadsheetml/2009/9/ac" r="300" s="3" customFormat="true" x14ac:dyDescent="0.25">
      <c r="A300" s="401"/>
      <c r="B300" s="126"/>
      <c r="L300" s="126"/>
      <c r="V300" s="126"/>
      <c r="AF300" s="126"/>
      <c r="AP300" s="126"/>
      <c r="AZ300" s="126"/>
      <c r="BJ300" s="126"/>
      <c r="BT300" s="126"/>
      <c r="CD300" s="126"/>
      <c r="CE300" s="126"/>
      <c r="CF300" s="126"/>
      <c r="CG300" s="126"/>
      <c r="CH300" s="126"/>
      <c r="CI300" s="126"/>
      <c r="CJ300" s="126"/>
      <c r="CK300" s="126"/>
      <c r="CN300" s="126"/>
      <c r="CX300" s="126"/>
      <c r="DH300" s="126"/>
      <c r="DR300" s="126"/>
      <c r="EB300" s="126"/>
      <c r="EL300" s="126"/>
      <c r="EV300" s="126"/>
      <c r="FF300" s="126"/>
      <c r="FP300" s="126"/>
      <c r="FZ300" s="126"/>
      <c r="GJ300" s="126"/>
      <c r="GT300" s="126"/>
      <c r="HD300" s="126"/>
      <c r="HN300" s="126"/>
      <c r="HX300" s="126"/>
      <c r="IH300" s="126"/>
      <c r="IR300" s="126"/>
      <c r="JB300" s="126"/>
      <c r="JL300" s="126"/>
      <c r="JV300" s="126"/>
      <c r="KF300" s="126"/>
      <c r="KP300" s="126"/>
      <c r="KZ300" s="126"/>
      <c r="LJ300" s="126"/>
    </row>
    <row xmlns:x14ac="http://schemas.microsoft.com/office/spreadsheetml/2009/9/ac" r="301" s="3" customFormat="true" x14ac:dyDescent="0.25">
      <c r="A301" s="401"/>
      <c r="B301" s="126"/>
      <c r="L301" s="126"/>
      <c r="V301" s="126"/>
      <c r="AF301" s="126"/>
      <c r="AP301" s="126"/>
      <c r="AZ301" s="126"/>
      <c r="BJ301" s="126"/>
      <c r="BT301" s="126"/>
      <c r="CD301" s="126"/>
      <c r="CE301" s="126"/>
      <c r="CF301" s="126"/>
      <c r="CG301" s="126"/>
      <c r="CH301" s="126"/>
      <c r="CI301" s="126"/>
      <c r="CJ301" s="126"/>
      <c r="CK301" s="126"/>
      <c r="CN301" s="126"/>
      <c r="CX301" s="126"/>
      <c r="DH301" s="126"/>
      <c r="DR301" s="126"/>
      <c r="EB301" s="126"/>
      <c r="EL301" s="126"/>
      <c r="EV301" s="126"/>
      <c r="FF301" s="126"/>
      <c r="FP301" s="126"/>
      <c r="FZ301" s="126"/>
      <c r="GJ301" s="126"/>
      <c r="GT301" s="126"/>
      <c r="HD301" s="126"/>
      <c r="HN301" s="126"/>
      <c r="HX301" s="126"/>
      <c r="IH301" s="126"/>
      <c r="IR301" s="126"/>
      <c r="JB301" s="126"/>
      <c r="JL301" s="126"/>
      <c r="JV301" s="126"/>
      <c r="KF301" s="126"/>
      <c r="KP301" s="126"/>
      <c r="KZ301" s="126"/>
      <c r="LJ301" s="126"/>
    </row>
    <row xmlns:x14ac="http://schemas.microsoft.com/office/spreadsheetml/2009/9/ac" r="302" s="3" customFormat="true" x14ac:dyDescent="0.25">
      <c r="A302" s="401"/>
      <c r="B302" s="126"/>
      <c r="L302" s="126"/>
      <c r="V302" s="126"/>
      <c r="AF302" s="126"/>
      <c r="AP302" s="126"/>
      <c r="AZ302" s="126"/>
      <c r="BJ302" s="126"/>
      <c r="BT302" s="126"/>
      <c r="CD302" s="126"/>
      <c r="CE302" s="126"/>
      <c r="CF302" s="126"/>
      <c r="CG302" s="126"/>
      <c r="CH302" s="126"/>
      <c r="CI302" s="126"/>
      <c r="CJ302" s="126"/>
      <c r="CK302" s="126"/>
      <c r="CN302" s="126"/>
      <c r="CX302" s="126"/>
      <c r="DH302" s="126"/>
      <c r="DR302" s="126"/>
      <c r="EB302" s="126"/>
      <c r="EL302" s="126"/>
      <c r="EV302" s="126"/>
      <c r="FF302" s="126"/>
      <c r="FP302" s="126"/>
      <c r="FZ302" s="126"/>
      <c r="GJ302" s="126"/>
      <c r="GT302" s="126"/>
      <c r="HD302" s="126"/>
      <c r="HN302" s="126"/>
      <c r="HX302" s="126"/>
      <c r="IH302" s="126"/>
      <c r="IR302" s="126"/>
      <c r="JB302" s="126"/>
      <c r="JL302" s="126"/>
      <c r="JV302" s="126"/>
      <c r="KF302" s="126"/>
      <c r="KP302" s="126"/>
      <c r="KZ302" s="126"/>
      <c r="LJ302" s="126"/>
    </row>
    <row xmlns:x14ac="http://schemas.microsoft.com/office/spreadsheetml/2009/9/ac" r="303" s="3" customFormat="true" x14ac:dyDescent="0.25">
      <c r="A303" s="401"/>
      <c r="B303" s="126"/>
      <c r="L303" s="126"/>
      <c r="V303" s="126"/>
      <c r="AF303" s="126"/>
      <c r="AP303" s="126"/>
      <c r="AZ303" s="126"/>
      <c r="BJ303" s="126"/>
      <c r="BT303" s="126"/>
      <c r="CD303" s="126"/>
      <c r="CE303" s="126"/>
      <c r="CF303" s="126"/>
      <c r="CG303" s="126"/>
      <c r="CH303" s="126"/>
      <c r="CI303" s="126"/>
      <c r="CJ303" s="126"/>
      <c r="CK303" s="126"/>
      <c r="CN303" s="126"/>
      <c r="CX303" s="126"/>
      <c r="DH303" s="126"/>
      <c r="DR303" s="126"/>
      <c r="EB303" s="126"/>
      <c r="EL303" s="126"/>
      <c r="EV303" s="126"/>
      <c r="FF303" s="126"/>
      <c r="FP303" s="126"/>
      <c r="FZ303" s="126"/>
      <c r="GJ303" s="126"/>
      <c r="GT303" s="126"/>
      <c r="HD303" s="126"/>
      <c r="HN303" s="126"/>
      <c r="HX303" s="126"/>
      <c r="IH303" s="126"/>
      <c r="IR303" s="126"/>
      <c r="JB303" s="126"/>
      <c r="JL303" s="126"/>
      <c r="JV303" s="126"/>
      <c r="KF303" s="126"/>
      <c r="KP303" s="126"/>
      <c r="KZ303" s="126"/>
      <c r="LJ303" s="126"/>
    </row>
    <row xmlns:x14ac="http://schemas.microsoft.com/office/spreadsheetml/2009/9/ac" r="304" s="3" customFormat="true" x14ac:dyDescent="0.25">
      <c r="A304" s="401"/>
      <c r="B304" s="126"/>
      <c r="L304" s="126"/>
      <c r="V304" s="126"/>
      <c r="AF304" s="126"/>
      <c r="AP304" s="126"/>
      <c r="AZ304" s="126"/>
      <c r="BJ304" s="126"/>
      <c r="BT304" s="126"/>
      <c r="CD304" s="126"/>
      <c r="CE304" s="126"/>
      <c r="CF304" s="126"/>
      <c r="CG304" s="126"/>
      <c r="CH304" s="126"/>
      <c r="CI304" s="126"/>
      <c r="CJ304" s="126"/>
      <c r="CK304" s="126"/>
      <c r="CN304" s="126"/>
      <c r="CX304" s="126"/>
      <c r="DH304" s="126"/>
      <c r="DR304" s="126"/>
      <c r="EB304" s="126"/>
      <c r="EL304" s="126"/>
      <c r="EV304" s="126"/>
      <c r="FF304" s="126"/>
      <c r="FP304" s="126"/>
      <c r="FZ304" s="126"/>
      <c r="GJ304" s="126"/>
      <c r="GT304" s="126"/>
      <c r="HD304" s="126"/>
      <c r="HN304" s="126"/>
      <c r="HX304" s="126"/>
      <c r="IH304" s="126"/>
      <c r="IR304" s="126"/>
      <c r="JB304" s="126"/>
      <c r="JL304" s="126"/>
      <c r="JV304" s="126"/>
      <c r="KF304" s="126"/>
      <c r="KP304" s="126"/>
      <c r="KZ304" s="126"/>
      <c r="LJ304" s="126"/>
    </row>
    <row xmlns:x14ac="http://schemas.microsoft.com/office/spreadsheetml/2009/9/ac" r="305" s="3" customFormat="true" x14ac:dyDescent="0.25">
      <c r="A305" s="401"/>
      <c r="B305" s="126"/>
      <c r="L305" s="126"/>
      <c r="V305" s="126"/>
      <c r="AF305" s="126"/>
      <c r="AP305" s="126"/>
      <c r="AZ305" s="126"/>
      <c r="BJ305" s="126"/>
      <c r="BT305" s="126"/>
      <c r="CD305" s="126"/>
      <c r="CE305" s="126"/>
      <c r="CF305" s="126"/>
      <c r="CG305" s="126"/>
      <c r="CH305" s="126"/>
      <c r="CI305" s="126"/>
      <c r="CJ305" s="126"/>
      <c r="CK305" s="126"/>
      <c r="CN305" s="126"/>
      <c r="CX305" s="126"/>
      <c r="DH305" s="126"/>
      <c r="DR305" s="126"/>
      <c r="EB305" s="126"/>
      <c r="EL305" s="126"/>
      <c r="EV305" s="126"/>
      <c r="FF305" s="126"/>
      <c r="FP305" s="126"/>
      <c r="FZ305" s="126"/>
      <c r="GJ305" s="126"/>
      <c r="GT305" s="126"/>
      <c r="HD305" s="126"/>
      <c r="HN305" s="126"/>
      <c r="HX305" s="126"/>
      <c r="IH305" s="126"/>
      <c r="IR305" s="126"/>
      <c r="JB305" s="126"/>
      <c r="JL305" s="126"/>
      <c r="JV305" s="126"/>
      <c r="KF305" s="126"/>
      <c r="KP305" s="126"/>
      <c r="KZ305" s="126"/>
      <c r="LJ305" s="126"/>
    </row>
    <row xmlns:x14ac="http://schemas.microsoft.com/office/spreadsheetml/2009/9/ac" r="306" s="3" customFormat="true" x14ac:dyDescent="0.25">
      <c r="A306" s="401"/>
      <c r="B306" s="126"/>
      <c r="L306" s="126"/>
      <c r="V306" s="126"/>
      <c r="AF306" s="126"/>
      <c r="AP306" s="126"/>
      <c r="AZ306" s="126"/>
      <c r="BJ306" s="126"/>
      <c r="BT306" s="126"/>
      <c r="CD306" s="126"/>
      <c r="CE306" s="126"/>
      <c r="CF306" s="126"/>
      <c r="CG306" s="126"/>
      <c r="CH306" s="126"/>
      <c r="CI306" s="126"/>
      <c r="CJ306" s="126"/>
      <c r="CK306" s="126"/>
      <c r="CN306" s="126"/>
      <c r="CX306" s="126"/>
      <c r="DH306" s="126"/>
      <c r="DR306" s="126"/>
      <c r="EB306" s="126"/>
      <c r="EL306" s="126"/>
      <c r="EV306" s="126"/>
      <c r="FF306" s="126"/>
      <c r="FP306" s="126"/>
      <c r="FZ306" s="126"/>
      <c r="GJ306" s="126"/>
      <c r="GT306" s="126"/>
      <c r="HD306" s="126"/>
      <c r="HN306" s="126"/>
      <c r="HX306" s="126"/>
      <c r="IH306" s="126"/>
      <c r="IR306" s="126"/>
      <c r="JB306" s="126"/>
      <c r="JL306" s="126"/>
      <c r="JV306" s="126"/>
      <c r="KF306" s="126"/>
      <c r="KP306" s="126"/>
      <c r="KZ306" s="126"/>
      <c r="LJ306" s="126"/>
    </row>
    <row xmlns:x14ac="http://schemas.microsoft.com/office/spreadsheetml/2009/9/ac" r="307" s="3" customFormat="true" x14ac:dyDescent="0.25">
      <c r="A307" s="401"/>
      <c r="B307" s="126"/>
      <c r="L307" s="126"/>
      <c r="V307" s="126"/>
      <c r="AF307" s="126"/>
      <c r="AP307" s="126"/>
      <c r="AZ307" s="126"/>
      <c r="BJ307" s="126"/>
      <c r="BT307" s="126"/>
      <c r="CD307" s="126"/>
      <c r="CE307" s="126"/>
      <c r="CF307" s="126"/>
      <c r="CG307" s="126"/>
      <c r="CH307" s="126"/>
      <c r="CI307" s="126"/>
      <c r="CJ307" s="126"/>
      <c r="CK307" s="126"/>
      <c r="CN307" s="126"/>
      <c r="CX307" s="126"/>
      <c r="DH307" s="126"/>
      <c r="DR307" s="126"/>
      <c r="EB307" s="126"/>
      <c r="EL307" s="126"/>
      <c r="EV307" s="126"/>
      <c r="FF307" s="126"/>
      <c r="FP307" s="126"/>
      <c r="FZ307" s="126"/>
      <c r="GJ307" s="126"/>
      <c r="GT307" s="126"/>
      <c r="HD307" s="126"/>
      <c r="HN307" s="126"/>
      <c r="HX307" s="126"/>
      <c r="IH307" s="126"/>
      <c r="IR307" s="126"/>
      <c r="JB307" s="126"/>
      <c r="JL307" s="126"/>
      <c r="JV307" s="126"/>
      <c r="KF307" s="126"/>
      <c r="KP307" s="126"/>
      <c r="KZ307" s="126"/>
      <c r="LJ307" s="126"/>
    </row>
    <row xmlns:x14ac="http://schemas.microsoft.com/office/spreadsheetml/2009/9/ac" r="308" s="3" customFormat="true" x14ac:dyDescent="0.25">
      <c r="A308" s="401"/>
      <c r="B308" s="126"/>
      <c r="L308" s="126"/>
      <c r="V308" s="126"/>
      <c r="AF308" s="126"/>
      <c r="AP308" s="126"/>
      <c r="AZ308" s="126"/>
      <c r="BJ308" s="126"/>
      <c r="BT308" s="126"/>
      <c r="CD308" s="126"/>
      <c r="CE308" s="126"/>
      <c r="CF308" s="126"/>
      <c r="CG308" s="126"/>
      <c r="CH308" s="126"/>
      <c r="CI308" s="126"/>
      <c r="CJ308" s="126"/>
      <c r="CK308" s="126"/>
      <c r="CN308" s="126"/>
      <c r="CX308" s="126"/>
      <c r="DH308" s="126"/>
      <c r="DR308" s="126"/>
      <c r="EB308" s="126"/>
      <c r="EL308" s="126"/>
      <c r="EV308" s="126"/>
      <c r="FF308" s="126"/>
      <c r="FP308" s="126"/>
      <c r="FZ308" s="126"/>
      <c r="GJ308" s="126"/>
      <c r="GT308" s="126"/>
      <c r="HD308" s="126"/>
      <c r="HN308" s="126"/>
      <c r="HX308" s="126"/>
      <c r="IH308" s="126"/>
      <c r="IR308" s="126"/>
      <c r="JB308" s="126"/>
      <c r="JL308" s="126"/>
      <c r="JV308" s="126"/>
      <c r="KF308" s="126"/>
      <c r="KP308" s="126"/>
      <c r="KZ308" s="126"/>
      <c r="LJ308" s="126"/>
    </row>
    <row xmlns:x14ac="http://schemas.microsoft.com/office/spreadsheetml/2009/9/ac" r="309" s="3" customFormat="true" x14ac:dyDescent="0.25">
      <c r="A309" s="401"/>
      <c r="B309" s="126"/>
      <c r="L309" s="126"/>
      <c r="V309" s="126"/>
      <c r="AF309" s="126"/>
      <c r="AP309" s="126"/>
      <c r="AZ309" s="126"/>
      <c r="BJ309" s="126"/>
      <c r="BT309" s="126"/>
      <c r="CD309" s="126"/>
      <c r="CE309" s="126"/>
      <c r="CF309" s="126"/>
      <c r="CG309" s="126"/>
      <c r="CH309" s="126"/>
      <c r="CI309" s="126"/>
      <c r="CJ309" s="126"/>
      <c r="CK309" s="126"/>
      <c r="CN309" s="126"/>
      <c r="CX309" s="126"/>
      <c r="DH309" s="126"/>
      <c r="DR309" s="126"/>
      <c r="EB309" s="126"/>
      <c r="EL309" s="126"/>
      <c r="EV309" s="126"/>
      <c r="FF309" s="126"/>
      <c r="FP309" s="126"/>
      <c r="FZ309" s="126"/>
      <c r="GJ309" s="126"/>
      <c r="GT309" s="126"/>
      <c r="HD309" s="126"/>
      <c r="HN309" s="126"/>
      <c r="HX309" s="126"/>
      <c r="IH309" s="126"/>
      <c r="IR309" s="126"/>
      <c r="JB309" s="126"/>
      <c r="JL309" s="126"/>
      <c r="JV309" s="126"/>
      <c r="KF309" s="126"/>
      <c r="KP309" s="126"/>
      <c r="KZ309" s="126"/>
      <c r="LJ309" s="126"/>
    </row>
    <row xmlns:x14ac="http://schemas.microsoft.com/office/spreadsheetml/2009/9/ac" r="310" s="3" customFormat="true" x14ac:dyDescent="0.25">
      <c r="A310" s="401"/>
      <c r="B310" s="126"/>
      <c r="L310" s="126"/>
      <c r="V310" s="126"/>
      <c r="AF310" s="126"/>
      <c r="AP310" s="126"/>
      <c r="AZ310" s="126"/>
      <c r="BJ310" s="126"/>
      <c r="BT310" s="126"/>
      <c r="CD310" s="126"/>
      <c r="CE310" s="126"/>
      <c r="CF310" s="126"/>
      <c r="CG310" s="126"/>
      <c r="CH310" s="126"/>
      <c r="CI310" s="126"/>
      <c r="CJ310" s="126"/>
      <c r="CK310" s="126"/>
      <c r="CN310" s="126"/>
      <c r="CX310" s="126"/>
      <c r="DH310" s="126"/>
      <c r="DR310" s="126"/>
      <c r="EB310" s="126"/>
      <c r="EL310" s="126"/>
      <c r="EV310" s="126"/>
      <c r="FF310" s="126"/>
      <c r="FP310" s="126"/>
      <c r="FZ310" s="126"/>
      <c r="GJ310" s="126"/>
      <c r="GT310" s="126"/>
      <c r="HD310" s="126"/>
      <c r="HN310" s="126"/>
      <c r="HX310" s="126"/>
      <c r="IH310" s="126"/>
      <c r="IR310" s="126"/>
      <c r="JB310" s="126"/>
      <c r="JL310" s="126"/>
      <c r="JV310" s="126"/>
      <c r="KF310" s="126"/>
      <c r="KP310" s="126"/>
      <c r="KZ310" s="126"/>
      <c r="LJ310" s="126"/>
    </row>
    <row xmlns:x14ac="http://schemas.microsoft.com/office/spreadsheetml/2009/9/ac" r="311" s="3" customFormat="true" x14ac:dyDescent="0.25">
      <c r="A311" s="401"/>
      <c r="B311" s="126"/>
      <c r="L311" s="126"/>
      <c r="V311" s="126"/>
      <c r="AF311" s="126"/>
      <c r="AP311" s="126"/>
      <c r="AZ311" s="126"/>
      <c r="BJ311" s="126"/>
      <c r="BT311" s="126"/>
      <c r="CD311" s="126"/>
      <c r="CE311" s="126"/>
      <c r="CF311" s="126"/>
      <c r="CG311" s="126"/>
      <c r="CH311" s="126"/>
      <c r="CI311" s="126"/>
      <c r="CJ311" s="126"/>
      <c r="CK311" s="126"/>
      <c r="CN311" s="126"/>
      <c r="CX311" s="126"/>
      <c r="DH311" s="126"/>
      <c r="DR311" s="126"/>
      <c r="EB311" s="126"/>
      <c r="EL311" s="126"/>
      <c r="EV311" s="126"/>
      <c r="FF311" s="126"/>
      <c r="FP311" s="126"/>
      <c r="FZ311" s="126"/>
      <c r="GJ311" s="126"/>
      <c r="GT311" s="126"/>
      <c r="HD311" s="126"/>
      <c r="HN311" s="126"/>
      <c r="HX311" s="126"/>
      <c r="IH311" s="126"/>
      <c r="IR311" s="126"/>
      <c r="JB311" s="126"/>
      <c r="JL311" s="126"/>
      <c r="JV311" s="126"/>
      <c r="KF311" s="126"/>
      <c r="KP311" s="126"/>
      <c r="KZ311" s="126"/>
      <c r="LJ311" s="126"/>
    </row>
    <row xmlns:x14ac="http://schemas.microsoft.com/office/spreadsheetml/2009/9/ac" r="312" s="3" customFormat="true" x14ac:dyDescent="0.25">
      <c r="A312" s="401"/>
      <c r="B312" s="126"/>
      <c r="L312" s="126"/>
      <c r="V312" s="126"/>
      <c r="AF312" s="126"/>
      <c r="AP312" s="126"/>
      <c r="AZ312" s="126"/>
      <c r="BJ312" s="126"/>
      <c r="BT312" s="126"/>
      <c r="CD312" s="126"/>
      <c r="CE312" s="126"/>
      <c r="CF312" s="126"/>
      <c r="CG312" s="126"/>
      <c r="CH312" s="126"/>
      <c r="CI312" s="126"/>
      <c r="CJ312" s="126"/>
      <c r="CK312" s="126"/>
      <c r="CN312" s="126"/>
      <c r="CX312" s="126"/>
      <c r="DH312" s="126"/>
      <c r="DR312" s="126"/>
      <c r="EB312" s="126"/>
      <c r="EL312" s="126"/>
      <c r="EV312" s="126"/>
      <c r="FF312" s="126"/>
      <c r="FP312" s="126"/>
      <c r="FZ312" s="126"/>
      <c r="GJ312" s="126"/>
      <c r="GT312" s="126"/>
      <c r="HD312" s="126"/>
      <c r="HN312" s="126"/>
      <c r="HX312" s="126"/>
      <c r="IH312" s="126"/>
      <c r="IR312" s="126"/>
      <c r="JB312" s="126"/>
      <c r="JL312" s="126"/>
      <c r="JV312" s="126"/>
      <c r="KF312" s="126"/>
      <c r="KP312" s="126"/>
      <c r="KZ312" s="126"/>
      <c r="LJ312" s="126"/>
    </row>
    <row xmlns:x14ac="http://schemas.microsoft.com/office/spreadsheetml/2009/9/ac" r="313" s="3" customFormat="true" x14ac:dyDescent="0.25">
      <c r="A313" s="401"/>
      <c r="B313" s="126"/>
      <c r="L313" s="126"/>
      <c r="V313" s="126"/>
      <c r="AF313" s="126"/>
      <c r="AP313" s="126"/>
      <c r="AZ313" s="126"/>
      <c r="BJ313" s="126"/>
      <c r="BT313" s="126"/>
      <c r="CD313" s="126"/>
      <c r="CE313" s="126"/>
      <c r="CF313" s="126"/>
      <c r="CG313" s="126"/>
      <c r="CH313" s="126"/>
      <c r="CI313" s="126"/>
      <c r="CJ313" s="126"/>
      <c r="CK313" s="126"/>
      <c r="CN313" s="126"/>
      <c r="CX313" s="126"/>
      <c r="DH313" s="126"/>
      <c r="DR313" s="126"/>
      <c r="EB313" s="126"/>
      <c r="EL313" s="126"/>
      <c r="EV313" s="126"/>
      <c r="FF313" s="126"/>
      <c r="FP313" s="126"/>
      <c r="FZ313" s="126"/>
      <c r="GJ313" s="126"/>
      <c r="GT313" s="126"/>
      <c r="HD313" s="126"/>
      <c r="HN313" s="126"/>
      <c r="HX313" s="126"/>
      <c r="IH313" s="126"/>
      <c r="IR313" s="126"/>
      <c r="JB313" s="126"/>
      <c r="JL313" s="126"/>
      <c r="JV313" s="126"/>
      <c r="KF313" s="126"/>
      <c r="KP313" s="126"/>
      <c r="KZ313" s="126"/>
      <c r="LJ313" s="126"/>
    </row>
    <row xmlns:x14ac="http://schemas.microsoft.com/office/spreadsheetml/2009/9/ac" r="314" s="3" customFormat="true" x14ac:dyDescent="0.25">
      <c r="A314" s="401"/>
      <c r="B314" s="126"/>
      <c r="L314" s="126"/>
      <c r="V314" s="126"/>
      <c r="AF314" s="126"/>
      <c r="AP314" s="126"/>
      <c r="AZ314" s="126"/>
      <c r="BJ314" s="126"/>
      <c r="BT314" s="126"/>
      <c r="CD314" s="126"/>
      <c r="CE314" s="126"/>
      <c r="CF314" s="126"/>
      <c r="CG314" s="126"/>
      <c r="CH314" s="126"/>
      <c r="CI314" s="126"/>
      <c r="CJ314" s="126"/>
      <c r="CK314" s="126"/>
      <c r="CN314" s="126"/>
      <c r="CX314" s="126"/>
      <c r="DH314" s="126"/>
      <c r="DR314" s="126"/>
      <c r="EB314" s="126"/>
      <c r="EL314" s="126"/>
      <c r="EV314" s="126"/>
      <c r="FF314" s="126"/>
      <c r="FP314" s="126"/>
      <c r="FZ314" s="126"/>
      <c r="GJ314" s="126"/>
      <c r="GT314" s="126"/>
      <c r="HD314" s="126"/>
      <c r="HN314" s="126"/>
      <c r="HX314" s="126"/>
      <c r="IH314" s="126"/>
      <c r="IR314" s="126"/>
      <c r="JB314" s="126"/>
      <c r="JL314" s="126"/>
      <c r="JV314" s="126"/>
      <c r="KF314" s="126"/>
      <c r="KP314" s="126"/>
      <c r="KZ314" s="126"/>
      <c r="LJ314" s="126"/>
    </row>
    <row xmlns:x14ac="http://schemas.microsoft.com/office/spreadsheetml/2009/9/ac" r="315" s="3" customFormat="true" x14ac:dyDescent="0.25">
      <c r="A315" s="401"/>
      <c r="B315" s="126"/>
      <c r="L315" s="126"/>
      <c r="V315" s="126"/>
      <c r="AF315" s="126"/>
      <c r="AP315" s="126"/>
      <c r="AZ315" s="126"/>
      <c r="BJ315" s="126"/>
      <c r="BT315" s="126"/>
      <c r="CD315" s="126"/>
      <c r="CE315" s="126"/>
      <c r="CF315" s="126"/>
      <c r="CG315" s="126"/>
      <c r="CH315" s="126"/>
      <c r="CI315" s="126"/>
      <c r="CJ315" s="126"/>
      <c r="CK315" s="126"/>
      <c r="CN315" s="126"/>
      <c r="CX315" s="126"/>
      <c r="DH315" s="126"/>
      <c r="DR315" s="126"/>
      <c r="EB315" s="126"/>
      <c r="EL315" s="126"/>
      <c r="EV315" s="126"/>
      <c r="FF315" s="126"/>
      <c r="FP315" s="126"/>
      <c r="FZ315" s="126"/>
      <c r="GJ315" s="126"/>
      <c r="GT315" s="126"/>
      <c r="HD315" s="126"/>
      <c r="HN315" s="126"/>
      <c r="HX315" s="126"/>
      <c r="IH315" s="126"/>
      <c r="IR315" s="126"/>
      <c r="JB315" s="126"/>
      <c r="JL315" s="126"/>
      <c r="JV315" s="126"/>
      <c r="KF315" s="126"/>
      <c r="KP315" s="126"/>
      <c r="KZ315" s="126"/>
      <c r="LJ315" s="126"/>
    </row>
    <row xmlns:x14ac="http://schemas.microsoft.com/office/spreadsheetml/2009/9/ac" r="316" s="3" customFormat="true" x14ac:dyDescent="0.25">
      <c r="A316" s="401"/>
      <c r="B316" s="126"/>
      <c r="L316" s="126"/>
      <c r="V316" s="126"/>
      <c r="AF316" s="126"/>
      <c r="AP316" s="126"/>
      <c r="AZ316" s="126"/>
      <c r="BJ316" s="126"/>
      <c r="BT316" s="126"/>
      <c r="CD316" s="126"/>
      <c r="CE316" s="126"/>
      <c r="CF316" s="126"/>
      <c r="CG316" s="126"/>
      <c r="CH316" s="126"/>
      <c r="CI316" s="126"/>
      <c r="CJ316" s="126"/>
      <c r="CK316" s="126"/>
      <c r="CN316" s="126"/>
      <c r="CX316" s="126"/>
      <c r="DH316" s="126"/>
      <c r="DR316" s="126"/>
      <c r="EB316" s="126"/>
      <c r="EL316" s="126"/>
      <c r="EV316" s="126"/>
      <c r="FF316" s="126"/>
      <c r="FP316" s="126"/>
      <c r="FZ316" s="126"/>
      <c r="GJ316" s="126"/>
      <c r="GT316" s="126"/>
      <c r="HD316" s="126"/>
      <c r="HN316" s="126"/>
      <c r="HX316" s="126"/>
      <c r="IH316" s="126"/>
      <c r="IR316" s="126"/>
      <c r="JB316" s="126"/>
      <c r="JL316" s="126"/>
      <c r="JV316" s="126"/>
      <c r="KF316" s="126"/>
      <c r="KP316" s="126"/>
      <c r="KZ316" s="126"/>
      <c r="LJ316" s="126"/>
    </row>
    <row xmlns:x14ac="http://schemas.microsoft.com/office/spreadsheetml/2009/9/ac" r="317" s="3" customFormat="true" x14ac:dyDescent="0.25">
      <c r="A317" s="401"/>
      <c r="B317" s="126"/>
      <c r="L317" s="126"/>
      <c r="V317" s="126"/>
      <c r="AF317" s="126"/>
      <c r="AP317" s="126"/>
      <c r="AZ317" s="126"/>
      <c r="BJ317" s="126"/>
      <c r="BT317" s="126"/>
      <c r="CD317" s="126"/>
      <c r="CE317" s="126"/>
      <c r="CF317" s="126"/>
      <c r="CG317" s="126"/>
      <c r="CH317" s="126"/>
      <c r="CI317" s="126"/>
      <c r="CJ317" s="126"/>
      <c r="CK317" s="126"/>
      <c r="CN317" s="126"/>
      <c r="CX317" s="126"/>
      <c r="DH317" s="126"/>
      <c r="DR317" s="126"/>
      <c r="EB317" s="126"/>
      <c r="EL317" s="126"/>
      <c r="EV317" s="126"/>
      <c r="FF317" s="126"/>
      <c r="FP317" s="126"/>
      <c r="FZ317" s="126"/>
      <c r="GJ317" s="126"/>
      <c r="GT317" s="126"/>
      <c r="HD317" s="126"/>
      <c r="HN317" s="126"/>
      <c r="HX317" s="126"/>
      <c r="IH317" s="126"/>
      <c r="IR317" s="126"/>
      <c r="JB317" s="126"/>
      <c r="JL317" s="126"/>
      <c r="JV317" s="126"/>
      <c r="KF317" s="126"/>
      <c r="KP317" s="126"/>
      <c r="KZ317" s="126"/>
      <c r="LJ317" s="126"/>
    </row>
    <row xmlns:x14ac="http://schemas.microsoft.com/office/spreadsheetml/2009/9/ac" r="318" s="3" customFormat="true" x14ac:dyDescent="0.25">
      <c r="A318" s="401"/>
      <c r="B318" s="126"/>
      <c r="L318" s="126"/>
      <c r="V318" s="126"/>
      <c r="AF318" s="126"/>
      <c r="AP318" s="126"/>
      <c r="AZ318" s="126"/>
      <c r="BJ318" s="126"/>
      <c r="BT318" s="126"/>
      <c r="CD318" s="126"/>
      <c r="CE318" s="126"/>
      <c r="CF318" s="126"/>
      <c r="CG318" s="126"/>
      <c r="CH318" s="126"/>
      <c r="CI318" s="126"/>
      <c r="CJ318" s="126"/>
      <c r="CK318" s="126"/>
      <c r="CN318" s="126"/>
      <c r="CX318" s="126"/>
      <c r="DH318" s="126"/>
      <c r="DR318" s="126"/>
      <c r="EB318" s="126"/>
      <c r="EL318" s="126"/>
      <c r="EV318" s="126"/>
      <c r="FF318" s="126"/>
      <c r="FP318" s="126"/>
      <c r="FZ318" s="126"/>
      <c r="GJ318" s="126"/>
      <c r="GT318" s="126"/>
      <c r="HD318" s="126"/>
      <c r="HN318" s="126"/>
      <c r="HX318" s="126"/>
      <c r="IH318" s="126"/>
      <c r="IR318" s="126"/>
      <c r="JB318" s="126"/>
      <c r="JL318" s="126"/>
      <c r="JV318" s="126"/>
      <c r="KF318" s="126"/>
      <c r="KP318" s="126"/>
      <c r="KZ318" s="126"/>
      <c r="LJ318" s="126"/>
    </row>
    <row xmlns:x14ac="http://schemas.microsoft.com/office/spreadsheetml/2009/9/ac" r="319" s="3" customFormat="true" x14ac:dyDescent="0.25">
      <c r="A319" s="401"/>
      <c r="B319" s="126"/>
      <c r="L319" s="126"/>
      <c r="V319" s="126"/>
      <c r="AF319" s="126"/>
      <c r="AP319" s="126"/>
      <c r="AZ319" s="126"/>
      <c r="BJ319" s="126"/>
      <c r="BT319" s="126"/>
      <c r="CD319" s="126"/>
      <c r="CE319" s="126"/>
      <c r="CF319" s="126"/>
      <c r="CG319" s="126"/>
      <c r="CH319" s="126"/>
      <c r="CI319" s="126"/>
      <c r="CJ319" s="126"/>
      <c r="CK319" s="126"/>
      <c r="CN319" s="126"/>
      <c r="CX319" s="126"/>
      <c r="DH319" s="126"/>
      <c r="DR319" s="126"/>
      <c r="EB319" s="126"/>
      <c r="EL319" s="126"/>
      <c r="EV319" s="126"/>
      <c r="FF319" s="126"/>
      <c r="FP319" s="126"/>
      <c r="FZ319" s="126"/>
      <c r="GJ319" s="126"/>
      <c r="GT319" s="126"/>
      <c r="HD319" s="126"/>
      <c r="HN319" s="126"/>
      <c r="HX319" s="126"/>
      <c r="IH319" s="126"/>
      <c r="IR319" s="126"/>
      <c r="JB319" s="126"/>
      <c r="JL319" s="126"/>
      <c r="JV319" s="126"/>
      <c r="KF319" s="126"/>
      <c r="KP319" s="126"/>
      <c r="KZ319" s="126"/>
      <c r="LJ319" s="126"/>
    </row>
    <row xmlns:x14ac="http://schemas.microsoft.com/office/spreadsheetml/2009/9/ac" r="320" s="3" customFormat="true" x14ac:dyDescent="0.25">
      <c r="A320" s="401"/>
      <c r="B320" s="126"/>
      <c r="L320" s="126"/>
      <c r="V320" s="126"/>
      <c r="AF320" s="126"/>
      <c r="AP320" s="126"/>
      <c r="AZ320" s="126"/>
      <c r="BJ320" s="126"/>
      <c r="BT320" s="126"/>
      <c r="CD320" s="126"/>
      <c r="CE320" s="126"/>
      <c r="CF320" s="126"/>
      <c r="CG320" s="126"/>
      <c r="CH320" s="126"/>
      <c r="CI320" s="126"/>
      <c r="CJ320" s="126"/>
      <c r="CK320" s="126"/>
      <c r="CN320" s="126"/>
      <c r="CX320" s="126"/>
      <c r="DH320" s="126"/>
      <c r="DR320" s="126"/>
      <c r="EB320" s="126"/>
      <c r="EL320" s="126"/>
      <c r="EV320" s="126"/>
      <c r="FF320" s="126"/>
      <c r="FP320" s="126"/>
      <c r="FZ320" s="126"/>
      <c r="GJ320" s="126"/>
      <c r="GT320" s="126"/>
      <c r="HD320" s="126"/>
      <c r="HN320" s="126"/>
      <c r="HX320" s="126"/>
      <c r="IH320" s="126"/>
      <c r="IR320" s="126"/>
      <c r="JB320" s="126"/>
      <c r="JL320" s="126"/>
      <c r="JV320" s="126"/>
      <c r="KF320" s="126"/>
      <c r="KP320" s="126"/>
      <c r="KZ320" s="126"/>
      <c r="LJ320" s="126"/>
    </row>
    <row xmlns:x14ac="http://schemas.microsoft.com/office/spreadsheetml/2009/9/ac" r="321" s="3" customFormat="true" x14ac:dyDescent="0.25">
      <c r="A321" s="401"/>
      <c r="B321" s="126"/>
      <c r="L321" s="126"/>
      <c r="V321" s="126"/>
      <c r="AF321" s="126"/>
      <c r="AP321" s="126"/>
      <c r="AZ321" s="126"/>
      <c r="BJ321" s="126"/>
      <c r="BT321" s="126"/>
      <c r="CD321" s="126"/>
      <c r="CE321" s="126"/>
      <c r="CF321" s="126"/>
      <c r="CG321" s="126"/>
      <c r="CH321" s="126"/>
      <c r="CI321" s="126"/>
      <c r="CJ321" s="126"/>
      <c r="CK321" s="126"/>
      <c r="CN321" s="126"/>
      <c r="CX321" s="126"/>
      <c r="DH321" s="126"/>
      <c r="DR321" s="126"/>
      <c r="EB321" s="126"/>
      <c r="EL321" s="126"/>
      <c r="EV321" s="126"/>
      <c r="FF321" s="126"/>
      <c r="FP321" s="126"/>
      <c r="FZ321" s="126"/>
      <c r="GJ321" s="126"/>
      <c r="GT321" s="126"/>
      <c r="HD321" s="126"/>
      <c r="HN321" s="126"/>
      <c r="HX321" s="126"/>
      <c r="IH321" s="126"/>
      <c r="IR321" s="126"/>
      <c r="JB321" s="126"/>
      <c r="JL321" s="126"/>
      <c r="JV321" s="126"/>
      <c r="KF321" s="126"/>
      <c r="KP321" s="126"/>
      <c r="KZ321" s="126"/>
      <c r="LJ321" s="126"/>
    </row>
    <row xmlns:x14ac="http://schemas.microsoft.com/office/spreadsheetml/2009/9/ac" r="322" s="3" customFormat="true" x14ac:dyDescent="0.25">
      <c r="A322" s="401"/>
      <c r="B322" s="126"/>
      <c r="L322" s="126"/>
      <c r="V322" s="126"/>
      <c r="AF322" s="126"/>
      <c r="AP322" s="126"/>
      <c r="AZ322" s="126"/>
      <c r="BJ322" s="126"/>
      <c r="BT322" s="126"/>
      <c r="CD322" s="126"/>
      <c r="CE322" s="126"/>
      <c r="CF322" s="126"/>
      <c r="CG322" s="126"/>
      <c r="CH322" s="126"/>
      <c r="CI322" s="126"/>
      <c r="CJ322" s="126"/>
      <c r="CK322" s="126"/>
      <c r="CN322" s="126"/>
      <c r="CX322" s="126"/>
      <c r="DH322" s="126"/>
      <c r="DR322" s="126"/>
      <c r="EB322" s="126"/>
      <c r="EL322" s="126"/>
      <c r="EV322" s="126"/>
      <c r="FF322" s="126"/>
      <c r="FP322" s="126"/>
      <c r="FZ322" s="126"/>
      <c r="GJ322" s="126"/>
      <c r="GT322" s="126"/>
      <c r="HD322" s="126"/>
      <c r="HN322" s="126"/>
      <c r="HX322" s="126"/>
      <c r="IH322" s="126"/>
      <c r="IR322" s="126"/>
      <c r="JB322" s="126"/>
      <c r="JL322" s="126"/>
      <c r="JV322" s="126"/>
      <c r="KF322" s="126"/>
      <c r="KP322" s="126"/>
      <c r="KZ322" s="126"/>
      <c r="LJ322" s="126"/>
    </row>
    <row xmlns:x14ac="http://schemas.microsoft.com/office/spreadsheetml/2009/9/ac" r="323" s="3" customFormat="true" x14ac:dyDescent="0.25">
      <c r="A323" s="401"/>
      <c r="B323" s="126"/>
      <c r="L323" s="126"/>
      <c r="V323" s="126"/>
      <c r="AF323" s="126"/>
      <c r="AP323" s="126"/>
      <c r="AZ323" s="126"/>
      <c r="BJ323" s="126"/>
      <c r="BT323" s="126"/>
      <c r="CD323" s="126"/>
      <c r="CE323" s="126"/>
      <c r="CF323" s="126"/>
      <c r="CG323" s="126"/>
      <c r="CH323" s="126"/>
      <c r="CI323" s="126"/>
      <c r="CJ323" s="126"/>
      <c r="CK323" s="126"/>
      <c r="CN323" s="126"/>
      <c r="CX323" s="126"/>
      <c r="DH323" s="126"/>
      <c r="DR323" s="126"/>
      <c r="EB323" s="126"/>
      <c r="EL323" s="126"/>
      <c r="EV323" s="126"/>
      <c r="FF323" s="126"/>
      <c r="FP323" s="126"/>
      <c r="FZ323" s="126"/>
      <c r="GJ323" s="126"/>
      <c r="GT323" s="126"/>
      <c r="HD323" s="126"/>
      <c r="HN323" s="126"/>
      <c r="HX323" s="126"/>
      <c r="IH323" s="126"/>
      <c r="IR323" s="126"/>
      <c r="JB323" s="126"/>
      <c r="JL323" s="126"/>
      <c r="JV323" s="126"/>
      <c r="KF323" s="126"/>
      <c r="KP323" s="126"/>
      <c r="KZ323" s="126"/>
      <c r="LJ323" s="126"/>
    </row>
    <row xmlns:x14ac="http://schemas.microsoft.com/office/spreadsheetml/2009/9/ac" r="324" s="3" customFormat="true" x14ac:dyDescent="0.25">
      <c r="A324" s="401"/>
      <c r="B324" s="126"/>
      <c r="L324" s="126"/>
      <c r="V324" s="126"/>
      <c r="AF324" s="126"/>
      <c r="AP324" s="126"/>
      <c r="AZ324" s="126"/>
      <c r="BJ324" s="126"/>
      <c r="BT324" s="126"/>
      <c r="CD324" s="126"/>
      <c r="CE324" s="126"/>
      <c r="CF324" s="126"/>
      <c r="CG324" s="126"/>
      <c r="CH324" s="126"/>
      <c r="CI324" s="126"/>
      <c r="CJ324" s="126"/>
      <c r="CK324" s="126"/>
      <c r="CN324" s="126"/>
      <c r="CX324" s="126"/>
      <c r="DH324" s="126"/>
      <c r="DR324" s="126"/>
      <c r="EB324" s="126"/>
      <c r="EL324" s="126"/>
      <c r="EV324" s="126"/>
      <c r="FF324" s="126"/>
      <c r="FP324" s="126"/>
      <c r="FZ324" s="126"/>
      <c r="GJ324" s="126"/>
      <c r="GT324" s="126"/>
      <c r="HD324" s="126"/>
      <c r="HN324" s="126"/>
      <c r="HX324" s="126"/>
      <c r="IH324" s="126"/>
      <c r="IR324" s="126"/>
      <c r="JB324" s="126"/>
      <c r="JL324" s="126"/>
      <c r="JV324" s="126"/>
      <c r="KF324" s="126"/>
      <c r="KP324" s="126"/>
      <c r="KZ324" s="126"/>
      <c r="LJ324" s="126"/>
    </row>
    <row xmlns:x14ac="http://schemas.microsoft.com/office/spreadsheetml/2009/9/ac" r="325" s="3" customFormat="true" x14ac:dyDescent="0.25">
      <c r="A325" s="401"/>
      <c r="B325" s="126"/>
      <c r="L325" s="126"/>
      <c r="V325" s="126"/>
      <c r="AF325" s="126"/>
      <c r="AP325" s="126"/>
      <c r="AZ325" s="126"/>
      <c r="BJ325" s="126"/>
      <c r="BT325" s="126"/>
      <c r="CD325" s="126"/>
      <c r="CE325" s="126"/>
      <c r="CF325" s="126"/>
      <c r="CG325" s="126"/>
      <c r="CH325" s="126"/>
      <c r="CI325" s="126"/>
      <c r="CJ325" s="126"/>
      <c r="CK325" s="126"/>
      <c r="CN325" s="126"/>
      <c r="CX325" s="126"/>
      <c r="DH325" s="126"/>
      <c r="DR325" s="126"/>
      <c r="EB325" s="126"/>
      <c r="EL325" s="126"/>
      <c r="EV325" s="126"/>
      <c r="FF325" s="126"/>
      <c r="FP325" s="126"/>
      <c r="FZ325" s="126"/>
      <c r="GJ325" s="126"/>
      <c r="GT325" s="126"/>
      <c r="HD325" s="126"/>
      <c r="HN325" s="126"/>
      <c r="HX325" s="126"/>
      <c r="IH325" s="126"/>
      <c r="IR325" s="126"/>
      <c r="JB325" s="126"/>
      <c r="JL325" s="126"/>
      <c r="JV325" s="126"/>
      <c r="KF325" s="126"/>
      <c r="KP325" s="126"/>
      <c r="KZ325" s="126"/>
      <c r="LJ325" s="126"/>
    </row>
    <row xmlns:x14ac="http://schemas.microsoft.com/office/spreadsheetml/2009/9/ac" r="326" s="3" customFormat="true" x14ac:dyDescent="0.25">
      <c r="A326" s="401"/>
      <c r="B326" s="126"/>
      <c r="L326" s="126"/>
      <c r="V326" s="126"/>
      <c r="AF326" s="126"/>
      <c r="AP326" s="126"/>
      <c r="AZ326" s="126"/>
      <c r="BJ326" s="126"/>
      <c r="BT326" s="126"/>
      <c r="CD326" s="126"/>
      <c r="CE326" s="126"/>
      <c r="CF326" s="126"/>
      <c r="CG326" s="126"/>
      <c r="CH326" s="126"/>
      <c r="CI326" s="126"/>
      <c r="CJ326" s="126"/>
      <c r="CK326" s="126"/>
      <c r="CN326" s="126"/>
      <c r="CX326" s="126"/>
      <c r="DH326" s="126"/>
      <c r="DR326" s="126"/>
      <c r="EB326" s="126"/>
      <c r="EL326" s="126"/>
      <c r="EV326" s="126"/>
      <c r="FF326" s="126"/>
      <c r="FP326" s="126"/>
      <c r="FZ326" s="126"/>
      <c r="GJ326" s="126"/>
      <c r="GT326" s="126"/>
      <c r="HD326" s="126"/>
      <c r="HN326" s="126"/>
      <c r="HX326" s="126"/>
      <c r="IH326" s="126"/>
      <c r="IR326" s="126"/>
      <c r="JB326" s="126"/>
      <c r="JL326" s="126"/>
      <c r="JV326" s="126"/>
      <c r="KF326" s="126"/>
      <c r="KP326" s="126"/>
      <c r="KZ326" s="126"/>
      <c r="LJ326" s="126"/>
    </row>
    <row xmlns:x14ac="http://schemas.microsoft.com/office/spreadsheetml/2009/9/ac" r="327" s="3" customFormat="true" x14ac:dyDescent="0.25">
      <c r="A327" s="401"/>
      <c r="B327" s="126"/>
      <c r="L327" s="126"/>
      <c r="V327" s="126"/>
      <c r="AF327" s="126"/>
      <c r="AP327" s="126"/>
      <c r="AZ327" s="126"/>
      <c r="BJ327" s="126"/>
      <c r="BT327" s="126"/>
      <c r="CD327" s="126"/>
      <c r="CE327" s="126"/>
      <c r="CF327" s="126"/>
      <c r="CG327" s="126"/>
      <c r="CH327" s="126"/>
      <c r="CI327" s="126"/>
      <c r="CJ327" s="126"/>
      <c r="CK327" s="126"/>
      <c r="CN327" s="126"/>
      <c r="CX327" s="126"/>
      <c r="DH327" s="126"/>
      <c r="DR327" s="126"/>
      <c r="EB327" s="126"/>
      <c r="EL327" s="126"/>
      <c r="EV327" s="126"/>
      <c r="FF327" s="126"/>
      <c r="FP327" s="126"/>
      <c r="FZ327" s="126"/>
      <c r="GJ327" s="126"/>
      <c r="GT327" s="126"/>
      <c r="HD327" s="126"/>
      <c r="HN327" s="126"/>
      <c r="HX327" s="126"/>
      <c r="IH327" s="126"/>
      <c r="IR327" s="126"/>
      <c r="JB327" s="126"/>
      <c r="JL327" s="126"/>
      <c r="JV327" s="126"/>
      <c r="KF327" s="126"/>
      <c r="KP327" s="126"/>
      <c r="KZ327" s="126"/>
      <c r="LJ327" s="126"/>
    </row>
    <row xmlns:x14ac="http://schemas.microsoft.com/office/spreadsheetml/2009/9/ac" r="328" s="3" customFormat="true" x14ac:dyDescent="0.25">
      <c r="A328" s="401"/>
      <c r="B328" s="126"/>
      <c r="L328" s="126"/>
      <c r="V328" s="126"/>
      <c r="AF328" s="126"/>
      <c r="AP328" s="126"/>
      <c r="AZ328" s="126"/>
      <c r="BJ328" s="126"/>
      <c r="BT328" s="126"/>
      <c r="CD328" s="126"/>
      <c r="CE328" s="126"/>
      <c r="CF328" s="126"/>
      <c r="CG328" s="126"/>
      <c r="CH328" s="126"/>
      <c r="CI328" s="126"/>
      <c r="CJ328" s="126"/>
      <c r="CK328" s="126"/>
      <c r="CN328" s="126"/>
      <c r="CX328" s="126"/>
      <c r="DH328" s="126"/>
      <c r="DR328" s="126"/>
      <c r="EB328" s="126"/>
      <c r="EL328" s="126"/>
      <c r="EV328" s="126"/>
      <c r="FF328" s="126"/>
      <c r="FP328" s="126"/>
      <c r="FZ328" s="126"/>
      <c r="GJ328" s="126"/>
      <c r="GT328" s="126"/>
      <c r="HD328" s="126"/>
      <c r="HN328" s="126"/>
      <c r="HX328" s="126"/>
      <c r="IH328" s="126"/>
      <c r="IR328" s="126"/>
      <c r="JB328" s="126"/>
      <c r="JL328" s="126"/>
      <c r="JV328" s="126"/>
      <c r="KF328" s="126"/>
      <c r="KP328" s="126"/>
      <c r="KZ328" s="126"/>
      <c r="LJ328" s="126"/>
    </row>
    <row xmlns:x14ac="http://schemas.microsoft.com/office/spreadsheetml/2009/9/ac" r="329" s="3" customFormat="true" x14ac:dyDescent="0.25">
      <c r="A329" s="401"/>
      <c r="B329" s="126"/>
      <c r="L329" s="126"/>
      <c r="V329" s="126"/>
      <c r="AF329" s="126"/>
      <c r="AP329" s="126"/>
      <c r="AZ329" s="126"/>
      <c r="BJ329" s="126"/>
      <c r="BT329" s="126"/>
      <c r="CD329" s="126"/>
      <c r="CE329" s="126"/>
      <c r="CF329" s="126"/>
      <c r="CG329" s="126"/>
      <c r="CH329" s="126"/>
      <c r="CI329" s="126"/>
      <c r="CJ329" s="126"/>
      <c r="CK329" s="126"/>
      <c r="CN329" s="126"/>
      <c r="CX329" s="126"/>
      <c r="DH329" s="126"/>
      <c r="DR329" s="126"/>
      <c r="EB329" s="126"/>
      <c r="EL329" s="126"/>
      <c r="EV329" s="126"/>
      <c r="FF329" s="126"/>
      <c r="FP329" s="126"/>
      <c r="FZ329" s="126"/>
      <c r="GJ329" s="126"/>
      <c r="GT329" s="126"/>
      <c r="HD329" s="126"/>
      <c r="HN329" s="126"/>
      <c r="HX329" s="126"/>
      <c r="IH329" s="126"/>
      <c r="IR329" s="126"/>
      <c r="JB329" s="126"/>
      <c r="JL329" s="126"/>
      <c r="JV329" s="126"/>
      <c r="KF329" s="126"/>
      <c r="KP329" s="126"/>
      <c r="KZ329" s="126"/>
      <c r="LJ329" s="126"/>
    </row>
    <row xmlns:x14ac="http://schemas.microsoft.com/office/spreadsheetml/2009/9/ac" r="330" s="3" customFormat="true" x14ac:dyDescent="0.25">
      <c r="A330" s="401"/>
      <c r="B330" s="126"/>
      <c r="L330" s="126"/>
      <c r="V330" s="126"/>
      <c r="AF330" s="126"/>
      <c r="AP330" s="126"/>
      <c r="AZ330" s="126"/>
      <c r="BJ330" s="126"/>
      <c r="BT330" s="126"/>
      <c r="CD330" s="126"/>
      <c r="CE330" s="126"/>
      <c r="CF330" s="126"/>
      <c r="CG330" s="126"/>
      <c r="CH330" s="126"/>
      <c r="CI330" s="126"/>
      <c r="CJ330" s="126"/>
      <c r="CK330" s="126"/>
      <c r="CN330" s="126"/>
      <c r="CX330" s="126"/>
      <c r="DH330" s="126"/>
      <c r="DR330" s="126"/>
      <c r="EB330" s="126"/>
      <c r="EL330" s="126"/>
      <c r="EV330" s="126"/>
      <c r="FF330" s="126"/>
      <c r="FP330" s="126"/>
      <c r="FZ330" s="126"/>
      <c r="GJ330" s="126"/>
      <c r="GT330" s="126"/>
      <c r="HD330" s="126"/>
      <c r="HN330" s="126"/>
      <c r="HX330" s="126"/>
      <c r="IH330" s="126"/>
      <c r="IR330" s="126"/>
      <c r="JB330" s="126"/>
      <c r="JL330" s="126"/>
      <c r="JV330" s="126"/>
      <c r="KF330" s="126"/>
      <c r="KP330" s="126"/>
      <c r="KZ330" s="126"/>
      <c r="LJ330" s="126"/>
    </row>
    <row xmlns:x14ac="http://schemas.microsoft.com/office/spreadsheetml/2009/9/ac" r="331" s="3" customFormat="true" x14ac:dyDescent="0.25">
      <c r="A331" s="401"/>
      <c r="B331" s="126"/>
      <c r="L331" s="126"/>
      <c r="V331" s="126"/>
      <c r="AF331" s="126"/>
      <c r="AP331" s="126"/>
      <c r="AZ331" s="126"/>
      <c r="BJ331" s="126"/>
      <c r="BT331" s="126"/>
      <c r="CD331" s="126"/>
      <c r="CE331" s="126"/>
      <c r="CF331" s="126"/>
      <c r="CG331" s="126"/>
      <c r="CH331" s="126"/>
      <c r="CI331" s="126"/>
      <c r="CJ331" s="126"/>
      <c r="CK331" s="126"/>
      <c r="CN331" s="126"/>
      <c r="CX331" s="126"/>
      <c r="DH331" s="126"/>
      <c r="DR331" s="126"/>
      <c r="EB331" s="126"/>
      <c r="EL331" s="126"/>
      <c r="EV331" s="126"/>
      <c r="FF331" s="126"/>
      <c r="FP331" s="126"/>
      <c r="FZ331" s="126"/>
      <c r="GJ331" s="126"/>
      <c r="GT331" s="126"/>
      <c r="HD331" s="126"/>
      <c r="HN331" s="126"/>
      <c r="HX331" s="126"/>
      <c r="IH331" s="126"/>
      <c r="IR331" s="126"/>
      <c r="JB331" s="126"/>
      <c r="JL331" s="126"/>
      <c r="JV331" s="126"/>
      <c r="KF331" s="126"/>
      <c r="KP331" s="126"/>
      <c r="KZ331" s="126"/>
      <c r="LJ331" s="126"/>
    </row>
    <row xmlns:x14ac="http://schemas.microsoft.com/office/spreadsheetml/2009/9/ac" r="332" s="3" customFormat="true" x14ac:dyDescent="0.25">
      <c r="A332" s="401"/>
      <c r="B332" s="126"/>
      <c r="L332" s="126"/>
      <c r="V332" s="126"/>
      <c r="AF332" s="126"/>
      <c r="AP332" s="126"/>
      <c r="AZ332" s="126"/>
      <c r="BJ332" s="126"/>
      <c r="BT332" s="126"/>
      <c r="CD332" s="126"/>
      <c r="CE332" s="126"/>
      <c r="CF332" s="126"/>
      <c r="CG332" s="126"/>
      <c r="CH332" s="126"/>
      <c r="CI332" s="126"/>
      <c r="CJ332" s="126"/>
      <c r="CK332" s="126"/>
      <c r="CN332" s="126"/>
      <c r="CX332" s="126"/>
      <c r="DH332" s="126"/>
      <c r="DR332" s="126"/>
      <c r="EB332" s="126"/>
      <c r="EL332" s="126"/>
      <c r="EV332" s="126"/>
      <c r="FF332" s="126"/>
      <c r="FP332" s="126"/>
      <c r="FZ332" s="126"/>
      <c r="GJ332" s="126"/>
      <c r="GT332" s="126"/>
      <c r="HD332" s="126"/>
      <c r="HN332" s="126"/>
      <c r="HX332" s="126"/>
      <c r="IH332" s="126"/>
      <c r="IR332" s="126"/>
      <c r="JB332" s="126"/>
      <c r="JL332" s="126"/>
      <c r="JV332" s="126"/>
      <c r="KF332" s="126"/>
      <c r="KP332" s="126"/>
      <c r="KZ332" s="126"/>
      <c r="LJ332" s="126"/>
    </row>
    <row xmlns:x14ac="http://schemas.microsoft.com/office/spreadsheetml/2009/9/ac" r="333" s="3" customFormat="true" x14ac:dyDescent="0.25">
      <c r="A333" s="401"/>
      <c r="B333" s="126"/>
      <c r="L333" s="126"/>
      <c r="V333" s="126"/>
      <c r="AF333" s="126"/>
      <c r="AP333" s="126"/>
      <c r="AZ333" s="126"/>
      <c r="BJ333" s="126"/>
      <c r="BT333" s="126"/>
      <c r="CD333" s="126"/>
      <c r="CE333" s="126"/>
      <c r="CF333" s="126"/>
      <c r="CG333" s="126"/>
      <c r="CH333" s="126"/>
      <c r="CI333" s="126"/>
      <c r="CJ333" s="126"/>
      <c r="CK333" s="126"/>
      <c r="CN333" s="126"/>
      <c r="CX333" s="126"/>
      <c r="DH333" s="126"/>
      <c r="DR333" s="126"/>
      <c r="EB333" s="126"/>
      <c r="EL333" s="126"/>
      <c r="EV333" s="126"/>
      <c r="FF333" s="126"/>
      <c r="FP333" s="126"/>
      <c r="FZ333" s="126"/>
      <c r="GJ333" s="126"/>
      <c r="GT333" s="126"/>
      <c r="HD333" s="126"/>
      <c r="HN333" s="126"/>
      <c r="HX333" s="126"/>
      <c r="IH333" s="126"/>
      <c r="IR333" s="126"/>
      <c r="JB333" s="126"/>
      <c r="JL333" s="126"/>
      <c r="JV333" s="126"/>
      <c r="KF333" s="126"/>
      <c r="KP333" s="126"/>
      <c r="KZ333" s="126"/>
      <c r="LJ333" s="126"/>
    </row>
    <row xmlns:x14ac="http://schemas.microsoft.com/office/spreadsheetml/2009/9/ac" r="334" s="3" customFormat="true" x14ac:dyDescent="0.25">
      <c r="A334" s="401"/>
      <c r="B334" s="126"/>
      <c r="L334" s="126"/>
      <c r="V334" s="126"/>
      <c r="AF334" s="126"/>
      <c r="AP334" s="126"/>
      <c r="AZ334" s="126"/>
      <c r="BJ334" s="126"/>
      <c r="BT334" s="126"/>
      <c r="CD334" s="126"/>
      <c r="CE334" s="126"/>
      <c r="CF334" s="126"/>
      <c r="CG334" s="126"/>
      <c r="CH334" s="126"/>
      <c r="CI334" s="126"/>
      <c r="CJ334" s="126"/>
      <c r="CK334" s="126"/>
      <c r="CN334" s="126"/>
      <c r="CX334" s="126"/>
      <c r="DH334" s="126"/>
      <c r="DR334" s="126"/>
      <c r="EB334" s="126"/>
      <c r="EL334" s="126"/>
      <c r="EV334" s="126"/>
      <c r="FF334" s="126"/>
      <c r="FP334" s="126"/>
      <c r="FZ334" s="126"/>
      <c r="GJ334" s="126"/>
      <c r="GT334" s="126"/>
      <c r="HD334" s="126"/>
      <c r="HN334" s="126"/>
      <c r="HX334" s="126"/>
      <c r="IH334" s="126"/>
      <c r="IR334" s="126"/>
      <c r="JB334" s="126"/>
      <c r="JL334" s="126"/>
      <c r="JV334" s="126"/>
      <c r="KF334" s="126"/>
      <c r="KP334" s="126"/>
      <c r="KZ334" s="126"/>
      <c r="LJ334" s="126"/>
    </row>
    <row xmlns:x14ac="http://schemas.microsoft.com/office/spreadsheetml/2009/9/ac" r="335" s="3" customFormat="true" x14ac:dyDescent="0.25">
      <c r="A335" s="401"/>
      <c r="B335" s="126"/>
      <c r="L335" s="126"/>
      <c r="V335" s="126"/>
      <c r="AF335" s="126"/>
      <c r="AP335" s="126"/>
      <c r="AZ335" s="126"/>
      <c r="BJ335" s="126"/>
      <c r="BT335" s="126"/>
      <c r="CD335" s="126"/>
      <c r="CE335" s="126"/>
      <c r="CF335" s="126"/>
      <c r="CG335" s="126"/>
      <c r="CH335" s="126"/>
      <c r="CI335" s="126"/>
      <c r="CJ335" s="126"/>
      <c r="CK335" s="126"/>
      <c r="CN335" s="126"/>
      <c r="CX335" s="126"/>
      <c r="DH335" s="126"/>
      <c r="DR335" s="126"/>
      <c r="EB335" s="126"/>
      <c r="EL335" s="126"/>
      <c r="EV335" s="126"/>
      <c r="FF335" s="126"/>
      <c r="FP335" s="126"/>
      <c r="FZ335" s="126"/>
      <c r="GJ335" s="126"/>
      <c r="GT335" s="126"/>
      <c r="HD335" s="126"/>
      <c r="HN335" s="126"/>
      <c r="HX335" s="126"/>
      <c r="IH335" s="126"/>
      <c r="IR335" s="126"/>
      <c r="JB335" s="126"/>
      <c r="JL335" s="126"/>
      <c r="JV335" s="126"/>
      <c r="KF335" s="126"/>
      <c r="KP335" s="126"/>
      <c r="KZ335" s="126"/>
      <c r="LJ335" s="126"/>
    </row>
    <row xmlns:x14ac="http://schemas.microsoft.com/office/spreadsheetml/2009/9/ac" r="336" s="3" customFormat="true" x14ac:dyDescent="0.25">
      <c r="A336" s="401"/>
      <c r="B336" s="126"/>
      <c r="L336" s="126"/>
      <c r="V336" s="126"/>
      <c r="AF336" s="126"/>
      <c r="AP336" s="126"/>
      <c r="AZ336" s="126"/>
      <c r="BJ336" s="126"/>
      <c r="BT336" s="126"/>
      <c r="CD336" s="126"/>
      <c r="CE336" s="126"/>
      <c r="CF336" s="126"/>
      <c r="CG336" s="126"/>
      <c r="CH336" s="126"/>
      <c r="CI336" s="126"/>
      <c r="CJ336" s="126"/>
      <c r="CK336" s="126"/>
      <c r="CN336" s="126"/>
      <c r="CX336" s="126"/>
      <c r="DH336" s="126"/>
      <c r="DR336" s="126"/>
      <c r="EB336" s="126"/>
      <c r="EL336" s="126"/>
      <c r="EV336" s="126"/>
      <c r="FF336" s="126"/>
      <c r="FP336" s="126"/>
      <c r="FZ336" s="126"/>
      <c r="GJ336" s="126"/>
      <c r="GT336" s="126"/>
      <c r="HD336" s="126"/>
      <c r="HN336" s="126"/>
      <c r="HX336" s="126"/>
      <c r="IH336" s="126"/>
      <c r="IR336" s="126"/>
      <c r="JB336" s="126"/>
      <c r="JL336" s="126"/>
      <c r="JV336" s="126"/>
      <c r="KF336" s="126"/>
      <c r="KP336" s="126"/>
      <c r="KZ336" s="126"/>
      <c r="LJ336" s="126"/>
    </row>
    <row xmlns:x14ac="http://schemas.microsoft.com/office/spreadsheetml/2009/9/ac" r="337" s="3" customFormat="true" x14ac:dyDescent="0.25">
      <c r="A337" s="401"/>
      <c r="B337" s="126"/>
      <c r="L337" s="126"/>
      <c r="V337" s="126"/>
      <c r="AF337" s="126"/>
      <c r="AP337" s="126"/>
      <c r="AZ337" s="126"/>
      <c r="BJ337" s="126"/>
      <c r="BT337" s="126"/>
      <c r="CD337" s="126"/>
      <c r="CE337" s="126"/>
      <c r="CF337" s="126"/>
      <c r="CG337" s="126"/>
      <c r="CH337" s="126"/>
      <c r="CI337" s="126"/>
      <c r="CJ337" s="126"/>
      <c r="CK337" s="126"/>
      <c r="CN337" s="126"/>
      <c r="CX337" s="126"/>
      <c r="DH337" s="126"/>
      <c r="DR337" s="126"/>
      <c r="EB337" s="126"/>
      <c r="EL337" s="126"/>
      <c r="EV337" s="126"/>
      <c r="FF337" s="126"/>
      <c r="FP337" s="126"/>
      <c r="FZ337" s="126"/>
      <c r="GJ337" s="126"/>
      <c r="GT337" s="126"/>
      <c r="HD337" s="126"/>
      <c r="HN337" s="126"/>
      <c r="HX337" s="126"/>
      <c r="IH337" s="126"/>
      <c r="IR337" s="126"/>
      <c r="JB337" s="126"/>
      <c r="JL337" s="126"/>
      <c r="JV337" s="126"/>
      <c r="KF337" s="126"/>
      <c r="KP337" s="126"/>
      <c r="KZ337" s="126"/>
      <c r="LJ337" s="126"/>
    </row>
    <row xmlns:x14ac="http://schemas.microsoft.com/office/spreadsheetml/2009/9/ac" r="338" s="3" customFormat="true" x14ac:dyDescent="0.25">
      <c r="A338" s="401"/>
      <c r="B338" s="126"/>
      <c r="L338" s="126"/>
      <c r="V338" s="126"/>
      <c r="AF338" s="126"/>
      <c r="AP338" s="126"/>
      <c r="AZ338" s="126"/>
      <c r="BJ338" s="126"/>
      <c r="BT338" s="126"/>
      <c r="CD338" s="126"/>
      <c r="CE338" s="126"/>
      <c r="CF338" s="126"/>
      <c r="CG338" s="126"/>
      <c r="CH338" s="126"/>
      <c r="CI338" s="126"/>
      <c r="CJ338" s="126"/>
      <c r="CK338" s="126"/>
      <c r="CN338" s="126"/>
      <c r="CX338" s="126"/>
      <c r="DH338" s="126"/>
      <c r="DR338" s="126"/>
      <c r="EB338" s="126"/>
      <c r="EL338" s="126"/>
      <c r="EV338" s="126"/>
      <c r="FF338" s="126"/>
      <c r="FP338" s="126"/>
      <c r="FZ338" s="126"/>
      <c r="GJ338" s="126"/>
      <c r="GT338" s="126"/>
      <c r="HD338" s="126"/>
      <c r="HN338" s="126"/>
      <c r="HX338" s="126"/>
      <c r="IH338" s="126"/>
      <c r="IR338" s="126"/>
      <c r="JB338" s="126"/>
      <c r="JL338" s="126"/>
      <c r="JV338" s="126"/>
      <c r="KF338" s="126"/>
      <c r="KP338" s="126"/>
      <c r="KZ338" s="126"/>
      <c r="LJ338" s="126"/>
    </row>
    <row xmlns:x14ac="http://schemas.microsoft.com/office/spreadsheetml/2009/9/ac" r="339" s="3" customFormat="true" x14ac:dyDescent="0.25">
      <c r="A339" s="401"/>
      <c r="B339" s="126"/>
      <c r="L339" s="126"/>
      <c r="V339" s="126"/>
      <c r="AF339" s="126"/>
      <c r="AP339" s="126"/>
      <c r="AZ339" s="126"/>
      <c r="BJ339" s="126"/>
      <c r="BT339" s="126"/>
      <c r="CD339" s="126"/>
      <c r="CE339" s="126"/>
      <c r="CF339" s="126"/>
      <c r="CG339" s="126"/>
      <c r="CH339" s="126"/>
      <c r="CI339" s="126"/>
      <c r="CJ339" s="126"/>
      <c r="CK339" s="126"/>
      <c r="CN339" s="126"/>
      <c r="CX339" s="126"/>
      <c r="DH339" s="126"/>
      <c r="DR339" s="126"/>
      <c r="EB339" s="126"/>
      <c r="EL339" s="126"/>
      <c r="EV339" s="126"/>
      <c r="FF339" s="126"/>
      <c r="FP339" s="126"/>
      <c r="FZ339" s="126"/>
      <c r="GJ339" s="126"/>
      <c r="GT339" s="126"/>
      <c r="HD339" s="126"/>
      <c r="HN339" s="126"/>
      <c r="HX339" s="126"/>
      <c r="IH339" s="126"/>
      <c r="IR339" s="126"/>
      <c r="JB339" s="126"/>
      <c r="JL339" s="126"/>
      <c r="JV339" s="126"/>
      <c r="KF339" s="126"/>
      <c r="KP339" s="126"/>
      <c r="KZ339" s="126"/>
      <c r="LJ339" s="126"/>
    </row>
    <row xmlns:x14ac="http://schemas.microsoft.com/office/spreadsheetml/2009/9/ac" r="340" s="3" customFormat="true" x14ac:dyDescent="0.25">
      <c r="A340" s="401"/>
      <c r="B340" s="126"/>
      <c r="L340" s="126"/>
      <c r="V340" s="126"/>
      <c r="AF340" s="126"/>
      <c r="AP340" s="126"/>
      <c r="AZ340" s="126"/>
      <c r="BJ340" s="126"/>
      <c r="BT340" s="126"/>
      <c r="CD340" s="126"/>
      <c r="CE340" s="126"/>
      <c r="CF340" s="126"/>
      <c r="CG340" s="126"/>
      <c r="CH340" s="126"/>
      <c r="CI340" s="126"/>
      <c r="CJ340" s="126"/>
      <c r="CK340" s="126"/>
      <c r="CN340" s="126"/>
      <c r="CX340" s="126"/>
      <c r="DH340" s="126"/>
      <c r="DR340" s="126"/>
      <c r="EB340" s="126"/>
      <c r="EL340" s="126"/>
      <c r="EV340" s="126"/>
      <c r="FF340" s="126"/>
      <c r="FP340" s="126"/>
      <c r="FZ340" s="126"/>
      <c r="GJ340" s="126"/>
      <c r="GT340" s="126"/>
      <c r="HD340" s="126"/>
      <c r="HN340" s="126"/>
      <c r="HX340" s="126"/>
      <c r="IH340" s="126"/>
      <c r="IR340" s="126"/>
      <c r="JB340" s="126"/>
      <c r="JL340" s="126"/>
      <c r="JV340" s="126"/>
      <c r="KF340" s="126"/>
      <c r="KP340" s="126"/>
      <c r="KZ340" s="126"/>
      <c r="LJ340" s="126"/>
    </row>
    <row xmlns:x14ac="http://schemas.microsoft.com/office/spreadsheetml/2009/9/ac" r="341" s="3" customFormat="true" x14ac:dyDescent="0.25">
      <c r="A341" s="401"/>
      <c r="B341" s="126"/>
      <c r="L341" s="126"/>
      <c r="V341" s="126"/>
      <c r="AF341" s="126"/>
      <c r="AP341" s="126"/>
      <c r="AZ341" s="126"/>
      <c r="BJ341" s="126"/>
      <c r="BT341" s="126"/>
      <c r="CD341" s="126"/>
      <c r="CE341" s="126"/>
      <c r="CF341" s="126"/>
      <c r="CG341" s="126"/>
      <c r="CH341" s="126"/>
      <c r="CI341" s="126"/>
      <c r="CJ341" s="126"/>
      <c r="CK341" s="126"/>
      <c r="CN341" s="126"/>
      <c r="CX341" s="126"/>
      <c r="DH341" s="126"/>
      <c r="DR341" s="126"/>
      <c r="EB341" s="126"/>
      <c r="EL341" s="126"/>
      <c r="EV341" s="126"/>
      <c r="FF341" s="126"/>
      <c r="FP341" s="126"/>
      <c r="FZ341" s="126"/>
      <c r="GJ341" s="126"/>
      <c r="GT341" s="126"/>
      <c r="HD341" s="126"/>
      <c r="HN341" s="126"/>
      <c r="HX341" s="126"/>
      <c r="IH341" s="126"/>
      <c r="IR341" s="126"/>
      <c r="JB341" s="126"/>
      <c r="JL341" s="126"/>
      <c r="JV341" s="126"/>
      <c r="KF341" s="126"/>
      <c r="KP341" s="126"/>
      <c r="KZ341" s="126"/>
      <c r="LJ341" s="126"/>
    </row>
    <row xmlns:x14ac="http://schemas.microsoft.com/office/spreadsheetml/2009/9/ac" r="342" s="3" customFormat="true" x14ac:dyDescent="0.25">
      <c r="A342" s="401"/>
      <c r="B342" s="126"/>
      <c r="L342" s="126"/>
      <c r="V342" s="126"/>
      <c r="AF342" s="126"/>
      <c r="AP342" s="126"/>
      <c r="AZ342" s="126"/>
      <c r="BJ342" s="126"/>
      <c r="BT342" s="126"/>
      <c r="CD342" s="126"/>
      <c r="CE342" s="126"/>
      <c r="CF342" s="126"/>
      <c r="CG342" s="126"/>
      <c r="CH342" s="126"/>
      <c r="CI342" s="126"/>
      <c r="CJ342" s="126"/>
      <c r="CK342" s="126"/>
      <c r="CN342" s="126"/>
      <c r="CX342" s="126"/>
      <c r="DH342" s="126"/>
      <c r="DR342" s="126"/>
      <c r="EB342" s="126"/>
      <c r="EL342" s="126"/>
      <c r="EV342" s="126"/>
      <c r="FF342" s="126"/>
      <c r="FP342" s="126"/>
      <c r="FZ342" s="126"/>
      <c r="GJ342" s="126"/>
      <c r="GT342" s="126"/>
      <c r="HD342" s="126"/>
      <c r="HN342" s="126"/>
      <c r="HX342" s="126"/>
      <c r="IH342" s="126"/>
      <c r="IR342" s="126"/>
      <c r="JB342" s="126"/>
      <c r="JL342" s="126"/>
      <c r="JV342" s="126"/>
      <c r="KF342" s="126"/>
      <c r="KP342" s="126"/>
      <c r="KZ342" s="126"/>
      <c r="LJ342" s="126"/>
    </row>
    <row xmlns:x14ac="http://schemas.microsoft.com/office/spreadsheetml/2009/9/ac" r="343" s="3" customFormat="true" x14ac:dyDescent="0.25">
      <c r="A343" s="401"/>
      <c r="B343" s="126"/>
      <c r="L343" s="126"/>
      <c r="V343" s="126"/>
      <c r="AF343" s="126"/>
      <c r="AP343" s="126"/>
      <c r="AZ343" s="126"/>
      <c r="BJ343" s="126"/>
      <c r="BT343" s="126"/>
      <c r="CD343" s="126"/>
      <c r="CE343" s="126"/>
      <c r="CF343" s="126"/>
      <c r="CG343" s="126"/>
      <c r="CH343" s="126"/>
      <c r="CI343" s="126"/>
      <c r="CJ343" s="126"/>
      <c r="CK343" s="126"/>
      <c r="CN343" s="126"/>
      <c r="CX343" s="126"/>
      <c r="DH343" s="126"/>
      <c r="DR343" s="126"/>
      <c r="EB343" s="126"/>
      <c r="EL343" s="126"/>
      <c r="EV343" s="126"/>
      <c r="FF343" s="126"/>
      <c r="FP343" s="126"/>
      <c r="FZ343" s="126"/>
      <c r="GJ343" s="126"/>
      <c r="GT343" s="126"/>
      <c r="HD343" s="126"/>
      <c r="HN343" s="126"/>
      <c r="HX343" s="126"/>
      <c r="IH343" s="126"/>
      <c r="IR343" s="126"/>
      <c r="JB343" s="126"/>
      <c r="JL343" s="126"/>
      <c r="JV343" s="126"/>
      <c r="KF343" s="126"/>
      <c r="KP343" s="126"/>
      <c r="KZ343" s="126"/>
      <c r="LJ343" s="126"/>
    </row>
    <row xmlns:x14ac="http://schemas.microsoft.com/office/spreadsheetml/2009/9/ac" r="344" s="3" customFormat="true" x14ac:dyDescent="0.25">
      <c r="A344" s="401"/>
      <c r="B344" s="126"/>
      <c r="L344" s="126"/>
      <c r="V344" s="126"/>
      <c r="AF344" s="126"/>
      <c r="AP344" s="126"/>
      <c r="AZ344" s="126"/>
      <c r="BJ344" s="126"/>
      <c r="BT344" s="126"/>
      <c r="CD344" s="126"/>
      <c r="CE344" s="126"/>
      <c r="CF344" s="126"/>
      <c r="CG344" s="126"/>
      <c r="CH344" s="126"/>
      <c r="CI344" s="126"/>
      <c r="CJ344" s="126"/>
      <c r="CK344" s="126"/>
      <c r="CN344" s="126"/>
      <c r="CX344" s="126"/>
      <c r="DH344" s="126"/>
      <c r="DR344" s="126"/>
      <c r="EB344" s="126"/>
      <c r="EL344" s="126"/>
      <c r="EV344" s="126"/>
      <c r="FF344" s="126"/>
      <c r="FP344" s="126"/>
      <c r="FZ344" s="126"/>
      <c r="GJ344" s="126"/>
      <c r="GT344" s="126"/>
      <c r="HD344" s="126"/>
      <c r="HN344" s="126"/>
      <c r="HX344" s="126"/>
      <c r="IH344" s="126"/>
      <c r="IR344" s="126"/>
      <c r="JB344" s="126"/>
      <c r="JL344" s="126"/>
      <c r="JV344" s="126"/>
      <c r="KF344" s="126"/>
      <c r="KP344" s="126"/>
      <c r="KZ344" s="126"/>
      <c r="LJ344" s="126"/>
    </row>
    <row xmlns:x14ac="http://schemas.microsoft.com/office/spreadsheetml/2009/9/ac" r="345" s="3" customFormat="true" x14ac:dyDescent="0.25">
      <c r="A345" s="401"/>
      <c r="B345" s="126"/>
      <c r="L345" s="126"/>
      <c r="V345" s="126"/>
      <c r="AF345" s="126"/>
      <c r="AP345" s="126"/>
      <c r="AZ345" s="126"/>
      <c r="BJ345" s="126"/>
      <c r="BT345" s="126"/>
      <c r="CD345" s="126"/>
      <c r="CE345" s="126"/>
      <c r="CF345" s="126"/>
      <c r="CG345" s="126"/>
      <c r="CH345" s="126"/>
      <c r="CI345" s="126"/>
      <c r="CJ345" s="126"/>
      <c r="CK345" s="126"/>
      <c r="CN345" s="126"/>
      <c r="CX345" s="126"/>
      <c r="DH345" s="126"/>
      <c r="DR345" s="126"/>
      <c r="EB345" s="126"/>
      <c r="EL345" s="126"/>
      <c r="EV345" s="126"/>
      <c r="FF345" s="126"/>
      <c r="FP345" s="126"/>
      <c r="FZ345" s="126"/>
      <c r="GJ345" s="126"/>
      <c r="GT345" s="126"/>
      <c r="HD345" s="126"/>
      <c r="HN345" s="126"/>
      <c r="HX345" s="126"/>
      <c r="IH345" s="126"/>
      <c r="IR345" s="126"/>
      <c r="JB345" s="126"/>
      <c r="JL345" s="126"/>
      <c r="JV345" s="126"/>
      <c r="KF345" s="126"/>
      <c r="KP345" s="126"/>
      <c r="KZ345" s="126"/>
      <c r="LJ345" s="126"/>
    </row>
    <row xmlns:x14ac="http://schemas.microsoft.com/office/spreadsheetml/2009/9/ac" r="346" s="3" customFormat="true" x14ac:dyDescent="0.25">
      <c r="A346" s="401"/>
      <c r="B346" s="126"/>
      <c r="L346" s="126"/>
      <c r="V346" s="126"/>
      <c r="AF346" s="126"/>
      <c r="AP346" s="126"/>
      <c r="AZ346" s="126"/>
      <c r="BJ346" s="126"/>
      <c r="BT346" s="126"/>
      <c r="CD346" s="126"/>
      <c r="CE346" s="126"/>
      <c r="CF346" s="126"/>
      <c r="CG346" s="126"/>
      <c r="CH346" s="126"/>
      <c r="CI346" s="126"/>
      <c r="CJ346" s="126"/>
      <c r="CK346" s="126"/>
      <c r="CN346" s="126"/>
      <c r="CX346" s="126"/>
      <c r="DH346" s="126"/>
      <c r="DR346" s="126"/>
      <c r="EB346" s="126"/>
      <c r="EL346" s="126"/>
      <c r="EV346" s="126"/>
      <c r="FF346" s="126"/>
      <c r="FP346" s="126"/>
      <c r="FZ346" s="126"/>
      <c r="GJ346" s="126"/>
      <c r="GT346" s="126"/>
      <c r="HD346" s="126"/>
      <c r="HN346" s="126"/>
      <c r="HX346" s="126"/>
      <c r="IH346" s="126"/>
      <c r="IR346" s="126"/>
      <c r="JB346" s="126"/>
      <c r="JL346" s="126"/>
      <c r="JV346" s="126"/>
      <c r="KF346" s="126"/>
      <c r="KP346" s="126"/>
      <c r="KZ346" s="126"/>
      <c r="LJ346" s="126"/>
    </row>
    <row xmlns:x14ac="http://schemas.microsoft.com/office/spreadsheetml/2009/9/ac" r="347" s="3" customFormat="true" x14ac:dyDescent="0.25">
      <c r="A347" s="401"/>
      <c r="B347" s="126"/>
      <c r="L347" s="126"/>
      <c r="V347" s="126"/>
      <c r="AF347" s="126"/>
      <c r="AP347" s="126"/>
      <c r="AZ347" s="126"/>
      <c r="BJ347" s="126"/>
      <c r="BT347" s="126"/>
      <c r="CD347" s="126"/>
      <c r="CE347" s="126"/>
      <c r="CF347" s="126"/>
      <c r="CG347" s="126"/>
      <c r="CH347" s="126"/>
      <c r="CI347" s="126"/>
      <c r="CJ347" s="126"/>
      <c r="CK347" s="126"/>
      <c r="CN347" s="126"/>
      <c r="CX347" s="126"/>
      <c r="DH347" s="126"/>
      <c r="DR347" s="126"/>
      <c r="EB347" s="126"/>
      <c r="EL347" s="126"/>
      <c r="EV347" s="126"/>
      <c r="FF347" s="126"/>
      <c r="FP347" s="126"/>
      <c r="FZ347" s="126"/>
      <c r="GJ347" s="126"/>
      <c r="GT347" s="126"/>
      <c r="HD347" s="126"/>
      <c r="HN347" s="126"/>
      <c r="HX347" s="126"/>
      <c r="IH347" s="126"/>
      <c r="IR347" s="126"/>
      <c r="JB347" s="126"/>
      <c r="JL347" s="126"/>
      <c r="JV347" s="126"/>
      <c r="KF347" s="126"/>
      <c r="KP347" s="126"/>
      <c r="KZ347" s="126"/>
      <c r="LJ347" s="126"/>
    </row>
    <row xmlns:x14ac="http://schemas.microsoft.com/office/spreadsheetml/2009/9/ac" r="348" s="3" customFormat="true" x14ac:dyDescent="0.25">
      <c r="A348" s="401"/>
      <c r="B348" s="126"/>
      <c r="L348" s="126"/>
      <c r="V348" s="126"/>
      <c r="AF348" s="126"/>
      <c r="AP348" s="126"/>
      <c r="AZ348" s="126"/>
      <c r="BJ348" s="126"/>
      <c r="BT348" s="126"/>
      <c r="CD348" s="126"/>
      <c r="CE348" s="126"/>
      <c r="CF348" s="126"/>
      <c r="CG348" s="126"/>
      <c r="CH348" s="126"/>
      <c r="CI348" s="126"/>
      <c r="CJ348" s="126"/>
      <c r="CK348" s="126"/>
      <c r="CN348" s="126"/>
      <c r="CX348" s="126"/>
      <c r="DH348" s="126"/>
      <c r="DR348" s="126"/>
      <c r="EB348" s="126"/>
      <c r="EL348" s="126"/>
      <c r="EV348" s="126"/>
      <c r="FF348" s="126"/>
      <c r="FP348" s="126"/>
      <c r="FZ348" s="126"/>
      <c r="GJ348" s="126"/>
      <c r="GT348" s="126"/>
      <c r="HD348" s="126"/>
      <c r="HN348" s="126"/>
      <c r="HX348" s="126"/>
      <c r="IH348" s="126"/>
      <c r="IR348" s="126"/>
      <c r="JB348" s="126"/>
      <c r="JL348" s="126"/>
      <c r="JV348" s="126"/>
      <c r="KF348" s="126"/>
      <c r="KP348" s="126"/>
      <c r="KZ348" s="126"/>
      <c r="LJ348" s="126"/>
    </row>
    <row xmlns:x14ac="http://schemas.microsoft.com/office/spreadsheetml/2009/9/ac" r="349" s="3" customFormat="true" x14ac:dyDescent="0.25">
      <c r="A349" s="401"/>
      <c r="B349" s="126"/>
      <c r="L349" s="126"/>
      <c r="V349" s="126"/>
      <c r="AF349" s="126"/>
      <c r="AP349" s="126"/>
      <c r="AZ349" s="126"/>
      <c r="BJ349" s="126"/>
      <c r="BT349" s="126"/>
      <c r="CD349" s="126"/>
      <c r="CE349" s="126"/>
      <c r="CF349" s="126"/>
      <c r="CG349" s="126"/>
      <c r="CH349" s="126"/>
      <c r="CI349" s="126"/>
      <c r="CJ349" s="126"/>
      <c r="CK349" s="126"/>
      <c r="CN349" s="126"/>
      <c r="CX349" s="126"/>
      <c r="DH349" s="126"/>
      <c r="DR349" s="126"/>
      <c r="EB349" s="126"/>
      <c r="EL349" s="126"/>
      <c r="EV349" s="126"/>
      <c r="FF349" s="126"/>
      <c r="FP349" s="126"/>
      <c r="FZ349" s="126"/>
      <c r="GJ349" s="126"/>
      <c r="GT349" s="126"/>
      <c r="HD349" s="126"/>
      <c r="HN349" s="126"/>
      <c r="HX349" s="126"/>
      <c r="IH349" s="126"/>
      <c r="IR349" s="126"/>
      <c r="JB349" s="126"/>
      <c r="JL349" s="126"/>
      <c r="JV349" s="126"/>
      <c r="KF349" s="126"/>
      <c r="KP349" s="126"/>
      <c r="KZ349" s="126"/>
      <c r="LJ349" s="126"/>
    </row>
    <row xmlns:x14ac="http://schemas.microsoft.com/office/spreadsheetml/2009/9/ac" r="350" s="3" customFormat="true" x14ac:dyDescent="0.25">
      <c r="A350" s="401"/>
      <c r="B350" s="126"/>
      <c r="L350" s="126"/>
      <c r="V350" s="126"/>
      <c r="AF350" s="126"/>
      <c r="AP350" s="126"/>
      <c r="AZ350" s="126"/>
      <c r="BJ350" s="126"/>
      <c r="BT350" s="126"/>
      <c r="CD350" s="126"/>
      <c r="CE350" s="126"/>
      <c r="CF350" s="126"/>
      <c r="CG350" s="126"/>
      <c r="CH350" s="126"/>
      <c r="CI350" s="126"/>
      <c r="CJ350" s="126"/>
      <c r="CK350" s="126"/>
      <c r="CN350" s="126"/>
      <c r="CX350" s="126"/>
      <c r="DH350" s="126"/>
      <c r="DR350" s="126"/>
      <c r="EB350" s="126"/>
      <c r="EL350" s="126"/>
      <c r="EV350" s="126"/>
      <c r="FF350" s="126"/>
      <c r="FP350" s="126"/>
      <c r="FZ350" s="126"/>
      <c r="GJ350" s="126"/>
      <c r="GT350" s="126"/>
      <c r="HD350" s="126"/>
      <c r="HN350" s="126"/>
      <c r="HX350" s="126"/>
      <c r="IH350" s="126"/>
      <c r="IR350" s="126"/>
      <c r="JB350" s="126"/>
      <c r="JL350" s="126"/>
      <c r="JV350" s="126"/>
      <c r="KF350" s="126"/>
      <c r="KP350" s="126"/>
      <c r="KZ350" s="126"/>
      <c r="LJ350" s="126"/>
    </row>
    <row xmlns:x14ac="http://schemas.microsoft.com/office/spreadsheetml/2009/9/ac" r="351" s="3" customFormat="true" x14ac:dyDescent="0.25">
      <c r="A351" s="401"/>
      <c r="B351" s="126"/>
      <c r="L351" s="126"/>
      <c r="V351" s="126"/>
      <c r="AF351" s="126"/>
      <c r="AP351" s="126"/>
      <c r="AZ351" s="126"/>
      <c r="BJ351" s="126"/>
      <c r="BT351" s="126"/>
      <c r="CD351" s="126"/>
      <c r="CE351" s="126"/>
      <c r="CF351" s="126"/>
      <c r="CG351" s="126"/>
      <c r="CH351" s="126"/>
      <c r="CI351" s="126"/>
      <c r="CJ351" s="126"/>
      <c r="CK351" s="126"/>
      <c r="CN351" s="126"/>
      <c r="CX351" s="126"/>
      <c r="DH351" s="126"/>
      <c r="DR351" s="126"/>
      <c r="EB351" s="126"/>
      <c r="EL351" s="126"/>
      <c r="EV351" s="126"/>
      <c r="FF351" s="126"/>
      <c r="FP351" s="126"/>
      <c r="FZ351" s="126"/>
      <c r="GJ351" s="126"/>
      <c r="GT351" s="126"/>
      <c r="HD351" s="126"/>
      <c r="HN351" s="126"/>
      <c r="HX351" s="126"/>
      <c r="IH351" s="126"/>
      <c r="IR351" s="126"/>
      <c r="JB351" s="126"/>
      <c r="JL351" s="126"/>
      <c r="JV351" s="126"/>
      <c r="KF351" s="126"/>
      <c r="KP351" s="126"/>
      <c r="KZ351" s="126"/>
      <c r="LJ351" s="126"/>
    </row>
    <row xmlns:x14ac="http://schemas.microsoft.com/office/spreadsheetml/2009/9/ac" r="352" s="3" customFormat="true" x14ac:dyDescent="0.25">
      <c r="A352" s="401"/>
      <c r="B352" s="126"/>
      <c r="L352" s="126"/>
      <c r="V352" s="126"/>
      <c r="AF352" s="126"/>
      <c r="AP352" s="126"/>
      <c r="AZ352" s="126"/>
      <c r="BJ352" s="126"/>
      <c r="BT352" s="126"/>
      <c r="CD352" s="126"/>
      <c r="CE352" s="126"/>
      <c r="CF352" s="126"/>
      <c r="CG352" s="126"/>
      <c r="CH352" s="126"/>
      <c r="CI352" s="126"/>
      <c r="CJ352" s="126"/>
      <c r="CK352" s="126"/>
      <c r="CN352" s="126"/>
      <c r="CX352" s="126"/>
      <c r="DH352" s="126"/>
      <c r="DR352" s="126"/>
      <c r="EB352" s="126"/>
      <c r="EL352" s="126"/>
      <c r="EV352" s="126"/>
      <c r="FF352" s="126"/>
      <c r="FP352" s="126"/>
      <c r="FZ352" s="126"/>
      <c r="GJ352" s="126"/>
      <c r="GT352" s="126"/>
      <c r="HD352" s="126"/>
      <c r="HN352" s="126"/>
      <c r="HX352" s="126"/>
      <c r="IH352" s="126"/>
      <c r="IR352" s="126"/>
      <c r="JB352" s="126"/>
      <c r="JL352" s="126"/>
      <c r="JV352" s="126"/>
      <c r="KF352" s="126"/>
      <c r="KP352" s="126"/>
      <c r="KZ352" s="126"/>
      <c r="LJ352" s="126"/>
    </row>
    <row xmlns:x14ac="http://schemas.microsoft.com/office/spreadsheetml/2009/9/ac" r="353" s="3" customFormat="true" x14ac:dyDescent="0.25">
      <c r="A353" s="401"/>
      <c r="B353" s="126"/>
      <c r="L353" s="126"/>
      <c r="V353" s="126"/>
      <c r="AF353" s="126"/>
      <c r="AP353" s="126"/>
      <c r="AZ353" s="126"/>
      <c r="BJ353" s="126"/>
      <c r="BT353" s="126"/>
      <c r="CD353" s="126"/>
      <c r="CE353" s="126"/>
      <c r="CF353" s="126"/>
      <c r="CG353" s="126"/>
      <c r="CH353" s="126"/>
      <c r="CI353" s="126"/>
      <c r="CJ353" s="126"/>
      <c r="CK353" s="126"/>
      <c r="CN353" s="126"/>
      <c r="CX353" s="126"/>
      <c r="DH353" s="126"/>
      <c r="DR353" s="126"/>
      <c r="EB353" s="126"/>
      <c r="EL353" s="126"/>
      <c r="EV353" s="126"/>
      <c r="FF353" s="126"/>
      <c r="FP353" s="126"/>
      <c r="FZ353" s="126"/>
      <c r="GJ353" s="126"/>
      <c r="GT353" s="126"/>
      <c r="HD353" s="126"/>
      <c r="HN353" s="126"/>
      <c r="HX353" s="126"/>
      <c r="IH353" s="126"/>
      <c r="IR353" s="126"/>
      <c r="JB353" s="126"/>
      <c r="JL353" s="126"/>
      <c r="JV353" s="126"/>
      <c r="KF353" s="126"/>
      <c r="KP353" s="126"/>
      <c r="KZ353" s="126"/>
      <c r="LJ353" s="126"/>
    </row>
    <row xmlns:x14ac="http://schemas.microsoft.com/office/spreadsheetml/2009/9/ac" r="354" s="3" customFormat="true" x14ac:dyDescent="0.25">
      <c r="A354" s="401"/>
      <c r="B354" s="126"/>
      <c r="L354" s="126"/>
      <c r="V354" s="126"/>
      <c r="AF354" s="126"/>
      <c r="AP354" s="126"/>
      <c r="AZ354" s="126"/>
      <c r="BJ354" s="126"/>
      <c r="BT354" s="126"/>
      <c r="CD354" s="126"/>
      <c r="CE354" s="126"/>
      <c r="CF354" s="126"/>
      <c r="CG354" s="126"/>
      <c r="CH354" s="126"/>
      <c r="CI354" s="126"/>
      <c r="CJ354" s="126"/>
      <c r="CK354" s="126"/>
      <c r="CN354" s="126"/>
      <c r="CX354" s="126"/>
      <c r="DH354" s="126"/>
      <c r="DR354" s="126"/>
      <c r="EB354" s="126"/>
      <c r="EL354" s="126"/>
      <c r="EV354" s="126"/>
      <c r="FF354" s="126"/>
      <c r="FP354" s="126"/>
      <c r="FZ354" s="126"/>
      <c r="GJ354" s="126"/>
      <c r="GT354" s="126"/>
      <c r="HD354" s="126"/>
      <c r="HN354" s="126"/>
      <c r="HX354" s="126"/>
      <c r="IH354" s="126"/>
      <c r="IR354" s="126"/>
      <c r="JB354" s="126"/>
      <c r="JL354" s="126"/>
      <c r="JV354" s="126"/>
      <c r="KF354" s="126"/>
      <c r="KP354" s="126"/>
      <c r="KZ354" s="126"/>
      <c r="LJ354" s="126"/>
    </row>
    <row xmlns:x14ac="http://schemas.microsoft.com/office/spreadsheetml/2009/9/ac" r="355" s="3" customFormat="true" x14ac:dyDescent="0.25">
      <c r="A355" s="401"/>
      <c r="B355" s="126"/>
      <c r="L355" s="126"/>
      <c r="V355" s="126"/>
      <c r="AF355" s="126"/>
      <c r="AP355" s="126"/>
      <c r="AZ355" s="126"/>
      <c r="BJ355" s="126"/>
      <c r="BT355" s="126"/>
      <c r="CD355" s="126"/>
      <c r="CE355" s="126"/>
      <c r="CF355" s="126"/>
      <c r="CG355" s="126"/>
      <c r="CH355" s="126"/>
      <c r="CI355" s="126"/>
      <c r="CJ355" s="126"/>
      <c r="CK355" s="126"/>
      <c r="CN355" s="126"/>
      <c r="CX355" s="126"/>
      <c r="DH355" s="126"/>
      <c r="DR355" s="126"/>
      <c r="EB355" s="126"/>
      <c r="EL355" s="126"/>
      <c r="EV355" s="126"/>
      <c r="FF355" s="126"/>
      <c r="FP355" s="126"/>
      <c r="FZ355" s="126"/>
      <c r="GJ355" s="126"/>
      <c r="GT355" s="126"/>
      <c r="HD355" s="126"/>
      <c r="HN355" s="126"/>
      <c r="HX355" s="126"/>
      <c r="IH355" s="126"/>
      <c r="IR355" s="126"/>
      <c r="JB355" s="126"/>
      <c r="JL355" s="126"/>
      <c r="JV355" s="126"/>
      <c r="KF355" s="126"/>
      <c r="KP355" s="126"/>
      <c r="KZ355" s="126"/>
      <c r="LJ355" s="126"/>
    </row>
    <row xmlns:x14ac="http://schemas.microsoft.com/office/spreadsheetml/2009/9/ac" r="356" s="3" customFormat="true" x14ac:dyDescent="0.25">
      <c r="A356" s="401"/>
      <c r="B356" s="126"/>
      <c r="L356" s="126"/>
      <c r="V356" s="126"/>
      <c r="AF356" s="126"/>
      <c r="AP356" s="126"/>
      <c r="AZ356" s="126"/>
      <c r="BJ356" s="126"/>
      <c r="BT356" s="126"/>
      <c r="CD356" s="126"/>
      <c r="CE356" s="126"/>
      <c r="CF356" s="126"/>
      <c r="CG356" s="126"/>
      <c r="CH356" s="126"/>
      <c r="CI356" s="126"/>
      <c r="CJ356" s="126"/>
      <c r="CK356" s="126"/>
      <c r="CN356" s="126"/>
      <c r="CX356" s="126"/>
      <c r="DH356" s="126"/>
      <c r="DR356" s="126"/>
      <c r="EB356" s="126"/>
      <c r="EL356" s="126"/>
      <c r="EV356" s="126"/>
      <c r="FF356" s="126"/>
      <c r="FP356" s="126"/>
      <c r="FZ356" s="126"/>
      <c r="GJ356" s="126"/>
      <c r="GT356" s="126"/>
      <c r="HD356" s="126"/>
      <c r="HN356" s="126"/>
      <c r="HX356" s="126"/>
      <c r="IH356" s="126"/>
      <c r="IR356" s="126"/>
      <c r="JB356" s="126"/>
      <c r="JL356" s="126"/>
      <c r="JV356" s="126"/>
      <c r="KF356" s="126"/>
      <c r="KP356" s="126"/>
      <c r="KZ356" s="126"/>
      <c r="LJ356" s="126"/>
    </row>
    <row xmlns:x14ac="http://schemas.microsoft.com/office/spreadsheetml/2009/9/ac" r="357" s="3" customFormat="true" x14ac:dyDescent="0.25">
      <c r="A357" s="401"/>
      <c r="B357" s="126"/>
      <c r="L357" s="126"/>
      <c r="V357" s="126"/>
      <c r="AF357" s="126"/>
      <c r="AP357" s="126"/>
      <c r="AZ357" s="126"/>
      <c r="BJ357" s="126"/>
      <c r="BT357" s="126"/>
      <c r="CD357" s="126"/>
      <c r="CE357" s="126"/>
      <c r="CF357" s="126"/>
      <c r="CG357" s="126"/>
      <c r="CH357" s="126"/>
      <c r="CI357" s="126"/>
      <c r="CJ357" s="126"/>
      <c r="CK357" s="126"/>
      <c r="CN357" s="126"/>
      <c r="CX357" s="126"/>
      <c r="DH357" s="126"/>
      <c r="DR357" s="126"/>
      <c r="EB357" s="126"/>
      <c r="EL357" s="126"/>
      <c r="EV357" s="126"/>
      <c r="FF357" s="126"/>
      <c r="FP357" s="126"/>
      <c r="FZ357" s="126"/>
      <c r="GJ357" s="126"/>
      <c r="GT357" s="126"/>
      <c r="HD357" s="126"/>
      <c r="HN357" s="126"/>
      <c r="HX357" s="126"/>
      <c r="IH357" s="126"/>
      <c r="IR357" s="126"/>
      <c r="JB357" s="126"/>
      <c r="JL357" s="126"/>
      <c r="JV357" s="126"/>
      <c r="KF357" s="126"/>
      <c r="KP357" s="126"/>
      <c r="KZ357" s="126"/>
      <c r="LJ357" s="126"/>
    </row>
    <row xmlns:x14ac="http://schemas.microsoft.com/office/spreadsheetml/2009/9/ac" r="358" s="3" customFormat="true" x14ac:dyDescent="0.25">
      <c r="A358" s="401"/>
      <c r="B358" s="126"/>
      <c r="L358" s="126"/>
      <c r="V358" s="126"/>
      <c r="AF358" s="126"/>
      <c r="AP358" s="126"/>
      <c r="AZ358" s="126"/>
      <c r="BJ358" s="126"/>
      <c r="BT358" s="126"/>
      <c r="CD358" s="126"/>
      <c r="CE358" s="126"/>
      <c r="CF358" s="126"/>
      <c r="CG358" s="126"/>
      <c r="CH358" s="126"/>
      <c r="CI358" s="126"/>
      <c r="CJ358" s="126"/>
      <c r="CK358" s="126"/>
      <c r="CN358" s="126"/>
      <c r="CX358" s="126"/>
      <c r="DH358" s="126"/>
      <c r="DR358" s="126"/>
      <c r="EB358" s="126"/>
      <c r="EL358" s="126"/>
      <c r="EV358" s="126"/>
      <c r="FF358" s="126"/>
      <c r="FP358" s="126"/>
      <c r="FZ358" s="126"/>
      <c r="GJ358" s="126"/>
      <c r="GT358" s="126"/>
      <c r="HD358" s="126"/>
      <c r="HN358" s="126"/>
      <c r="HX358" s="126"/>
      <c r="IH358" s="126"/>
      <c r="IR358" s="126"/>
      <c r="JB358" s="126"/>
      <c r="JL358" s="126"/>
      <c r="JV358" s="126"/>
      <c r="KF358" s="126"/>
      <c r="KP358" s="126"/>
      <c r="KZ358" s="126"/>
      <c r="LJ358" s="126"/>
    </row>
    <row xmlns:x14ac="http://schemas.microsoft.com/office/spreadsheetml/2009/9/ac" r="359" s="3" customFormat="true" x14ac:dyDescent="0.25">
      <c r="A359" s="401"/>
      <c r="B359" s="126"/>
      <c r="L359" s="126"/>
      <c r="V359" s="126"/>
      <c r="AF359" s="126"/>
      <c r="AP359" s="126"/>
      <c r="AZ359" s="126"/>
      <c r="BJ359" s="126"/>
      <c r="BT359" s="126"/>
      <c r="CD359" s="126"/>
      <c r="CE359" s="126"/>
      <c r="CF359" s="126"/>
      <c r="CG359" s="126"/>
      <c r="CH359" s="126"/>
      <c r="CI359" s="126"/>
      <c r="CJ359" s="126"/>
      <c r="CK359" s="126"/>
      <c r="CN359" s="126"/>
      <c r="CX359" s="126"/>
      <c r="DH359" s="126"/>
      <c r="DR359" s="126"/>
      <c r="EB359" s="126"/>
      <c r="EL359" s="126"/>
      <c r="EV359" s="126"/>
      <c r="FF359" s="126"/>
      <c r="FP359" s="126"/>
      <c r="FZ359" s="126"/>
      <c r="GJ359" s="126"/>
      <c r="GT359" s="126"/>
      <c r="HD359" s="126"/>
      <c r="HN359" s="126"/>
      <c r="HX359" s="126"/>
      <c r="IH359" s="126"/>
      <c r="IR359" s="126"/>
      <c r="JB359" s="126"/>
      <c r="JL359" s="126"/>
      <c r="JV359" s="126"/>
      <c r="KF359" s="126"/>
      <c r="KP359" s="126"/>
      <c r="KZ359" s="126"/>
      <c r="LJ359" s="126"/>
    </row>
    <row xmlns:x14ac="http://schemas.microsoft.com/office/spreadsheetml/2009/9/ac" r="360" s="3" customFormat="true" x14ac:dyDescent="0.25">
      <c r="A360" s="401"/>
      <c r="B360" s="126"/>
      <c r="L360" s="126"/>
      <c r="V360" s="126"/>
      <c r="AF360" s="126"/>
      <c r="AP360" s="126"/>
      <c r="AZ360" s="126"/>
      <c r="BJ360" s="126"/>
      <c r="BT360" s="126"/>
      <c r="CD360" s="126"/>
      <c r="CE360" s="126"/>
      <c r="CF360" s="126"/>
      <c r="CG360" s="126"/>
      <c r="CH360" s="126"/>
      <c r="CI360" s="126"/>
      <c r="CJ360" s="126"/>
      <c r="CK360" s="126"/>
      <c r="CN360" s="126"/>
      <c r="CX360" s="126"/>
      <c r="DH360" s="126"/>
      <c r="DR360" s="126"/>
      <c r="EB360" s="126"/>
      <c r="EL360" s="126"/>
      <c r="EV360" s="126"/>
      <c r="FF360" s="126"/>
      <c r="FP360" s="126"/>
      <c r="FZ360" s="126"/>
      <c r="GJ360" s="126"/>
      <c r="GT360" s="126"/>
      <c r="HD360" s="126"/>
      <c r="HN360" s="126"/>
      <c r="HX360" s="126"/>
      <c r="IH360" s="126"/>
      <c r="IR360" s="126"/>
      <c r="JB360" s="126"/>
      <c r="JL360" s="126"/>
      <c r="JV360" s="126"/>
      <c r="KF360" s="126"/>
      <c r="KP360" s="126"/>
      <c r="KZ360" s="126"/>
      <c r="LJ360" s="126"/>
    </row>
    <row xmlns:x14ac="http://schemas.microsoft.com/office/spreadsheetml/2009/9/ac" r="361" s="3" customFormat="true" x14ac:dyDescent="0.25">
      <c r="A361" s="401"/>
      <c r="B361" s="126"/>
      <c r="L361" s="126"/>
      <c r="V361" s="126"/>
      <c r="AF361" s="126"/>
      <c r="AP361" s="126"/>
      <c r="AZ361" s="126"/>
      <c r="BJ361" s="126"/>
      <c r="BT361" s="126"/>
      <c r="CD361" s="126"/>
      <c r="CE361" s="126"/>
      <c r="CF361" s="126"/>
      <c r="CG361" s="126"/>
      <c r="CH361" s="126"/>
      <c r="CI361" s="126"/>
      <c r="CJ361" s="126"/>
      <c r="CK361" s="126"/>
      <c r="CN361" s="126"/>
      <c r="CX361" s="126"/>
      <c r="DH361" s="126"/>
      <c r="DR361" s="126"/>
      <c r="EB361" s="126"/>
      <c r="EL361" s="126"/>
      <c r="EV361" s="126"/>
      <c r="FF361" s="126"/>
      <c r="FP361" s="126"/>
      <c r="FZ361" s="126"/>
      <c r="GJ361" s="126"/>
      <c r="GT361" s="126"/>
      <c r="HD361" s="126"/>
      <c r="HN361" s="126"/>
      <c r="HX361" s="126"/>
      <c r="IH361" s="126"/>
      <c r="IR361" s="126"/>
      <c r="JB361" s="126"/>
      <c r="JL361" s="126"/>
      <c r="JV361" s="126"/>
      <c r="KF361" s="126"/>
      <c r="KP361" s="126"/>
      <c r="KZ361" s="126"/>
      <c r="LJ361" s="126"/>
    </row>
    <row xmlns:x14ac="http://schemas.microsoft.com/office/spreadsheetml/2009/9/ac" r="362" s="3" customFormat="true" x14ac:dyDescent="0.25">
      <c r="A362" s="401"/>
      <c r="B362" s="126"/>
      <c r="L362" s="126"/>
      <c r="V362" s="126"/>
      <c r="AF362" s="126"/>
      <c r="AP362" s="126"/>
      <c r="AZ362" s="126"/>
      <c r="BJ362" s="126"/>
      <c r="BT362" s="126"/>
      <c r="CD362" s="126"/>
      <c r="CE362" s="126"/>
      <c r="CF362" s="126"/>
      <c r="CG362" s="126"/>
      <c r="CH362" s="126"/>
      <c r="CI362" s="126"/>
      <c r="CJ362" s="126"/>
      <c r="CK362" s="126"/>
      <c r="CN362" s="126"/>
      <c r="CX362" s="126"/>
      <c r="DH362" s="126"/>
      <c r="DR362" s="126"/>
      <c r="EB362" s="126"/>
      <c r="EL362" s="126"/>
      <c r="EV362" s="126"/>
      <c r="FF362" s="126"/>
      <c r="FP362" s="126"/>
      <c r="FZ362" s="126"/>
      <c r="GJ362" s="126"/>
      <c r="GT362" s="126"/>
      <c r="HD362" s="126"/>
      <c r="HN362" s="126"/>
      <c r="HX362" s="126"/>
      <c r="IH362" s="126"/>
      <c r="IR362" s="126"/>
      <c r="JB362" s="126"/>
      <c r="JL362" s="126"/>
      <c r="JV362" s="126"/>
      <c r="KF362" s="126"/>
      <c r="KP362" s="126"/>
      <c r="KZ362" s="126"/>
      <c r="LJ362" s="126"/>
    </row>
    <row xmlns:x14ac="http://schemas.microsoft.com/office/spreadsheetml/2009/9/ac" r="363" s="3" customFormat="true" x14ac:dyDescent="0.25">
      <c r="A363" s="401"/>
      <c r="B363" s="126"/>
      <c r="L363" s="126"/>
      <c r="V363" s="126"/>
      <c r="AF363" s="126"/>
      <c r="AP363" s="126"/>
      <c r="AZ363" s="126"/>
      <c r="BJ363" s="126"/>
      <c r="BT363" s="126"/>
      <c r="CD363" s="126"/>
      <c r="CE363" s="126"/>
      <c r="CF363" s="126"/>
      <c r="CG363" s="126"/>
      <c r="CH363" s="126"/>
      <c r="CI363" s="126"/>
      <c r="CJ363" s="126"/>
      <c r="CK363" s="126"/>
      <c r="CN363" s="126"/>
      <c r="CX363" s="126"/>
      <c r="DH363" s="126"/>
      <c r="DR363" s="126"/>
      <c r="EB363" s="126"/>
      <c r="EL363" s="126"/>
      <c r="EV363" s="126"/>
      <c r="FF363" s="126"/>
      <c r="FP363" s="126"/>
      <c r="FZ363" s="126"/>
      <c r="GJ363" s="126"/>
      <c r="GT363" s="126"/>
      <c r="HD363" s="126"/>
      <c r="HN363" s="126"/>
      <c r="HX363" s="126"/>
      <c r="IH363" s="126"/>
      <c r="IR363" s="126"/>
      <c r="JB363" s="126"/>
      <c r="JL363" s="126"/>
      <c r="JV363" s="126"/>
      <c r="KF363" s="126"/>
      <c r="KP363" s="126"/>
      <c r="KZ363" s="126"/>
      <c r="LJ363" s="126"/>
    </row>
    <row xmlns:x14ac="http://schemas.microsoft.com/office/spreadsheetml/2009/9/ac" r="364" s="3" customFormat="true" x14ac:dyDescent="0.25">
      <c r="A364" s="401"/>
      <c r="B364" s="126"/>
      <c r="L364" s="126"/>
      <c r="V364" s="126"/>
      <c r="AF364" s="126"/>
      <c r="AP364" s="126"/>
      <c r="AZ364" s="126"/>
      <c r="BJ364" s="126"/>
      <c r="BT364" s="126"/>
      <c r="CD364" s="126"/>
      <c r="CE364" s="126"/>
      <c r="CF364" s="126"/>
      <c r="CG364" s="126"/>
      <c r="CH364" s="126"/>
      <c r="CI364" s="126"/>
      <c r="CJ364" s="126"/>
      <c r="CK364" s="126"/>
      <c r="CN364" s="126"/>
      <c r="CX364" s="126"/>
      <c r="DH364" s="126"/>
      <c r="DR364" s="126"/>
      <c r="EB364" s="126"/>
      <c r="EL364" s="126"/>
      <c r="EV364" s="126"/>
      <c r="FF364" s="126"/>
      <c r="FP364" s="126"/>
      <c r="FZ364" s="126"/>
      <c r="GJ364" s="126"/>
      <c r="GT364" s="126"/>
      <c r="HD364" s="126"/>
      <c r="HN364" s="126"/>
      <c r="HX364" s="126"/>
      <c r="IH364" s="126"/>
      <c r="IR364" s="126"/>
      <c r="JB364" s="126"/>
      <c r="JL364" s="126"/>
      <c r="JV364" s="126"/>
      <c r="KF364" s="126"/>
      <c r="KP364" s="126"/>
      <c r="KZ364" s="126"/>
      <c r="LJ364" s="126"/>
    </row>
    <row xmlns:x14ac="http://schemas.microsoft.com/office/spreadsheetml/2009/9/ac" r="365" s="3" customFormat="true" x14ac:dyDescent="0.25">
      <c r="A365" s="401"/>
      <c r="B365" s="126"/>
      <c r="L365" s="126"/>
      <c r="V365" s="126"/>
      <c r="AF365" s="126"/>
      <c r="AP365" s="126"/>
      <c r="AZ365" s="126"/>
      <c r="BJ365" s="126"/>
      <c r="BT365" s="126"/>
      <c r="CD365" s="126"/>
      <c r="CE365" s="126"/>
      <c r="CF365" s="126"/>
      <c r="CG365" s="126"/>
      <c r="CH365" s="126"/>
      <c r="CI365" s="126"/>
      <c r="CJ365" s="126"/>
      <c r="CK365" s="126"/>
      <c r="CN365" s="126"/>
      <c r="CX365" s="126"/>
      <c r="DH365" s="126"/>
      <c r="DR365" s="126"/>
      <c r="EB365" s="126"/>
      <c r="EL365" s="126"/>
      <c r="EV365" s="126"/>
      <c r="FF365" s="126"/>
      <c r="FP365" s="126"/>
      <c r="FZ365" s="126"/>
      <c r="GJ365" s="126"/>
      <c r="GT365" s="126"/>
      <c r="HD365" s="126"/>
      <c r="HN365" s="126"/>
      <c r="HX365" s="126"/>
      <c r="IH365" s="126"/>
      <c r="IR365" s="126"/>
      <c r="JB365" s="126"/>
      <c r="JL365" s="126"/>
      <c r="JV365" s="126"/>
      <c r="KF365" s="126"/>
      <c r="KP365" s="126"/>
      <c r="KZ365" s="126"/>
      <c r="LJ365" s="126"/>
    </row>
    <row xmlns:x14ac="http://schemas.microsoft.com/office/spreadsheetml/2009/9/ac" r="366" s="3" customFormat="true" x14ac:dyDescent="0.25">
      <c r="A366" s="401"/>
      <c r="B366" s="126"/>
      <c r="L366" s="126"/>
      <c r="V366" s="126"/>
      <c r="AF366" s="126"/>
      <c r="AP366" s="126"/>
      <c r="AZ366" s="126"/>
      <c r="BJ366" s="126"/>
      <c r="BT366" s="126"/>
      <c r="CD366" s="126"/>
      <c r="CE366" s="126"/>
      <c r="CF366" s="126"/>
      <c r="CG366" s="126"/>
      <c r="CH366" s="126"/>
      <c r="CI366" s="126"/>
      <c r="CJ366" s="126"/>
      <c r="CK366" s="126"/>
      <c r="CN366" s="126"/>
      <c r="CX366" s="126"/>
      <c r="DH366" s="126"/>
      <c r="DR366" s="126"/>
      <c r="EB366" s="126"/>
      <c r="EL366" s="126"/>
      <c r="EV366" s="126"/>
      <c r="FF366" s="126"/>
      <c r="FP366" s="126"/>
      <c r="FZ366" s="126"/>
      <c r="GJ366" s="126"/>
      <c r="GT366" s="126"/>
      <c r="HD366" s="126"/>
      <c r="HN366" s="126"/>
      <c r="HX366" s="126"/>
      <c r="IH366" s="126"/>
      <c r="IR366" s="126"/>
      <c r="JB366" s="126"/>
      <c r="JL366" s="126"/>
      <c r="JV366" s="126"/>
      <c r="KF366" s="126"/>
      <c r="KP366" s="126"/>
      <c r="KZ366" s="126"/>
      <c r="LJ366" s="126"/>
    </row>
    <row xmlns:x14ac="http://schemas.microsoft.com/office/spreadsheetml/2009/9/ac" r="367" s="3" customFormat="true" x14ac:dyDescent="0.25">
      <c r="A367" s="401"/>
      <c r="B367" s="126"/>
      <c r="L367" s="126"/>
      <c r="V367" s="126"/>
      <c r="AF367" s="126"/>
      <c r="AP367" s="126"/>
      <c r="AZ367" s="126"/>
      <c r="BJ367" s="126"/>
      <c r="BT367" s="126"/>
      <c r="CD367" s="126"/>
      <c r="CE367" s="126"/>
      <c r="CF367" s="126"/>
      <c r="CG367" s="126"/>
      <c r="CH367" s="126"/>
      <c r="CI367" s="126"/>
      <c r="CJ367" s="126"/>
      <c r="CK367" s="126"/>
      <c r="CN367" s="126"/>
      <c r="CX367" s="126"/>
      <c r="DH367" s="126"/>
      <c r="DR367" s="126"/>
      <c r="EB367" s="126"/>
      <c r="EL367" s="126"/>
      <c r="EV367" s="126"/>
      <c r="FF367" s="126"/>
      <c r="FP367" s="126"/>
      <c r="FZ367" s="126"/>
      <c r="GJ367" s="126"/>
      <c r="GT367" s="126"/>
      <c r="HD367" s="126"/>
      <c r="HN367" s="126"/>
      <c r="HX367" s="126"/>
      <c r="IH367" s="126"/>
      <c r="IR367" s="126"/>
      <c r="JB367" s="126"/>
      <c r="JL367" s="126"/>
      <c r="JV367" s="126"/>
      <c r="KF367" s="126"/>
      <c r="KP367" s="126"/>
      <c r="KZ367" s="126"/>
      <c r="LJ367" s="126"/>
    </row>
    <row xmlns:x14ac="http://schemas.microsoft.com/office/spreadsheetml/2009/9/ac" r="368" s="3" customFormat="true" x14ac:dyDescent="0.25">
      <c r="A368" s="401"/>
      <c r="B368" s="126"/>
      <c r="L368" s="126"/>
      <c r="V368" s="126"/>
      <c r="AF368" s="126"/>
      <c r="AP368" s="126"/>
      <c r="AZ368" s="126"/>
      <c r="BJ368" s="126"/>
      <c r="BT368" s="126"/>
      <c r="CD368" s="126"/>
      <c r="CE368" s="126"/>
      <c r="CF368" s="126"/>
      <c r="CG368" s="126"/>
      <c r="CH368" s="126"/>
      <c r="CI368" s="126"/>
      <c r="CJ368" s="126"/>
      <c r="CK368" s="126"/>
      <c r="CN368" s="126"/>
      <c r="CX368" s="126"/>
      <c r="DH368" s="126"/>
      <c r="DR368" s="126"/>
      <c r="EB368" s="126"/>
      <c r="EL368" s="126"/>
      <c r="EV368" s="126"/>
      <c r="FF368" s="126"/>
      <c r="FP368" s="126"/>
      <c r="FZ368" s="126"/>
      <c r="GJ368" s="126"/>
      <c r="GT368" s="126"/>
      <c r="HD368" s="126"/>
      <c r="HN368" s="126"/>
      <c r="HX368" s="126"/>
      <c r="IH368" s="126"/>
      <c r="IR368" s="126"/>
      <c r="JB368" s="126"/>
      <c r="JL368" s="126"/>
      <c r="JV368" s="126"/>
      <c r="KF368" s="126"/>
      <c r="KP368" s="126"/>
      <c r="KZ368" s="126"/>
      <c r="LJ368" s="126"/>
    </row>
    <row xmlns:x14ac="http://schemas.microsoft.com/office/spreadsheetml/2009/9/ac" r="369" s="3" customFormat="true" x14ac:dyDescent="0.25">
      <c r="A369" s="401"/>
      <c r="B369" s="126"/>
      <c r="L369" s="126"/>
      <c r="V369" s="126"/>
      <c r="AF369" s="126"/>
      <c r="AP369" s="126"/>
      <c r="AZ369" s="126"/>
      <c r="BJ369" s="126"/>
      <c r="BT369" s="126"/>
      <c r="CD369" s="126"/>
      <c r="CE369" s="126"/>
      <c r="CF369" s="126"/>
      <c r="CG369" s="126"/>
      <c r="CH369" s="126"/>
      <c r="CI369" s="126"/>
      <c r="CJ369" s="126"/>
      <c r="CK369" s="126"/>
      <c r="CN369" s="126"/>
      <c r="CX369" s="126"/>
      <c r="DH369" s="126"/>
      <c r="DR369" s="126"/>
      <c r="EB369" s="126"/>
      <c r="EL369" s="126"/>
      <c r="EV369" s="126"/>
      <c r="FF369" s="126"/>
      <c r="FP369" s="126"/>
      <c r="FZ369" s="126"/>
      <c r="GJ369" s="126"/>
      <c r="GT369" s="126"/>
      <c r="HD369" s="126"/>
      <c r="HN369" s="126"/>
      <c r="HX369" s="126"/>
      <c r="IH369" s="126"/>
      <c r="IR369" s="126"/>
      <c r="JB369" s="126"/>
      <c r="JL369" s="126"/>
      <c r="JV369" s="126"/>
      <c r="KF369" s="126"/>
      <c r="KP369" s="126"/>
      <c r="KZ369" s="126"/>
      <c r="LJ369" s="126"/>
    </row>
    <row xmlns:x14ac="http://schemas.microsoft.com/office/spreadsheetml/2009/9/ac" r="370" s="3" customFormat="true" x14ac:dyDescent="0.25">
      <c r="A370" s="401"/>
      <c r="B370" s="126"/>
      <c r="L370" s="126"/>
      <c r="V370" s="126"/>
      <c r="AF370" s="126"/>
      <c r="AP370" s="126"/>
      <c r="AZ370" s="126"/>
      <c r="BJ370" s="126"/>
      <c r="BT370" s="126"/>
      <c r="CD370" s="126"/>
      <c r="CE370" s="126"/>
      <c r="CF370" s="126"/>
      <c r="CG370" s="126"/>
      <c r="CH370" s="126"/>
      <c r="CI370" s="126"/>
      <c r="CJ370" s="126"/>
      <c r="CK370" s="126"/>
      <c r="CN370" s="126"/>
      <c r="CX370" s="126"/>
      <c r="DH370" s="126"/>
      <c r="DR370" s="126"/>
      <c r="EB370" s="126"/>
      <c r="EL370" s="126"/>
      <c r="EV370" s="126"/>
      <c r="FF370" s="126"/>
      <c r="FP370" s="126"/>
      <c r="FZ370" s="126"/>
      <c r="GJ370" s="126"/>
      <c r="GT370" s="126"/>
      <c r="HD370" s="126"/>
      <c r="HN370" s="126"/>
      <c r="HX370" s="126"/>
      <c r="IH370" s="126"/>
      <c r="IR370" s="126"/>
      <c r="JB370" s="126"/>
      <c r="JL370" s="126"/>
      <c r="JV370" s="126"/>
      <c r="KF370" s="126"/>
      <c r="KP370" s="126"/>
      <c r="KZ370" s="126"/>
      <c r="LJ370" s="126"/>
    </row>
    <row xmlns:x14ac="http://schemas.microsoft.com/office/spreadsheetml/2009/9/ac" r="371" s="3" customFormat="true" x14ac:dyDescent="0.25">
      <c r="A371" s="401"/>
      <c r="B371" s="126"/>
      <c r="L371" s="126"/>
      <c r="V371" s="126"/>
      <c r="AF371" s="126"/>
      <c r="AP371" s="126"/>
      <c r="AZ371" s="126"/>
      <c r="BJ371" s="126"/>
      <c r="BT371" s="126"/>
      <c r="CD371" s="126"/>
      <c r="CE371" s="126"/>
      <c r="CF371" s="126"/>
      <c r="CG371" s="126"/>
      <c r="CH371" s="126"/>
      <c r="CI371" s="126"/>
      <c r="CJ371" s="126"/>
      <c r="CK371" s="126"/>
      <c r="CN371" s="126"/>
      <c r="CX371" s="126"/>
      <c r="DH371" s="126"/>
      <c r="DR371" s="126"/>
      <c r="EB371" s="126"/>
      <c r="EL371" s="126"/>
      <c r="EV371" s="126"/>
      <c r="FF371" s="126"/>
      <c r="FP371" s="126"/>
      <c r="FZ371" s="126"/>
      <c r="GJ371" s="126"/>
      <c r="GT371" s="126"/>
      <c r="HD371" s="126"/>
      <c r="HN371" s="126"/>
      <c r="HX371" s="126"/>
      <c r="IH371" s="126"/>
      <c r="IR371" s="126"/>
      <c r="JB371" s="126"/>
      <c r="JL371" s="126"/>
      <c r="JV371" s="126"/>
      <c r="KF371" s="126"/>
      <c r="KP371" s="126"/>
      <c r="KZ371" s="126"/>
      <c r="LJ371" s="126"/>
    </row>
    <row xmlns:x14ac="http://schemas.microsoft.com/office/spreadsheetml/2009/9/ac" r="372" s="3" customFormat="true" x14ac:dyDescent="0.25">
      <c r="A372" s="401"/>
      <c r="B372" s="126"/>
      <c r="L372" s="126"/>
      <c r="V372" s="126"/>
      <c r="AF372" s="126"/>
      <c r="AP372" s="126"/>
      <c r="AZ372" s="126"/>
      <c r="BJ372" s="126"/>
      <c r="BT372" s="126"/>
      <c r="CD372" s="126"/>
      <c r="CE372" s="126"/>
      <c r="CF372" s="126"/>
      <c r="CG372" s="126"/>
      <c r="CH372" s="126"/>
      <c r="CI372" s="126"/>
      <c r="CJ372" s="126"/>
      <c r="CK372" s="126"/>
      <c r="CN372" s="126"/>
      <c r="CX372" s="126"/>
      <c r="DH372" s="126"/>
      <c r="DR372" s="126"/>
      <c r="EB372" s="126"/>
      <c r="EL372" s="126"/>
      <c r="EV372" s="126"/>
      <c r="FF372" s="126"/>
      <c r="FP372" s="126"/>
      <c r="FZ372" s="126"/>
      <c r="GJ372" s="126"/>
      <c r="GT372" s="126"/>
      <c r="HD372" s="126"/>
      <c r="HN372" s="126"/>
      <c r="HX372" s="126"/>
      <c r="IH372" s="126"/>
      <c r="IR372" s="126"/>
      <c r="JB372" s="126"/>
      <c r="JL372" s="126"/>
      <c r="JV372" s="126"/>
      <c r="KF372" s="126"/>
      <c r="KP372" s="126"/>
      <c r="KZ372" s="126"/>
      <c r="LJ372" s="126"/>
    </row>
    <row xmlns:x14ac="http://schemas.microsoft.com/office/spreadsheetml/2009/9/ac" r="373" s="3" customFormat="true" x14ac:dyDescent="0.25">
      <c r="A373" s="401"/>
      <c r="B373" s="126"/>
      <c r="L373" s="126"/>
      <c r="V373" s="126"/>
      <c r="AF373" s="126"/>
      <c r="AP373" s="126"/>
      <c r="AZ373" s="126"/>
      <c r="BJ373" s="126"/>
      <c r="BT373" s="126"/>
      <c r="CD373" s="126"/>
      <c r="CE373" s="126"/>
      <c r="CF373" s="126"/>
      <c r="CG373" s="126"/>
      <c r="CH373" s="126"/>
      <c r="CI373" s="126"/>
      <c r="CJ373" s="126"/>
      <c r="CK373" s="126"/>
      <c r="CN373" s="126"/>
      <c r="CX373" s="126"/>
      <c r="DH373" s="126"/>
      <c r="DR373" s="126"/>
      <c r="EB373" s="126"/>
      <c r="EL373" s="126"/>
      <c r="EV373" s="126"/>
      <c r="FF373" s="126"/>
      <c r="FP373" s="126"/>
      <c r="FZ373" s="126"/>
      <c r="GJ373" s="126"/>
      <c r="GT373" s="126"/>
      <c r="HD373" s="126"/>
      <c r="HN373" s="126"/>
      <c r="HX373" s="126"/>
      <c r="IH373" s="126"/>
      <c r="IR373" s="126"/>
      <c r="JB373" s="126"/>
      <c r="JL373" s="126"/>
      <c r="JV373" s="126"/>
      <c r="KF373" s="126"/>
      <c r="KP373" s="126"/>
      <c r="KZ373" s="126"/>
      <c r="LJ373" s="126"/>
    </row>
    <row xmlns:x14ac="http://schemas.microsoft.com/office/spreadsheetml/2009/9/ac" r="374" s="3" customFormat="true" x14ac:dyDescent="0.25">
      <c r="A374" s="401"/>
      <c r="B374" s="126"/>
      <c r="L374" s="126"/>
      <c r="V374" s="126"/>
      <c r="AF374" s="126"/>
      <c r="AP374" s="126"/>
      <c r="AZ374" s="126"/>
      <c r="BJ374" s="126"/>
      <c r="BT374" s="126"/>
      <c r="CD374" s="126"/>
      <c r="CE374" s="126"/>
      <c r="CF374" s="126"/>
      <c r="CG374" s="126"/>
      <c r="CH374" s="126"/>
      <c r="CI374" s="126"/>
      <c r="CJ374" s="126"/>
      <c r="CK374" s="126"/>
      <c r="CN374" s="126"/>
      <c r="CX374" s="126"/>
      <c r="DH374" s="126"/>
      <c r="DR374" s="126"/>
      <c r="EB374" s="126"/>
      <c r="EL374" s="126"/>
      <c r="EV374" s="126"/>
      <c r="FF374" s="126"/>
      <c r="FP374" s="126"/>
      <c r="FZ374" s="126"/>
      <c r="GJ374" s="126"/>
      <c r="GT374" s="126"/>
      <c r="HD374" s="126"/>
      <c r="HN374" s="126"/>
      <c r="HX374" s="126"/>
      <c r="IH374" s="126"/>
      <c r="IR374" s="126"/>
      <c r="JB374" s="126"/>
      <c r="JL374" s="126"/>
      <c r="JV374" s="126"/>
      <c r="KF374" s="126"/>
      <c r="KP374" s="126"/>
      <c r="KZ374" s="126"/>
      <c r="LJ374" s="126"/>
    </row>
    <row xmlns:x14ac="http://schemas.microsoft.com/office/spreadsheetml/2009/9/ac" r="375" s="3" customFormat="true" x14ac:dyDescent="0.25">
      <c r="A375" s="401"/>
      <c r="B375" s="126"/>
      <c r="L375" s="126"/>
      <c r="V375" s="126"/>
      <c r="AF375" s="126"/>
      <c r="AP375" s="126"/>
      <c r="AZ375" s="126"/>
      <c r="BJ375" s="126"/>
      <c r="BT375" s="126"/>
      <c r="CD375" s="126"/>
      <c r="CE375" s="126"/>
      <c r="CF375" s="126"/>
      <c r="CG375" s="126"/>
      <c r="CH375" s="126"/>
      <c r="CI375" s="126"/>
      <c r="CJ375" s="126"/>
      <c r="CK375" s="126"/>
      <c r="CN375" s="126"/>
      <c r="CX375" s="126"/>
      <c r="DH375" s="126"/>
      <c r="DR375" s="126"/>
      <c r="EB375" s="126"/>
      <c r="EL375" s="126"/>
      <c r="EV375" s="126"/>
      <c r="FF375" s="126"/>
      <c r="FP375" s="126"/>
      <c r="FZ375" s="126"/>
      <c r="GJ375" s="126"/>
      <c r="GT375" s="126"/>
      <c r="HD375" s="126"/>
      <c r="HN375" s="126"/>
      <c r="HX375" s="126"/>
      <c r="IH375" s="126"/>
      <c r="IR375" s="126"/>
      <c r="JB375" s="126"/>
      <c r="JL375" s="126"/>
      <c r="JV375" s="126"/>
      <c r="KF375" s="126"/>
      <c r="KP375" s="126"/>
      <c r="KZ375" s="126"/>
      <c r="LJ375" s="126"/>
    </row>
    <row xmlns:x14ac="http://schemas.microsoft.com/office/spreadsheetml/2009/9/ac" r="376" s="3" customFormat="true" x14ac:dyDescent="0.25">
      <c r="A376" s="401"/>
      <c r="B376" s="126"/>
      <c r="L376" s="126"/>
      <c r="V376" s="126"/>
      <c r="AF376" s="126"/>
      <c r="AP376" s="126"/>
      <c r="AZ376" s="126"/>
      <c r="BJ376" s="126"/>
      <c r="BT376" s="126"/>
      <c r="CD376" s="126"/>
      <c r="CE376" s="126"/>
      <c r="CF376" s="126"/>
      <c r="CG376" s="126"/>
      <c r="CH376" s="126"/>
      <c r="CI376" s="126"/>
      <c r="CJ376" s="126"/>
      <c r="CK376" s="126"/>
      <c r="CN376" s="126"/>
      <c r="CX376" s="126"/>
      <c r="DH376" s="126"/>
      <c r="DR376" s="126"/>
      <c r="EB376" s="126"/>
      <c r="EL376" s="126"/>
      <c r="EV376" s="126"/>
      <c r="FF376" s="126"/>
      <c r="FP376" s="126"/>
      <c r="FZ376" s="126"/>
      <c r="GJ376" s="126"/>
      <c r="GT376" s="126"/>
      <c r="HD376" s="126"/>
      <c r="HN376" s="126"/>
      <c r="HX376" s="126"/>
      <c r="IH376" s="126"/>
      <c r="IR376" s="126"/>
      <c r="JB376" s="126"/>
      <c r="JL376" s="126"/>
      <c r="JV376" s="126"/>
      <c r="KF376" s="126"/>
      <c r="KP376" s="126"/>
      <c r="KZ376" s="126"/>
      <c r="LJ376" s="126"/>
    </row>
    <row xmlns:x14ac="http://schemas.microsoft.com/office/spreadsheetml/2009/9/ac" r="377" s="3" customFormat="true" x14ac:dyDescent="0.25">
      <c r="A377" s="401"/>
      <c r="B377" s="126"/>
      <c r="L377" s="126"/>
      <c r="V377" s="126"/>
      <c r="AF377" s="126"/>
      <c r="AP377" s="126"/>
      <c r="AZ377" s="126"/>
      <c r="BJ377" s="126"/>
      <c r="BT377" s="126"/>
      <c r="CD377" s="126"/>
      <c r="CE377" s="126"/>
      <c r="CF377" s="126"/>
      <c r="CG377" s="126"/>
      <c r="CH377" s="126"/>
      <c r="CI377" s="126"/>
      <c r="CJ377" s="126"/>
      <c r="CK377" s="126"/>
      <c r="CN377" s="126"/>
      <c r="CX377" s="126"/>
      <c r="DH377" s="126"/>
      <c r="DR377" s="126"/>
      <c r="EB377" s="126"/>
      <c r="EL377" s="126"/>
      <c r="EV377" s="126"/>
      <c r="FF377" s="126"/>
      <c r="FP377" s="126"/>
      <c r="FZ377" s="126"/>
      <c r="GJ377" s="126"/>
      <c r="GT377" s="126"/>
      <c r="HD377" s="126"/>
      <c r="HN377" s="126"/>
      <c r="HX377" s="126"/>
      <c r="IH377" s="126"/>
      <c r="IR377" s="126"/>
      <c r="JB377" s="126"/>
      <c r="JL377" s="126"/>
      <c r="JV377" s="126"/>
      <c r="KF377" s="126"/>
      <c r="KP377" s="126"/>
      <c r="KZ377" s="126"/>
      <c r="LJ377" s="126"/>
    </row>
    <row xmlns:x14ac="http://schemas.microsoft.com/office/spreadsheetml/2009/9/ac" r="378" s="3" customFormat="true" x14ac:dyDescent="0.25">
      <c r="A378" s="401"/>
      <c r="B378" s="126"/>
      <c r="L378" s="126"/>
      <c r="V378" s="126"/>
      <c r="AF378" s="126"/>
      <c r="AP378" s="126"/>
      <c r="AZ378" s="126"/>
      <c r="BJ378" s="126"/>
      <c r="BT378" s="126"/>
      <c r="CD378" s="126"/>
      <c r="CE378" s="126"/>
      <c r="CF378" s="126"/>
      <c r="CG378" s="126"/>
      <c r="CH378" s="126"/>
      <c r="CI378" s="126"/>
      <c r="CJ378" s="126"/>
      <c r="CK378" s="126"/>
      <c r="CN378" s="126"/>
      <c r="CX378" s="126"/>
      <c r="DH378" s="126"/>
      <c r="DR378" s="126"/>
      <c r="EB378" s="126"/>
      <c r="EL378" s="126"/>
      <c r="EV378" s="126"/>
      <c r="FF378" s="126"/>
      <c r="FP378" s="126"/>
      <c r="FZ378" s="126"/>
      <c r="GJ378" s="126"/>
      <c r="GT378" s="126"/>
      <c r="HD378" s="126"/>
      <c r="HN378" s="126"/>
      <c r="HX378" s="126"/>
      <c r="IH378" s="126"/>
      <c r="IR378" s="126"/>
      <c r="JB378" s="126"/>
      <c r="JL378" s="126"/>
      <c r="JV378" s="126"/>
      <c r="KF378" s="126"/>
      <c r="KP378" s="126"/>
      <c r="KZ378" s="126"/>
      <c r="LJ378" s="126"/>
    </row>
    <row xmlns:x14ac="http://schemas.microsoft.com/office/spreadsheetml/2009/9/ac" r="379" s="3" customFormat="true" x14ac:dyDescent="0.25">
      <c r="A379" s="401"/>
      <c r="B379" s="126"/>
      <c r="L379" s="126"/>
      <c r="V379" s="126"/>
      <c r="AF379" s="126"/>
      <c r="AP379" s="126"/>
      <c r="AZ379" s="126"/>
      <c r="BJ379" s="126"/>
      <c r="BT379" s="126"/>
      <c r="CD379" s="126"/>
      <c r="CE379" s="126"/>
      <c r="CF379" s="126"/>
      <c r="CG379" s="126"/>
      <c r="CH379" s="126"/>
      <c r="CI379" s="126"/>
      <c r="CJ379" s="126"/>
      <c r="CK379" s="126"/>
      <c r="CN379" s="126"/>
      <c r="CX379" s="126"/>
      <c r="DH379" s="126"/>
      <c r="DR379" s="126"/>
      <c r="EB379" s="126"/>
      <c r="EL379" s="126"/>
      <c r="EV379" s="126"/>
      <c r="FF379" s="126"/>
      <c r="FP379" s="126"/>
      <c r="FZ379" s="126"/>
      <c r="GJ379" s="126"/>
      <c r="GT379" s="126"/>
      <c r="HD379" s="126"/>
      <c r="HN379" s="126"/>
      <c r="HX379" s="126"/>
      <c r="IH379" s="126"/>
      <c r="IR379" s="126"/>
      <c r="JB379" s="126"/>
      <c r="JL379" s="126"/>
      <c r="JV379" s="126"/>
      <c r="KF379" s="126"/>
      <c r="KP379" s="126"/>
      <c r="KZ379" s="126"/>
      <c r="LJ379" s="126"/>
    </row>
    <row xmlns:x14ac="http://schemas.microsoft.com/office/spreadsheetml/2009/9/ac" r="380" s="3" customFormat="true" x14ac:dyDescent="0.25">
      <c r="A380" s="401"/>
      <c r="B380" s="126"/>
      <c r="L380" s="126"/>
      <c r="V380" s="126"/>
      <c r="AF380" s="126"/>
      <c r="AP380" s="126"/>
      <c r="AZ380" s="126"/>
      <c r="BJ380" s="126"/>
      <c r="BT380" s="126"/>
      <c r="CD380" s="126"/>
      <c r="CE380" s="126"/>
      <c r="CF380" s="126"/>
      <c r="CG380" s="126"/>
      <c r="CH380" s="126"/>
      <c r="CI380" s="126"/>
      <c r="CJ380" s="126"/>
      <c r="CK380" s="126"/>
      <c r="CN380" s="126"/>
      <c r="CX380" s="126"/>
      <c r="DH380" s="126"/>
      <c r="DR380" s="126"/>
      <c r="EB380" s="126"/>
      <c r="EL380" s="126"/>
      <c r="EV380" s="126"/>
      <c r="FF380" s="126"/>
      <c r="FP380" s="126"/>
      <c r="FZ380" s="126"/>
      <c r="GJ380" s="126"/>
      <c r="GT380" s="126"/>
      <c r="HD380" s="126"/>
      <c r="HN380" s="126"/>
      <c r="HX380" s="126"/>
      <c r="IH380" s="126"/>
      <c r="IR380" s="126"/>
      <c r="JB380" s="126"/>
      <c r="JL380" s="126"/>
      <c r="JV380" s="126"/>
      <c r="KF380" s="126"/>
      <c r="KP380" s="126"/>
      <c r="KZ380" s="126"/>
      <c r="LJ380" s="126"/>
    </row>
    <row xmlns:x14ac="http://schemas.microsoft.com/office/spreadsheetml/2009/9/ac" r="381" s="3" customFormat="true" x14ac:dyDescent="0.25">
      <c r="A381" s="401"/>
      <c r="B381" s="126"/>
      <c r="L381" s="126"/>
      <c r="V381" s="126"/>
      <c r="AF381" s="126"/>
      <c r="AP381" s="126"/>
      <c r="AZ381" s="126"/>
      <c r="BJ381" s="126"/>
      <c r="BT381" s="126"/>
      <c r="CD381" s="126"/>
      <c r="CE381" s="126"/>
      <c r="CF381" s="126"/>
      <c r="CG381" s="126"/>
      <c r="CH381" s="126"/>
      <c r="CI381" s="126"/>
      <c r="CJ381" s="126"/>
      <c r="CK381" s="126"/>
      <c r="CN381" s="126"/>
      <c r="CX381" s="126"/>
      <c r="DH381" s="126"/>
      <c r="DR381" s="126"/>
      <c r="EB381" s="126"/>
      <c r="EL381" s="126"/>
      <c r="EV381" s="126"/>
      <c r="FF381" s="126"/>
      <c r="FP381" s="126"/>
      <c r="FZ381" s="126"/>
      <c r="GJ381" s="126"/>
      <c r="GT381" s="126"/>
      <c r="HD381" s="126"/>
      <c r="HN381" s="126"/>
      <c r="HX381" s="126"/>
      <c r="IH381" s="126"/>
      <c r="IR381" s="126"/>
      <c r="JB381" s="126"/>
      <c r="JL381" s="126"/>
      <c r="JV381" s="126"/>
      <c r="KF381" s="126"/>
      <c r="KP381" s="126"/>
      <c r="KZ381" s="126"/>
      <c r="LJ381" s="126"/>
    </row>
    <row xmlns:x14ac="http://schemas.microsoft.com/office/spreadsheetml/2009/9/ac" r="382" s="3" customFormat="true" x14ac:dyDescent="0.25">
      <c r="A382" s="401"/>
      <c r="B382" s="126"/>
      <c r="L382" s="126"/>
      <c r="V382" s="126"/>
      <c r="AF382" s="126"/>
      <c r="AP382" s="126"/>
      <c r="AZ382" s="126"/>
      <c r="BJ382" s="126"/>
      <c r="BT382" s="126"/>
      <c r="CD382" s="126"/>
      <c r="CE382" s="126"/>
      <c r="CF382" s="126"/>
      <c r="CG382" s="126"/>
      <c r="CH382" s="126"/>
      <c r="CI382" s="126"/>
      <c r="CJ382" s="126"/>
      <c r="CK382" s="126"/>
      <c r="CN382" s="126"/>
      <c r="CX382" s="126"/>
      <c r="DH382" s="126"/>
      <c r="DR382" s="126"/>
      <c r="EB382" s="126"/>
      <c r="EL382" s="126"/>
      <c r="EV382" s="126"/>
      <c r="FF382" s="126"/>
      <c r="FP382" s="126"/>
      <c r="FZ382" s="126"/>
      <c r="GJ382" s="126"/>
      <c r="GT382" s="126"/>
      <c r="HD382" s="126"/>
      <c r="HN382" s="126"/>
      <c r="HX382" s="126"/>
      <c r="IH382" s="126"/>
      <c r="IR382" s="126"/>
      <c r="JB382" s="126"/>
      <c r="JL382" s="126"/>
      <c r="JV382" s="126"/>
      <c r="KF382" s="126"/>
      <c r="KP382" s="126"/>
      <c r="KZ382" s="126"/>
      <c r="LJ382" s="126"/>
    </row>
    <row xmlns:x14ac="http://schemas.microsoft.com/office/spreadsheetml/2009/9/ac" r="383" s="3" customFormat="true" x14ac:dyDescent="0.25">
      <c r="A383" s="401"/>
      <c r="B383" s="126"/>
      <c r="L383" s="126"/>
      <c r="V383" s="126"/>
      <c r="AF383" s="126"/>
      <c r="AP383" s="126"/>
      <c r="AZ383" s="126"/>
      <c r="BJ383" s="126"/>
      <c r="BT383" s="126"/>
      <c r="CD383" s="126"/>
      <c r="CE383" s="126"/>
      <c r="CF383" s="126"/>
      <c r="CG383" s="126"/>
      <c r="CH383" s="126"/>
      <c r="CI383" s="126"/>
      <c r="CJ383" s="126"/>
      <c r="CK383" s="126"/>
      <c r="CN383" s="126"/>
      <c r="CX383" s="126"/>
      <c r="DH383" s="126"/>
      <c r="DR383" s="126"/>
      <c r="EB383" s="126"/>
      <c r="EL383" s="126"/>
      <c r="EV383" s="126"/>
      <c r="FF383" s="126"/>
      <c r="FP383" s="126"/>
      <c r="FZ383" s="126"/>
      <c r="GJ383" s="126"/>
      <c r="GT383" s="126"/>
      <c r="HD383" s="126"/>
      <c r="HN383" s="126"/>
      <c r="HX383" s="126"/>
      <c r="IH383" s="126"/>
      <c r="IR383" s="126"/>
      <c r="JB383" s="126"/>
      <c r="JL383" s="126"/>
      <c r="JV383" s="126"/>
      <c r="KF383" s="126"/>
      <c r="KP383" s="126"/>
      <c r="KZ383" s="126"/>
      <c r="LJ383" s="126"/>
    </row>
    <row xmlns:x14ac="http://schemas.microsoft.com/office/spreadsheetml/2009/9/ac" r="384" s="3" customFormat="true" x14ac:dyDescent="0.25">
      <c r="A384" s="401"/>
      <c r="B384" s="126"/>
      <c r="L384" s="126"/>
      <c r="V384" s="126"/>
      <c r="AF384" s="126"/>
      <c r="AP384" s="126"/>
      <c r="AZ384" s="126"/>
      <c r="BJ384" s="126"/>
      <c r="BT384" s="126"/>
      <c r="CD384" s="126"/>
      <c r="CE384" s="126"/>
      <c r="CF384" s="126"/>
      <c r="CG384" s="126"/>
      <c r="CH384" s="126"/>
      <c r="CI384" s="126"/>
      <c r="CJ384" s="126"/>
      <c r="CK384" s="126"/>
      <c r="CN384" s="126"/>
      <c r="CX384" s="126"/>
      <c r="DH384" s="126"/>
      <c r="DR384" s="126"/>
      <c r="EB384" s="126"/>
      <c r="EL384" s="126"/>
      <c r="EV384" s="126"/>
      <c r="FF384" s="126"/>
      <c r="FP384" s="126"/>
      <c r="FZ384" s="126"/>
      <c r="GJ384" s="126"/>
      <c r="GT384" s="126"/>
      <c r="HD384" s="126"/>
      <c r="HN384" s="126"/>
      <c r="HX384" s="126"/>
      <c r="IH384" s="126"/>
      <c r="IR384" s="126"/>
      <c r="JB384" s="126"/>
      <c r="JL384" s="126"/>
      <c r="JV384" s="126"/>
      <c r="KF384" s="126"/>
      <c r="KP384" s="126"/>
      <c r="KZ384" s="126"/>
      <c r="LJ384" s="126"/>
    </row>
    <row xmlns:x14ac="http://schemas.microsoft.com/office/spreadsheetml/2009/9/ac" r="385" s="3" customFormat="true" x14ac:dyDescent="0.25">
      <c r="A385" s="401"/>
      <c r="B385" s="126"/>
      <c r="L385" s="126"/>
      <c r="V385" s="126"/>
      <c r="AF385" s="126"/>
      <c r="AP385" s="126"/>
      <c r="AZ385" s="126"/>
      <c r="BJ385" s="126"/>
      <c r="BT385" s="126"/>
      <c r="CD385" s="126"/>
      <c r="CE385" s="126"/>
      <c r="CF385" s="126"/>
      <c r="CG385" s="126"/>
      <c r="CH385" s="126"/>
      <c r="CI385" s="126"/>
      <c r="CJ385" s="126"/>
      <c r="CK385" s="126"/>
      <c r="CN385" s="126"/>
      <c r="CX385" s="126"/>
      <c r="DH385" s="126"/>
      <c r="DR385" s="126"/>
      <c r="EB385" s="126"/>
      <c r="EL385" s="126"/>
      <c r="EV385" s="126"/>
      <c r="FF385" s="126"/>
      <c r="FP385" s="126"/>
      <c r="FZ385" s="126"/>
      <c r="GJ385" s="126"/>
      <c r="GT385" s="126"/>
      <c r="HD385" s="126"/>
      <c r="HN385" s="126"/>
      <c r="HX385" s="126"/>
      <c r="IH385" s="126"/>
      <c r="IR385" s="126"/>
      <c r="JB385" s="126"/>
      <c r="JL385" s="126"/>
      <c r="JV385" s="126"/>
      <c r="KF385" s="126"/>
      <c r="KP385" s="126"/>
      <c r="KZ385" s="126"/>
      <c r="LJ385" s="126"/>
    </row>
    <row xmlns:x14ac="http://schemas.microsoft.com/office/spreadsheetml/2009/9/ac" r="386" s="3" customFormat="true" x14ac:dyDescent="0.25">
      <c r="A386" s="401"/>
      <c r="B386" s="126"/>
      <c r="L386" s="126"/>
      <c r="V386" s="126"/>
      <c r="AF386" s="126"/>
      <c r="AP386" s="126"/>
      <c r="AZ386" s="126"/>
      <c r="BJ386" s="126"/>
      <c r="BT386" s="126"/>
      <c r="CD386" s="126"/>
      <c r="CE386" s="126"/>
      <c r="CF386" s="126"/>
      <c r="CG386" s="126"/>
      <c r="CH386" s="126"/>
      <c r="CI386" s="126"/>
      <c r="CJ386" s="126"/>
      <c r="CK386" s="126"/>
      <c r="CN386" s="126"/>
      <c r="CX386" s="126"/>
      <c r="DH386" s="126"/>
      <c r="DR386" s="126"/>
      <c r="EB386" s="126"/>
      <c r="EL386" s="126"/>
      <c r="EV386" s="126"/>
      <c r="FF386" s="126"/>
      <c r="FP386" s="126"/>
      <c r="FZ386" s="126"/>
      <c r="GJ386" s="126"/>
      <c r="GT386" s="126"/>
      <c r="HD386" s="126"/>
      <c r="HN386" s="126"/>
      <c r="HX386" s="126"/>
      <c r="IH386" s="126"/>
      <c r="IR386" s="126"/>
      <c r="JB386" s="126"/>
      <c r="JL386" s="126"/>
      <c r="JV386" s="126"/>
      <c r="KF386" s="126"/>
      <c r="KP386" s="126"/>
      <c r="KZ386" s="126"/>
      <c r="LJ386" s="126"/>
    </row>
    <row xmlns:x14ac="http://schemas.microsoft.com/office/spreadsheetml/2009/9/ac" r="387" s="3" customFormat="true" x14ac:dyDescent="0.25">
      <c r="A387" s="401"/>
      <c r="B387" s="126"/>
      <c r="L387" s="126"/>
      <c r="V387" s="126"/>
      <c r="AF387" s="126"/>
      <c r="AP387" s="126"/>
      <c r="AZ387" s="126"/>
      <c r="BJ387" s="126"/>
      <c r="BT387" s="126"/>
      <c r="CD387" s="126"/>
      <c r="CE387" s="126"/>
      <c r="CF387" s="126"/>
      <c r="CG387" s="126"/>
      <c r="CH387" s="126"/>
      <c r="CI387" s="126"/>
      <c r="CJ387" s="126"/>
      <c r="CK387" s="126"/>
      <c r="CN387" s="126"/>
      <c r="CX387" s="126"/>
      <c r="DH387" s="126"/>
      <c r="DR387" s="126"/>
      <c r="EB387" s="126"/>
      <c r="EL387" s="126"/>
      <c r="EV387" s="126"/>
      <c r="FF387" s="126"/>
      <c r="FP387" s="126"/>
      <c r="FZ387" s="126"/>
      <c r="GJ387" s="126"/>
      <c r="GT387" s="126"/>
      <c r="HD387" s="126"/>
      <c r="HN387" s="126"/>
      <c r="HX387" s="126"/>
      <c r="IH387" s="126"/>
      <c r="IR387" s="126"/>
      <c r="JB387" s="126"/>
      <c r="JL387" s="126"/>
      <c r="JV387" s="126"/>
      <c r="KF387" s="126"/>
      <c r="KP387" s="126"/>
      <c r="KZ387" s="126"/>
      <c r="LJ387" s="126"/>
    </row>
    <row xmlns:x14ac="http://schemas.microsoft.com/office/spreadsheetml/2009/9/ac" r="388" s="3" customFormat="true" x14ac:dyDescent="0.25">
      <c r="A388" s="401"/>
      <c r="B388" s="126"/>
      <c r="L388" s="126"/>
      <c r="V388" s="126"/>
      <c r="AF388" s="126"/>
      <c r="AP388" s="126"/>
      <c r="AZ388" s="126"/>
      <c r="BJ388" s="126"/>
      <c r="BT388" s="126"/>
      <c r="CD388" s="126"/>
      <c r="CE388" s="126"/>
      <c r="CF388" s="126"/>
      <c r="CG388" s="126"/>
      <c r="CH388" s="126"/>
      <c r="CI388" s="126"/>
      <c r="CJ388" s="126"/>
      <c r="CK388" s="126"/>
      <c r="CN388" s="126"/>
      <c r="CX388" s="126"/>
      <c r="DH388" s="126"/>
      <c r="DR388" s="126"/>
      <c r="EB388" s="126"/>
      <c r="EL388" s="126"/>
      <c r="EV388" s="126"/>
      <c r="FF388" s="126"/>
      <c r="FP388" s="126"/>
      <c r="FZ388" s="126"/>
      <c r="GJ388" s="126"/>
      <c r="GT388" s="126"/>
      <c r="HD388" s="126"/>
      <c r="HN388" s="126"/>
      <c r="HX388" s="126"/>
      <c r="IH388" s="126"/>
      <c r="IR388" s="126"/>
      <c r="JB388" s="126"/>
      <c r="JL388" s="126"/>
      <c r="JV388" s="126"/>
      <c r="KF388" s="126"/>
      <c r="KP388" s="126"/>
      <c r="KZ388" s="126"/>
      <c r="LJ388" s="126"/>
    </row>
    <row xmlns:x14ac="http://schemas.microsoft.com/office/spreadsheetml/2009/9/ac" r="389" s="3" customFormat="true" x14ac:dyDescent="0.25">
      <c r="A389" s="401"/>
      <c r="B389" s="126"/>
      <c r="L389" s="126"/>
      <c r="V389" s="126"/>
      <c r="AF389" s="126"/>
      <c r="AP389" s="126"/>
      <c r="AZ389" s="126"/>
      <c r="BJ389" s="126"/>
      <c r="BT389" s="126"/>
      <c r="CD389" s="126"/>
      <c r="CE389" s="126"/>
      <c r="CF389" s="126"/>
      <c r="CG389" s="126"/>
      <c r="CH389" s="126"/>
      <c r="CI389" s="126"/>
      <c r="CJ389" s="126"/>
      <c r="CK389" s="126"/>
      <c r="CN389" s="126"/>
      <c r="CX389" s="126"/>
      <c r="DH389" s="126"/>
      <c r="DR389" s="126"/>
      <c r="EB389" s="126"/>
      <c r="EL389" s="126"/>
      <c r="EV389" s="126"/>
      <c r="FF389" s="126"/>
      <c r="FP389" s="126"/>
      <c r="FZ389" s="126"/>
      <c r="GJ389" s="126"/>
      <c r="GT389" s="126"/>
      <c r="HD389" s="126"/>
      <c r="HN389" s="126"/>
      <c r="HX389" s="126"/>
      <c r="IH389" s="126"/>
      <c r="IR389" s="126"/>
      <c r="JB389" s="126"/>
      <c r="JL389" s="126"/>
      <c r="JV389" s="126"/>
      <c r="KF389" s="126"/>
      <c r="KP389" s="126"/>
      <c r="KZ389" s="126"/>
      <c r="LJ389" s="126"/>
    </row>
    <row xmlns:x14ac="http://schemas.microsoft.com/office/spreadsheetml/2009/9/ac" r="390" s="3" customFormat="true" x14ac:dyDescent="0.25">
      <c r="A390" s="401"/>
      <c r="B390" s="126"/>
      <c r="L390" s="126"/>
      <c r="V390" s="126"/>
      <c r="AF390" s="126"/>
      <c r="AP390" s="126"/>
      <c r="AZ390" s="126"/>
      <c r="BJ390" s="126"/>
      <c r="BT390" s="126"/>
      <c r="CD390" s="126"/>
      <c r="CE390" s="126"/>
      <c r="CF390" s="126"/>
      <c r="CG390" s="126"/>
      <c r="CH390" s="126"/>
      <c r="CI390" s="126"/>
      <c r="CJ390" s="126"/>
      <c r="CK390" s="126"/>
      <c r="CN390" s="126"/>
      <c r="CX390" s="126"/>
      <c r="DH390" s="126"/>
      <c r="DR390" s="126"/>
      <c r="EB390" s="126"/>
      <c r="EL390" s="126"/>
      <c r="EV390" s="126"/>
      <c r="FF390" s="126"/>
      <c r="FP390" s="126"/>
      <c r="FZ390" s="126"/>
      <c r="GJ390" s="126"/>
      <c r="GT390" s="126"/>
      <c r="HD390" s="126"/>
      <c r="HN390" s="126"/>
      <c r="HX390" s="126"/>
      <c r="IH390" s="126"/>
      <c r="IR390" s="126"/>
      <c r="JB390" s="126"/>
      <c r="JL390" s="126"/>
      <c r="JV390" s="126"/>
      <c r="KF390" s="126"/>
      <c r="KP390" s="126"/>
      <c r="KZ390" s="126"/>
      <c r="LJ390" s="126"/>
    </row>
    <row xmlns:x14ac="http://schemas.microsoft.com/office/spreadsheetml/2009/9/ac" r="391" s="3" customFormat="true" x14ac:dyDescent="0.25">
      <c r="A391" s="401"/>
      <c r="B391" s="126"/>
      <c r="L391" s="126"/>
      <c r="V391" s="126"/>
      <c r="AF391" s="126"/>
      <c r="AP391" s="126"/>
      <c r="AZ391" s="126"/>
      <c r="BJ391" s="126"/>
      <c r="BT391" s="126"/>
      <c r="CD391" s="126"/>
      <c r="CE391" s="126"/>
      <c r="CF391" s="126"/>
      <c r="CG391" s="126"/>
      <c r="CH391" s="126"/>
      <c r="CI391" s="126"/>
      <c r="CJ391" s="126"/>
      <c r="CK391" s="126"/>
      <c r="CN391" s="126"/>
      <c r="CX391" s="126"/>
      <c r="DH391" s="126"/>
      <c r="DR391" s="126"/>
      <c r="EB391" s="126"/>
      <c r="EL391" s="126"/>
      <c r="EV391" s="126"/>
      <c r="FF391" s="126"/>
      <c r="FP391" s="126"/>
      <c r="FZ391" s="126"/>
      <c r="GJ391" s="126"/>
      <c r="GT391" s="126"/>
      <c r="HD391" s="126"/>
      <c r="HN391" s="126"/>
      <c r="HX391" s="126"/>
      <c r="IH391" s="126"/>
      <c r="IR391" s="126"/>
      <c r="JB391" s="126"/>
      <c r="JL391" s="126"/>
      <c r="JV391" s="126"/>
      <c r="KF391" s="126"/>
      <c r="KP391" s="126"/>
      <c r="KZ391" s="126"/>
      <c r="LJ391" s="126"/>
    </row>
    <row xmlns:x14ac="http://schemas.microsoft.com/office/spreadsheetml/2009/9/ac" r="392" s="3" customFormat="true" x14ac:dyDescent="0.25">
      <c r="A392" s="401"/>
      <c r="B392" s="126"/>
      <c r="L392" s="126"/>
      <c r="V392" s="126"/>
      <c r="AF392" s="126"/>
      <c r="AP392" s="126"/>
      <c r="AZ392" s="126"/>
      <c r="BJ392" s="126"/>
      <c r="BT392" s="126"/>
      <c r="CD392" s="126"/>
      <c r="CE392" s="126"/>
      <c r="CF392" s="126"/>
      <c r="CG392" s="126"/>
      <c r="CH392" s="126"/>
      <c r="CI392" s="126"/>
      <c r="CJ392" s="126"/>
      <c r="CK392" s="126"/>
      <c r="CN392" s="126"/>
      <c r="CX392" s="126"/>
      <c r="DH392" s="126"/>
      <c r="DR392" s="126"/>
      <c r="EB392" s="126"/>
      <c r="EL392" s="126"/>
      <c r="EV392" s="126"/>
      <c r="FF392" s="126"/>
      <c r="FP392" s="126"/>
      <c r="FZ392" s="126"/>
      <c r="GJ392" s="126"/>
      <c r="GT392" s="126"/>
      <c r="HD392" s="126"/>
      <c r="HN392" s="126"/>
      <c r="HX392" s="126"/>
      <c r="IH392" s="126"/>
      <c r="IR392" s="126"/>
      <c r="JB392" s="126"/>
      <c r="JL392" s="126"/>
      <c r="JV392" s="126"/>
      <c r="KF392" s="126"/>
      <c r="KP392" s="126"/>
      <c r="KZ392" s="126"/>
      <c r="LJ392" s="126"/>
    </row>
    <row xmlns:x14ac="http://schemas.microsoft.com/office/spreadsheetml/2009/9/ac" r="393" s="3" customFormat="true" x14ac:dyDescent="0.25">
      <c r="A393" s="401"/>
      <c r="B393" s="126"/>
      <c r="L393" s="126"/>
      <c r="V393" s="126"/>
      <c r="AF393" s="126"/>
      <c r="AP393" s="126"/>
      <c r="AZ393" s="126"/>
      <c r="BJ393" s="126"/>
      <c r="BT393" s="126"/>
      <c r="CD393" s="126"/>
      <c r="CE393" s="126"/>
      <c r="CF393" s="126"/>
      <c r="CG393" s="126"/>
      <c r="CH393" s="126"/>
      <c r="CI393" s="126"/>
      <c r="CJ393" s="126"/>
      <c r="CK393" s="126"/>
      <c r="CN393" s="126"/>
      <c r="CX393" s="126"/>
      <c r="DH393" s="126"/>
      <c r="DR393" s="126"/>
      <c r="EB393" s="126"/>
      <c r="EL393" s="126"/>
      <c r="EV393" s="126"/>
      <c r="FF393" s="126"/>
      <c r="FP393" s="126"/>
      <c r="FZ393" s="126"/>
      <c r="GJ393" s="126"/>
      <c r="GT393" s="126"/>
      <c r="HD393" s="126"/>
      <c r="HN393" s="126"/>
      <c r="HX393" s="126"/>
      <c r="IH393" s="126"/>
      <c r="IR393" s="126"/>
      <c r="JB393" s="126"/>
      <c r="JL393" s="126"/>
      <c r="JV393" s="126"/>
      <c r="KF393" s="126"/>
      <c r="KP393" s="126"/>
      <c r="KZ393" s="126"/>
      <c r="LJ393" s="126"/>
    </row>
    <row xmlns:x14ac="http://schemas.microsoft.com/office/spreadsheetml/2009/9/ac" r="394" s="3" customFormat="true" x14ac:dyDescent="0.25">
      <c r="A394" s="401"/>
      <c r="B394" s="126"/>
      <c r="L394" s="126"/>
      <c r="V394" s="126"/>
      <c r="AF394" s="126"/>
      <c r="AP394" s="126"/>
      <c r="AZ394" s="126"/>
      <c r="BJ394" s="126"/>
      <c r="BT394" s="126"/>
      <c r="CD394" s="126"/>
      <c r="CE394" s="126"/>
      <c r="CF394" s="126"/>
      <c r="CG394" s="126"/>
      <c r="CH394" s="126"/>
      <c r="CI394" s="126"/>
      <c r="CJ394" s="126"/>
      <c r="CK394" s="126"/>
      <c r="CN394" s="126"/>
      <c r="CX394" s="126"/>
      <c r="DH394" s="126"/>
      <c r="DR394" s="126"/>
      <c r="EB394" s="126"/>
      <c r="EL394" s="126"/>
      <c r="EV394" s="126"/>
      <c r="FF394" s="126"/>
      <c r="FP394" s="126"/>
      <c r="FZ394" s="126"/>
      <c r="GJ394" s="126"/>
      <c r="GT394" s="126"/>
      <c r="HD394" s="126"/>
      <c r="HN394" s="126"/>
      <c r="HX394" s="126"/>
      <c r="IH394" s="126"/>
      <c r="IR394" s="126"/>
      <c r="JB394" s="126"/>
      <c r="JL394" s="126"/>
      <c r="JV394" s="126"/>
      <c r="KF394" s="126"/>
      <c r="KP394" s="126"/>
      <c r="KZ394" s="126"/>
      <c r="LJ394" s="126"/>
    </row>
    <row xmlns:x14ac="http://schemas.microsoft.com/office/spreadsheetml/2009/9/ac" r="395" s="3" customFormat="true" x14ac:dyDescent="0.25">
      <c r="A395" s="401"/>
      <c r="B395" s="126"/>
      <c r="L395" s="126"/>
      <c r="V395" s="126"/>
      <c r="AF395" s="126"/>
      <c r="AP395" s="126"/>
      <c r="AZ395" s="126"/>
      <c r="BJ395" s="126"/>
      <c r="BT395" s="126"/>
      <c r="CD395" s="126"/>
      <c r="CE395" s="126"/>
      <c r="CF395" s="126"/>
      <c r="CG395" s="126"/>
      <c r="CH395" s="126"/>
      <c r="CI395" s="126"/>
      <c r="CJ395" s="126"/>
      <c r="CK395" s="126"/>
      <c r="CN395" s="126"/>
      <c r="CX395" s="126"/>
      <c r="DH395" s="126"/>
      <c r="DR395" s="126"/>
      <c r="EB395" s="126"/>
      <c r="EL395" s="126"/>
      <c r="EV395" s="126"/>
      <c r="FF395" s="126"/>
      <c r="FP395" s="126"/>
      <c r="FZ395" s="126"/>
      <c r="GJ395" s="126"/>
      <c r="GT395" s="126"/>
      <c r="HD395" s="126"/>
      <c r="HN395" s="126"/>
      <c r="HX395" s="126"/>
      <c r="IH395" s="126"/>
      <c r="IR395" s="126"/>
      <c r="JB395" s="126"/>
      <c r="JL395" s="126"/>
      <c r="JV395" s="126"/>
      <c r="KF395" s="126"/>
      <c r="KP395" s="126"/>
      <c r="KZ395" s="126"/>
      <c r="LJ395" s="126"/>
    </row>
    <row xmlns:x14ac="http://schemas.microsoft.com/office/spreadsheetml/2009/9/ac" r="396" s="3" customFormat="true" x14ac:dyDescent="0.25">
      <c r="A396" s="401"/>
      <c r="B396" s="126"/>
      <c r="L396" s="126"/>
      <c r="V396" s="126"/>
      <c r="AF396" s="126"/>
      <c r="AP396" s="126"/>
      <c r="AZ396" s="126"/>
      <c r="BJ396" s="126"/>
      <c r="BT396" s="126"/>
      <c r="CD396" s="126"/>
      <c r="CE396" s="126"/>
      <c r="CF396" s="126"/>
      <c r="CG396" s="126"/>
      <c r="CH396" s="126"/>
      <c r="CI396" s="126"/>
      <c r="CJ396" s="126"/>
      <c r="CK396" s="126"/>
      <c r="CN396" s="126"/>
      <c r="CX396" s="126"/>
      <c r="DH396" s="126"/>
      <c r="DR396" s="126"/>
      <c r="EB396" s="126"/>
      <c r="EL396" s="126"/>
      <c r="EV396" s="126"/>
      <c r="FF396" s="126"/>
      <c r="FP396" s="126"/>
      <c r="FZ396" s="126"/>
      <c r="GJ396" s="126"/>
      <c r="GT396" s="126"/>
      <c r="HD396" s="126"/>
      <c r="HN396" s="126"/>
      <c r="HX396" s="126"/>
      <c r="IH396" s="126"/>
      <c r="IR396" s="126"/>
      <c r="JB396" s="126"/>
      <c r="JL396" s="126"/>
      <c r="JV396" s="126"/>
      <c r="KF396" s="126"/>
      <c r="KP396" s="126"/>
      <c r="KZ396" s="126"/>
      <c r="LJ396" s="126"/>
    </row>
    <row xmlns:x14ac="http://schemas.microsoft.com/office/spreadsheetml/2009/9/ac" r="397" s="3" customFormat="true" x14ac:dyDescent="0.25">
      <c r="A397" s="401"/>
      <c r="B397" s="126"/>
      <c r="L397" s="126"/>
      <c r="V397" s="126"/>
      <c r="AF397" s="126"/>
      <c r="AP397" s="126"/>
      <c r="AZ397" s="126"/>
      <c r="BJ397" s="126"/>
      <c r="BT397" s="126"/>
      <c r="CD397" s="126"/>
      <c r="CE397" s="126"/>
      <c r="CF397" s="126"/>
      <c r="CG397" s="126"/>
      <c r="CH397" s="126"/>
      <c r="CI397" s="126"/>
      <c r="CJ397" s="126"/>
      <c r="CK397" s="126"/>
      <c r="CN397" s="126"/>
      <c r="CX397" s="126"/>
      <c r="DH397" s="126"/>
      <c r="DR397" s="126"/>
      <c r="EB397" s="126"/>
      <c r="EL397" s="126"/>
      <c r="EV397" s="126"/>
      <c r="FF397" s="126"/>
      <c r="FP397" s="126"/>
      <c r="FZ397" s="126"/>
      <c r="GJ397" s="126"/>
      <c r="GT397" s="126"/>
      <c r="HD397" s="126"/>
      <c r="HN397" s="126"/>
      <c r="HX397" s="126"/>
      <c r="IH397" s="126"/>
      <c r="IR397" s="126"/>
      <c r="JB397" s="126"/>
      <c r="JL397" s="126"/>
      <c r="JV397" s="126"/>
      <c r="KF397" s="126"/>
      <c r="KP397" s="126"/>
      <c r="KZ397" s="126"/>
      <c r="LJ397" s="126"/>
    </row>
    <row xmlns:x14ac="http://schemas.microsoft.com/office/spreadsheetml/2009/9/ac" r="398" s="3" customFormat="true" x14ac:dyDescent="0.25">
      <c r="A398" s="401"/>
      <c r="B398" s="126"/>
      <c r="L398" s="126"/>
      <c r="V398" s="126"/>
      <c r="AF398" s="126"/>
      <c r="AP398" s="126"/>
      <c r="AZ398" s="126"/>
      <c r="BJ398" s="126"/>
      <c r="BT398" s="126"/>
      <c r="CD398" s="126"/>
      <c r="CE398" s="126"/>
      <c r="CF398" s="126"/>
      <c r="CG398" s="126"/>
      <c r="CH398" s="126"/>
      <c r="CI398" s="126"/>
      <c r="CJ398" s="126"/>
      <c r="CK398" s="126"/>
      <c r="CN398" s="126"/>
      <c r="CX398" s="126"/>
      <c r="DH398" s="126"/>
      <c r="DR398" s="126"/>
      <c r="EB398" s="126"/>
      <c r="EL398" s="126"/>
      <c r="EV398" s="126"/>
      <c r="FF398" s="126"/>
      <c r="FP398" s="126"/>
      <c r="FZ398" s="126"/>
      <c r="GJ398" s="126"/>
      <c r="GT398" s="126"/>
      <c r="HD398" s="126"/>
      <c r="HN398" s="126"/>
      <c r="HX398" s="126"/>
      <c r="IH398" s="126"/>
      <c r="IR398" s="126"/>
      <c r="JB398" s="126"/>
      <c r="JL398" s="126"/>
      <c r="JV398" s="126"/>
      <c r="KF398" s="126"/>
      <c r="KP398" s="126"/>
      <c r="KZ398" s="126"/>
      <c r="LJ398" s="126"/>
    </row>
    <row xmlns:x14ac="http://schemas.microsoft.com/office/spreadsheetml/2009/9/ac" r="399" s="3" customFormat="true" x14ac:dyDescent="0.25">
      <c r="A399" s="401"/>
      <c r="B399" s="126"/>
      <c r="L399" s="126"/>
      <c r="V399" s="126"/>
      <c r="AF399" s="126"/>
      <c r="AP399" s="126"/>
      <c r="AZ399" s="126"/>
      <c r="BJ399" s="126"/>
      <c r="BT399" s="126"/>
      <c r="CD399" s="126"/>
      <c r="CE399" s="126"/>
      <c r="CF399" s="126"/>
      <c r="CG399" s="126"/>
      <c r="CH399" s="126"/>
      <c r="CI399" s="126"/>
      <c r="CJ399" s="126"/>
      <c r="CK399" s="126"/>
      <c r="CN399" s="126"/>
      <c r="CX399" s="126"/>
      <c r="DH399" s="126"/>
      <c r="DR399" s="126"/>
      <c r="EB399" s="126"/>
      <c r="EL399" s="126"/>
      <c r="EV399" s="126"/>
      <c r="FF399" s="126"/>
      <c r="FP399" s="126"/>
      <c r="FZ399" s="126"/>
      <c r="GJ399" s="126"/>
      <c r="GT399" s="126"/>
      <c r="HD399" s="126"/>
      <c r="HN399" s="126"/>
      <c r="HX399" s="126"/>
      <c r="IH399" s="126"/>
      <c r="IR399" s="126"/>
      <c r="JB399" s="126"/>
      <c r="JL399" s="126"/>
      <c r="JV399" s="126"/>
      <c r="KF399" s="126"/>
      <c r="KP399" s="126"/>
      <c r="KZ399" s="126"/>
      <c r="LJ399" s="126"/>
    </row>
    <row xmlns:x14ac="http://schemas.microsoft.com/office/spreadsheetml/2009/9/ac" r="400" s="3" customFormat="true" x14ac:dyDescent="0.25">
      <c r="A400" s="401"/>
      <c r="B400" s="126"/>
      <c r="L400" s="126"/>
      <c r="V400" s="126"/>
      <c r="AF400" s="126"/>
      <c r="AP400" s="126"/>
      <c r="AZ400" s="126"/>
      <c r="BJ400" s="126"/>
      <c r="BT400" s="126"/>
      <c r="CD400" s="126"/>
      <c r="CE400" s="126"/>
      <c r="CF400" s="126"/>
      <c r="CG400" s="126"/>
      <c r="CH400" s="126"/>
      <c r="CI400" s="126"/>
      <c r="CJ400" s="126"/>
      <c r="CK400" s="126"/>
      <c r="CN400" s="126"/>
      <c r="CX400" s="126"/>
      <c r="DH400" s="126"/>
      <c r="DR400" s="126"/>
      <c r="EB400" s="126"/>
      <c r="EL400" s="126"/>
      <c r="EV400" s="126"/>
      <c r="FF400" s="126"/>
      <c r="FP400" s="126"/>
      <c r="FZ400" s="126"/>
      <c r="GJ400" s="126"/>
      <c r="GT400" s="126"/>
      <c r="HD400" s="126"/>
      <c r="HN400" s="126"/>
      <c r="HX400" s="126"/>
      <c r="IH400" s="126"/>
      <c r="IR400" s="126"/>
      <c r="JB400" s="126"/>
      <c r="JL400" s="126"/>
      <c r="JV400" s="126"/>
      <c r="KF400" s="126"/>
      <c r="KP400" s="126"/>
      <c r="KZ400" s="126"/>
      <c r="LJ400" s="126"/>
    </row>
    <row xmlns:x14ac="http://schemas.microsoft.com/office/spreadsheetml/2009/9/ac" r="401" s="3" customFormat="true" x14ac:dyDescent="0.25">
      <c r="A401" s="401"/>
      <c r="B401" s="126"/>
      <c r="L401" s="126"/>
      <c r="V401" s="126"/>
      <c r="AF401" s="126"/>
      <c r="AP401" s="126"/>
      <c r="AZ401" s="126"/>
      <c r="BJ401" s="126"/>
      <c r="BT401" s="126"/>
      <c r="CD401" s="126"/>
      <c r="CE401" s="126"/>
      <c r="CF401" s="126"/>
      <c r="CG401" s="126"/>
      <c r="CH401" s="126"/>
      <c r="CI401" s="126"/>
      <c r="CJ401" s="126"/>
      <c r="CK401" s="126"/>
      <c r="CN401" s="126"/>
      <c r="CX401" s="126"/>
      <c r="DH401" s="126"/>
      <c r="DR401" s="126"/>
      <c r="EB401" s="126"/>
      <c r="EL401" s="126"/>
      <c r="EV401" s="126"/>
      <c r="FF401" s="126"/>
      <c r="FP401" s="126"/>
      <c r="FZ401" s="126"/>
      <c r="GJ401" s="126"/>
      <c r="GT401" s="126"/>
      <c r="HD401" s="126"/>
      <c r="HN401" s="126"/>
      <c r="HX401" s="126"/>
      <c r="IH401" s="126"/>
      <c r="IR401" s="126"/>
      <c r="JB401" s="126"/>
      <c r="JL401" s="126"/>
      <c r="JV401" s="126"/>
      <c r="KF401" s="126"/>
      <c r="KP401" s="126"/>
      <c r="KZ401" s="126"/>
      <c r="LJ401" s="126"/>
    </row>
    <row xmlns:x14ac="http://schemas.microsoft.com/office/spreadsheetml/2009/9/ac" r="402" s="3" customFormat="true" x14ac:dyDescent="0.25">
      <c r="A402" s="401"/>
      <c r="B402" s="126"/>
      <c r="L402" s="126"/>
      <c r="V402" s="126"/>
      <c r="AF402" s="126"/>
      <c r="AP402" s="126"/>
      <c r="AZ402" s="126"/>
      <c r="BJ402" s="126"/>
      <c r="BT402" s="126"/>
      <c r="CD402" s="126"/>
      <c r="CE402" s="126"/>
      <c r="CF402" s="126"/>
      <c r="CG402" s="126"/>
      <c r="CH402" s="126"/>
      <c r="CI402" s="126"/>
      <c r="CJ402" s="126"/>
      <c r="CK402" s="126"/>
      <c r="CN402" s="126"/>
      <c r="CX402" s="126"/>
      <c r="DH402" s="126"/>
      <c r="DR402" s="126"/>
      <c r="EB402" s="126"/>
      <c r="EL402" s="126"/>
      <c r="EV402" s="126"/>
      <c r="FF402" s="126"/>
      <c r="FP402" s="126"/>
      <c r="FZ402" s="126"/>
      <c r="GJ402" s="126"/>
      <c r="GT402" s="126"/>
      <c r="HD402" s="126"/>
      <c r="HN402" s="126"/>
      <c r="HX402" s="126"/>
      <c r="IH402" s="126"/>
      <c r="IR402" s="126"/>
      <c r="JB402" s="126"/>
      <c r="JL402" s="126"/>
      <c r="JV402" s="126"/>
      <c r="KF402" s="126"/>
      <c r="KP402" s="126"/>
      <c r="KZ402" s="126"/>
      <c r="LJ402" s="126"/>
    </row>
    <row xmlns:x14ac="http://schemas.microsoft.com/office/spreadsheetml/2009/9/ac" r="403" s="3" customFormat="true" x14ac:dyDescent="0.25">
      <c r="A403" s="401"/>
      <c r="B403" s="126"/>
      <c r="L403" s="126"/>
      <c r="V403" s="126"/>
      <c r="AF403" s="126"/>
      <c r="AP403" s="126"/>
      <c r="AZ403" s="126"/>
      <c r="BJ403" s="126"/>
      <c r="BT403" s="126"/>
      <c r="CD403" s="126"/>
      <c r="CE403" s="126"/>
      <c r="CF403" s="126"/>
      <c r="CG403" s="126"/>
      <c r="CH403" s="126"/>
      <c r="CI403" s="126"/>
      <c r="CJ403" s="126"/>
      <c r="CK403" s="126"/>
      <c r="CN403" s="126"/>
      <c r="CX403" s="126"/>
      <c r="DH403" s="126"/>
      <c r="DR403" s="126"/>
      <c r="EB403" s="126"/>
      <c r="EL403" s="126"/>
      <c r="EV403" s="126"/>
      <c r="FF403" s="126"/>
      <c r="FP403" s="126"/>
      <c r="FZ403" s="126"/>
      <c r="GJ403" s="126"/>
      <c r="GT403" s="126"/>
      <c r="HD403" s="126"/>
      <c r="HN403" s="126"/>
      <c r="HX403" s="126"/>
      <c r="IH403" s="126"/>
      <c r="IR403" s="126"/>
      <c r="JB403" s="126"/>
      <c r="JL403" s="126"/>
      <c r="JV403" s="126"/>
      <c r="KF403" s="126"/>
      <c r="KP403" s="126"/>
      <c r="KZ403" s="126"/>
      <c r="LJ403" s="126"/>
    </row>
    <row xmlns:x14ac="http://schemas.microsoft.com/office/spreadsheetml/2009/9/ac" r="404" s="3" customFormat="true" x14ac:dyDescent="0.25">
      <c r="A404" s="401"/>
      <c r="B404" s="126"/>
      <c r="L404" s="126"/>
      <c r="V404" s="126"/>
      <c r="AF404" s="126"/>
      <c r="AP404" s="126"/>
      <c r="AZ404" s="126"/>
      <c r="BJ404" s="126"/>
      <c r="BT404" s="126"/>
      <c r="CD404" s="126"/>
      <c r="CE404" s="126"/>
      <c r="CF404" s="126"/>
      <c r="CG404" s="126"/>
      <c r="CH404" s="126"/>
      <c r="CI404" s="126"/>
      <c r="CJ404" s="126"/>
      <c r="CK404" s="126"/>
      <c r="CN404" s="126"/>
      <c r="CX404" s="126"/>
      <c r="DH404" s="126"/>
      <c r="DR404" s="126"/>
      <c r="EB404" s="126"/>
      <c r="EL404" s="126"/>
      <c r="EV404" s="126"/>
      <c r="FF404" s="126"/>
      <c r="FP404" s="126"/>
      <c r="FZ404" s="126"/>
      <c r="GJ404" s="126"/>
      <c r="GT404" s="126"/>
      <c r="HD404" s="126"/>
      <c r="HN404" s="126"/>
      <c r="HX404" s="126"/>
      <c r="IH404" s="126"/>
      <c r="IR404" s="126"/>
      <c r="JB404" s="126"/>
      <c r="JL404" s="126"/>
      <c r="JV404" s="126"/>
      <c r="KF404" s="126"/>
      <c r="KP404" s="126"/>
      <c r="KZ404" s="126"/>
      <c r="LJ404" s="126"/>
    </row>
    <row xmlns:x14ac="http://schemas.microsoft.com/office/spreadsheetml/2009/9/ac" r="405" s="3" customFormat="true" x14ac:dyDescent="0.25">
      <c r="A405" s="401"/>
      <c r="B405" s="126"/>
      <c r="L405" s="126"/>
      <c r="V405" s="126"/>
      <c r="AF405" s="126"/>
      <c r="AP405" s="126"/>
      <c r="AZ405" s="126"/>
      <c r="BJ405" s="126"/>
      <c r="BT405" s="126"/>
      <c r="CD405" s="126"/>
      <c r="CE405" s="126"/>
      <c r="CF405" s="126"/>
      <c r="CG405" s="126"/>
      <c r="CH405" s="126"/>
      <c r="CI405" s="126"/>
      <c r="CJ405" s="126"/>
      <c r="CK405" s="126"/>
      <c r="CN405" s="126"/>
      <c r="CX405" s="126"/>
      <c r="DH405" s="126"/>
      <c r="DR405" s="126"/>
      <c r="EB405" s="126"/>
      <c r="EL405" s="126"/>
      <c r="EV405" s="126"/>
      <c r="FF405" s="126"/>
      <c r="FP405" s="126"/>
      <c r="FZ405" s="126"/>
      <c r="GJ405" s="126"/>
      <c r="GT405" s="126"/>
      <c r="HD405" s="126"/>
      <c r="HN405" s="126"/>
      <c r="HX405" s="126"/>
      <c r="IH405" s="126"/>
      <c r="IR405" s="126"/>
      <c r="JB405" s="126"/>
      <c r="JL405" s="126"/>
      <c r="JV405" s="126"/>
      <c r="KF405" s="126"/>
      <c r="KP405" s="126"/>
      <c r="KZ405" s="126"/>
      <c r="LJ405" s="126"/>
    </row>
    <row xmlns:x14ac="http://schemas.microsoft.com/office/spreadsheetml/2009/9/ac" r="406" s="3" customFormat="true" x14ac:dyDescent="0.25">
      <c r="A406" s="401"/>
      <c r="B406" s="126"/>
      <c r="L406" s="126"/>
      <c r="V406" s="126"/>
      <c r="AF406" s="126"/>
      <c r="AP406" s="126"/>
      <c r="AZ406" s="126"/>
      <c r="BJ406" s="126"/>
      <c r="BT406" s="126"/>
      <c r="CD406" s="126"/>
      <c r="CE406" s="126"/>
      <c r="CF406" s="126"/>
      <c r="CG406" s="126"/>
      <c r="CH406" s="126"/>
      <c r="CI406" s="126"/>
      <c r="CJ406" s="126"/>
      <c r="CK406" s="126"/>
      <c r="CN406" s="126"/>
      <c r="CX406" s="126"/>
      <c r="DH406" s="126"/>
      <c r="DR406" s="126"/>
      <c r="EB406" s="126"/>
      <c r="EL406" s="126"/>
      <c r="EV406" s="126"/>
      <c r="FF406" s="126"/>
      <c r="FP406" s="126"/>
      <c r="FZ406" s="126"/>
      <c r="GJ406" s="126"/>
      <c r="GT406" s="126"/>
      <c r="HD406" s="126"/>
      <c r="HN406" s="126"/>
      <c r="HX406" s="126"/>
      <c r="IH406" s="126"/>
      <c r="IR406" s="126"/>
      <c r="JB406" s="126"/>
      <c r="JL406" s="126"/>
      <c r="JV406" s="126"/>
      <c r="KF406" s="126"/>
      <c r="KP406" s="126"/>
      <c r="KZ406" s="126"/>
      <c r="LJ406" s="126"/>
    </row>
    <row xmlns:x14ac="http://schemas.microsoft.com/office/spreadsheetml/2009/9/ac" r="407" s="3" customFormat="true" x14ac:dyDescent="0.25">
      <c r="A407" s="401"/>
      <c r="B407" s="126"/>
      <c r="L407" s="126"/>
      <c r="V407" s="126"/>
      <c r="AF407" s="126"/>
      <c r="AP407" s="126"/>
      <c r="AZ407" s="126"/>
      <c r="BJ407" s="126"/>
      <c r="BT407" s="126"/>
      <c r="CD407" s="126"/>
      <c r="CE407" s="126"/>
      <c r="CF407" s="126"/>
      <c r="CG407" s="126"/>
      <c r="CH407" s="126"/>
      <c r="CI407" s="126"/>
      <c r="CJ407" s="126"/>
      <c r="CK407" s="126"/>
      <c r="CN407" s="126"/>
      <c r="CX407" s="126"/>
      <c r="DH407" s="126"/>
      <c r="DR407" s="126"/>
      <c r="EB407" s="126"/>
      <c r="EL407" s="126"/>
      <c r="EV407" s="126"/>
      <c r="FF407" s="126"/>
      <c r="FP407" s="126"/>
      <c r="FZ407" s="126"/>
      <c r="GJ407" s="126"/>
      <c r="GT407" s="126"/>
      <c r="HD407" s="126"/>
      <c r="HN407" s="126"/>
      <c r="HX407" s="126"/>
      <c r="IH407" s="126"/>
      <c r="IR407" s="126"/>
      <c r="JB407" s="126"/>
      <c r="JL407" s="126"/>
      <c r="JV407" s="126"/>
      <c r="KF407" s="126"/>
      <c r="KP407" s="126"/>
      <c r="KZ407" s="126"/>
      <c r="LJ407" s="126"/>
    </row>
    <row xmlns:x14ac="http://schemas.microsoft.com/office/spreadsheetml/2009/9/ac" r="408" s="3" customFormat="true" x14ac:dyDescent="0.25">
      <c r="A408" s="401"/>
      <c r="B408" s="126"/>
      <c r="L408" s="126"/>
      <c r="V408" s="126"/>
      <c r="AF408" s="126"/>
      <c r="AP408" s="126"/>
      <c r="AZ408" s="126"/>
      <c r="BJ408" s="126"/>
      <c r="BT408" s="126"/>
      <c r="CD408" s="126"/>
      <c r="CE408" s="126"/>
      <c r="CF408" s="126"/>
      <c r="CG408" s="126"/>
      <c r="CH408" s="126"/>
      <c r="CI408" s="126"/>
      <c r="CJ408" s="126"/>
      <c r="CK408" s="126"/>
      <c r="CN408" s="126"/>
      <c r="CX408" s="126"/>
      <c r="DH408" s="126"/>
      <c r="DR408" s="126"/>
      <c r="EB408" s="126"/>
      <c r="EL408" s="126"/>
      <c r="EV408" s="126"/>
      <c r="FF408" s="126"/>
      <c r="FP408" s="126"/>
      <c r="FZ408" s="126"/>
      <c r="GJ408" s="126"/>
      <c r="GT408" s="126"/>
      <c r="HD408" s="126"/>
      <c r="HN408" s="126"/>
      <c r="HX408" s="126"/>
      <c r="IH408" s="126"/>
      <c r="IR408" s="126"/>
      <c r="JB408" s="126"/>
      <c r="JL408" s="126"/>
      <c r="JV408" s="126"/>
      <c r="KF408" s="126"/>
      <c r="KP408" s="126"/>
      <c r="KZ408" s="126"/>
      <c r="LJ408" s="126"/>
    </row>
    <row xmlns:x14ac="http://schemas.microsoft.com/office/spreadsheetml/2009/9/ac" r="409" s="3" customFormat="true" x14ac:dyDescent="0.25">
      <c r="A409" s="401"/>
      <c r="B409" s="126"/>
      <c r="L409" s="126"/>
      <c r="V409" s="126"/>
      <c r="AF409" s="126"/>
      <c r="AP409" s="126"/>
      <c r="AZ409" s="126"/>
      <c r="BJ409" s="126"/>
      <c r="BT409" s="126"/>
      <c r="CD409" s="126"/>
      <c r="CE409" s="126"/>
      <c r="CF409" s="126"/>
      <c r="CG409" s="126"/>
      <c r="CH409" s="126"/>
      <c r="CI409" s="126"/>
      <c r="CJ409" s="126"/>
      <c r="CK409" s="126"/>
      <c r="CN409" s="126"/>
      <c r="CX409" s="126"/>
      <c r="DH409" s="126"/>
      <c r="DR409" s="126"/>
      <c r="EB409" s="126"/>
      <c r="EL409" s="126"/>
      <c r="EV409" s="126"/>
      <c r="FF409" s="126"/>
      <c r="FP409" s="126"/>
      <c r="FZ409" s="126"/>
      <c r="GJ409" s="126"/>
      <c r="GT409" s="126"/>
      <c r="HD409" s="126"/>
      <c r="HN409" s="126"/>
      <c r="HX409" s="126"/>
      <c r="IH409" s="126"/>
      <c r="IR409" s="126"/>
      <c r="JB409" s="126"/>
      <c r="JL409" s="126"/>
      <c r="JV409" s="126"/>
      <c r="KF409" s="126"/>
      <c r="KP409" s="126"/>
      <c r="KZ409" s="126"/>
      <c r="LJ409" s="126"/>
    </row>
    <row xmlns:x14ac="http://schemas.microsoft.com/office/spreadsheetml/2009/9/ac" r="410" s="3" customFormat="true" x14ac:dyDescent="0.25">
      <c r="A410" s="401"/>
      <c r="B410" s="126"/>
      <c r="L410" s="126"/>
      <c r="V410" s="126"/>
      <c r="AF410" s="126"/>
      <c r="AP410" s="126"/>
      <c r="AZ410" s="126"/>
      <c r="BJ410" s="126"/>
      <c r="BT410" s="126"/>
      <c r="CD410" s="126"/>
      <c r="CE410" s="126"/>
      <c r="CF410" s="126"/>
      <c r="CG410" s="126"/>
      <c r="CH410" s="126"/>
      <c r="CI410" s="126"/>
      <c r="CJ410" s="126"/>
      <c r="CK410" s="126"/>
      <c r="CN410" s="126"/>
      <c r="CX410" s="126"/>
      <c r="DH410" s="126"/>
      <c r="DR410" s="126"/>
      <c r="EB410" s="126"/>
      <c r="EL410" s="126"/>
      <c r="EV410" s="126"/>
      <c r="FF410" s="126"/>
      <c r="FP410" s="126"/>
      <c r="FZ410" s="126"/>
      <c r="GJ410" s="126"/>
      <c r="GT410" s="126"/>
      <c r="HD410" s="126"/>
      <c r="HN410" s="126"/>
      <c r="HX410" s="126"/>
      <c r="IH410" s="126"/>
      <c r="IR410" s="126"/>
      <c r="JB410" s="126"/>
      <c r="JL410" s="126"/>
      <c r="JV410" s="126"/>
      <c r="KF410" s="126"/>
      <c r="KP410" s="126"/>
      <c r="KZ410" s="126"/>
      <c r="LJ410" s="126"/>
    </row>
    <row xmlns:x14ac="http://schemas.microsoft.com/office/spreadsheetml/2009/9/ac" r="411" s="3" customFormat="true" x14ac:dyDescent="0.25">
      <c r="A411" s="401"/>
      <c r="B411" s="126"/>
      <c r="L411" s="126"/>
      <c r="V411" s="126"/>
      <c r="AF411" s="126"/>
      <c r="AP411" s="126"/>
      <c r="AZ411" s="126"/>
      <c r="BJ411" s="126"/>
      <c r="BT411" s="126"/>
      <c r="CD411" s="126"/>
      <c r="CE411" s="126"/>
      <c r="CF411" s="126"/>
      <c r="CG411" s="126"/>
      <c r="CH411" s="126"/>
      <c r="CI411" s="126"/>
      <c r="CJ411" s="126"/>
      <c r="CK411" s="126"/>
      <c r="CN411" s="126"/>
      <c r="CX411" s="126"/>
      <c r="DH411" s="126"/>
      <c r="DR411" s="126"/>
      <c r="EB411" s="126"/>
      <c r="EL411" s="126"/>
      <c r="EV411" s="126"/>
      <c r="FF411" s="126"/>
      <c r="FP411" s="126"/>
      <c r="FZ411" s="126"/>
      <c r="GJ411" s="126"/>
      <c r="GT411" s="126"/>
      <c r="HD411" s="126"/>
      <c r="HN411" s="126"/>
      <c r="HX411" s="126"/>
      <c r="IH411" s="126"/>
      <c r="IR411" s="126"/>
      <c r="JB411" s="126"/>
      <c r="JL411" s="126"/>
      <c r="JV411" s="126"/>
      <c r="KF411" s="126"/>
      <c r="KP411" s="126"/>
      <c r="KZ411" s="126"/>
      <c r="LJ411" s="126"/>
    </row>
    <row xmlns:x14ac="http://schemas.microsoft.com/office/spreadsheetml/2009/9/ac" r="412" s="3" customFormat="true" x14ac:dyDescent="0.25">
      <c r="A412" s="401"/>
      <c r="B412" s="126"/>
      <c r="L412" s="126"/>
      <c r="V412" s="126"/>
      <c r="AF412" s="126"/>
      <c r="AP412" s="126"/>
      <c r="AZ412" s="126"/>
      <c r="BJ412" s="126"/>
      <c r="BT412" s="126"/>
      <c r="CD412" s="126"/>
      <c r="CE412" s="126"/>
      <c r="CF412" s="126"/>
      <c r="CG412" s="126"/>
      <c r="CH412" s="126"/>
      <c r="CI412" s="126"/>
      <c r="CJ412" s="126"/>
      <c r="CK412" s="126"/>
      <c r="CN412" s="126"/>
      <c r="CX412" s="126"/>
      <c r="DH412" s="126"/>
      <c r="DR412" s="126"/>
      <c r="EB412" s="126"/>
      <c r="EL412" s="126"/>
      <c r="EV412" s="126"/>
      <c r="FF412" s="126"/>
      <c r="FP412" s="126"/>
      <c r="FZ412" s="126"/>
      <c r="GJ412" s="126"/>
      <c r="GT412" s="126"/>
      <c r="HD412" s="126"/>
      <c r="HN412" s="126"/>
      <c r="HX412" s="126"/>
      <c r="IH412" s="126"/>
      <c r="IR412" s="126"/>
      <c r="JB412" s="126"/>
      <c r="JL412" s="126"/>
      <c r="JV412" s="126"/>
      <c r="KF412" s="126"/>
      <c r="KP412" s="126"/>
      <c r="KZ412" s="126"/>
      <c r="LJ412" s="126"/>
    </row>
    <row xmlns:x14ac="http://schemas.microsoft.com/office/spreadsheetml/2009/9/ac" r="413" s="3" customFormat="true" x14ac:dyDescent="0.25">
      <c r="A413" s="401"/>
      <c r="B413" s="126"/>
      <c r="L413" s="126"/>
      <c r="V413" s="126"/>
      <c r="AF413" s="126"/>
      <c r="AP413" s="126"/>
      <c r="AZ413" s="126"/>
      <c r="BJ413" s="126"/>
      <c r="BT413" s="126"/>
      <c r="CD413" s="126"/>
      <c r="CE413" s="126"/>
      <c r="CF413" s="126"/>
      <c r="CG413" s="126"/>
      <c r="CH413" s="126"/>
      <c r="CI413" s="126"/>
      <c r="CJ413" s="126"/>
      <c r="CK413" s="126"/>
      <c r="CN413" s="126"/>
      <c r="CX413" s="126"/>
      <c r="DH413" s="126"/>
      <c r="DR413" s="126"/>
      <c r="EB413" s="126"/>
      <c r="EL413" s="126"/>
      <c r="EV413" s="126"/>
      <c r="FF413" s="126"/>
      <c r="FP413" s="126"/>
      <c r="FZ413" s="126"/>
      <c r="GJ413" s="126"/>
      <c r="GT413" s="126"/>
      <c r="HD413" s="126"/>
      <c r="HN413" s="126"/>
      <c r="HX413" s="126"/>
      <c r="IH413" s="126"/>
      <c r="IR413" s="126"/>
      <c r="JB413" s="126"/>
      <c r="JL413" s="126"/>
      <c r="JV413" s="126"/>
      <c r="KF413" s="126"/>
      <c r="KP413" s="126"/>
      <c r="KZ413" s="126"/>
      <c r="LJ413" s="126"/>
    </row>
    <row xmlns:x14ac="http://schemas.microsoft.com/office/spreadsheetml/2009/9/ac" r="414" s="3" customFormat="true" x14ac:dyDescent="0.25">
      <c r="A414" s="401"/>
      <c r="B414" s="126"/>
      <c r="L414" s="126"/>
      <c r="V414" s="126"/>
      <c r="AF414" s="126"/>
      <c r="AP414" s="126"/>
      <c r="AZ414" s="126"/>
      <c r="BJ414" s="126"/>
      <c r="BT414" s="126"/>
      <c r="CD414" s="126"/>
      <c r="CE414" s="126"/>
      <c r="CF414" s="126"/>
      <c r="CG414" s="126"/>
      <c r="CH414" s="126"/>
      <c r="CI414" s="126"/>
      <c r="CJ414" s="126"/>
      <c r="CK414" s="126"/>
      <c r="CN414" s="126"/>
      <c r="CX414" s="126"/>
      <c r="DH414" s="126"/>
      <c r="DR414" s="126"/>
      <c r="EB414" s="126"/>
      <c r="EL414" s="126"/>
      <c r="EV414" s="126"/>
      <c r="FF414" s="126"/>
      <c r="FP414" s="126"/>
      <c r="FZ414" s="126"/>
      <c r="GJ414" s="126"/>
      <c r="GT414" s="126"/>
      <c r="HD414" s="126"/>
      <c r="HN414" s="126"/>
      <c r="HX414" s="126"/>
      <c r="IH414" s="126"/>
      <c r="IR414" s="126"/>
      <c r="JB414" s="126"/>
      <c r="JL414" s="126"/>
      <c r="JV414" s="126"/>
      <c r="KF414" s="126"/>
      <c r="KP414" s="126"/>
      <c r="KZ414" s="126"/>
      <c r="LJ414" s="126"/>
    </row>
    <row xmlns:x14ac="http://schemas.microsoft.com/office/spreadsheetml/2009/9/ac" r="415" s="3" customFormat="true" x14ac:dyDescent="0.25">
      <c r="A415" s="401"/>
      <c r="B415" s="126"/>
      <c r="L415" s="126"/>
      <c r="V415" s="126"/>
      <c r="AF415" s="126"/>
      <c r="AP415" s="126"/>
      <c r="AZ415" s="126"/>
      <c r="BJ415" s="126"/>
      <c r="BT415" s="126"/>
      <c r="CD415" s="126"/>
      <c r="CE415" s="126"/>
      <c r="CF415" s="126"/>
      <c r="CG415" s="126"/>
      <c r="CH415" s="126"/>
      <c r="CI415" s="126"/>
      <c r="CJ415" s="126"/>
      <c r="CK415" s="126"/>
      <c r="CN415" s="126"/>
      <c r="CX415" s="126"/>
      <c r="DH415" s="126"/>
      <c r="DR415" s="126"/>
      <c r="EB415" s="126"/>
      <c r="EL415" s="126"/>
      <c r="EV415" s="126"/>
      <c r="FF415" s="126"/>
      <c r="FP415" s="126"/>
      <c r="FZ415" s="126"/>
      <c r="GJ415" s="126"/>
      <c r="GT415" s="126"/>
      <c r="HD415" s="126"/>
      <c r="HN415" s="126"/>
      <c r="HX415" s="126"/>
      <c r="IH415" s="126"/>
      <c r="IR415" s="126"/>
      <c r="JB415" s="126"/>
      <c r="JL415" s="126"/>
      <c r="JV415" s="126"/>
      <c r="KF415" s="126"/>
      <c r="KP415" s="126"/>
      <c r="KZ415" s="126"/>
      <c r="LJ415" s="126"/>
    </row>
    <row xmlns:x14ac="http://schemas.microsoft.com/office/spreadsheetml/2009/9/ac" r="416" s="3" customFormat="true" x14ac:dyDescent="0.25">
      <c r="A416" s="401"/>
      <c r="B416" s="126"/>
      <c r="L416" s="126"/>
      <c r="V416" s="126"/>
      <c r="AF416" s="126"/>
      <c r="AP416" s="126"/>
      <c r="AZ416" s="126"/>
      <c r="BJ416" s="126"/>
      <c r="BT416" s="126"/>
      <c r="CD416" s="126"/>
      <c r="CE416" s="126"/>
      <c r="CF416" s="126"/>
      <c r="CG416" s="126"/>
      <c r="CH416" s="126"/>
      <c r="CI416" s="126"/>
      <c r="CJ416" s="126"/>
      <c r="CK416" s="126"/>
      <c r="CN416" s="126"/>
      <c r="CX416" s="126"/>
      <c r="DH416" s="126"/>
      <c r="DR416" s="126"/>
      <c r="EB416" s="126"/>
      <c r="EL416" s="126"/>
      <c r="EV416" s="126"/>
      <c r="FF416" s="126"/>
      <c r="FP416" s="126"/>
      <c r="FZ416" s="126"/>
      <c r="GJ416" s="126"/>
      <c r="GT416" s="126"/>
      <c r="HD416" s="126"/>
      <c r="HN416" s="126"/>
      <c r="HX416" s="126"/>
      <c r="IH416" s="126"/>
      <c r="IR416" s="126"/>
      <c r="JB416" s="126"/>
      <c r="JL416" s="126"/>
      <c r="JV416" s="126"/>
      <c r="KF416" s="126"/>
      <c r="KP416" s="126"/>
      <c r="KZ416" s="126"/>
      <c r="LJ416" s="126"/>
    </row>
    <row xmlns:x14ac="http://schemas.microsoft.com/office/spreadsheetml/2009/9/ac" r="417" s="3" customFormat="true" x14ac:dyDescent="0.25">
      <c r="A417" s="401"/>
      <c r="B417" s="126"/>
      <c r="L417" s="126"/>
      <c r="V417" s="126"/>
      <c r="AF417" s="126"/>
      <c r="AP417" s="126"/>
      <c r="AZ417" s="126"/>
      <c r="BJ417" s="126"/>
      <c r="BT417" s="126"/>
      <c r="CD417" s="126"/>
      <c r="CE417" s="126"/>
      <c r="CF417" s="126"/>
      <c r="CG417" s="126"/>
      <c r="CH417" s="126"/>
      <c r="CI417" s="126"/>
      <c r="CJ417" s="126"/>
      <c r="CK417" s="126"/>
      <c r="CN417" s="126"/>
      <c r="CX417" s="126"/>
      <c r="DH417" s="126"/>
      <c r="DR417" s="126"/>
      <c r="EB417" s="126"/>
      <c r="EL417" s="126"/>
      <c r="EV417" s="126"/>
      <c r="FF417" s="126"/>
      <c r="FP417" s="126"/>
      <c r="FZ417" s="126"/>
      <c r="GJ417" s="126"/>
      <c r="GT417" s="126"/>
      <c r="HD417" s="126"/>
      <c r="HN417" s="126"/>
      <c r="HX417" s="126"/>
      <c r="IH417" s="126"/>
      <c r="IR417" s="126"/>
      <c r="JB417" s="126"/>
      <c r="JL417" s="126"/>
      <c r="JV417" s="126"/>
      <c r="KF417" s="126"/>
      <c r="KP417" s="126"/>
      <c r="KZ417" s="126"/>
      <c r="LJ417" s="126"/>
    </row>
    <row xmlns:x14ac="http://schemas.microsoft.com/office/spreadsheetml/2009/9/ac" r="418" s="3" customFormat="true" x14ac:dyDescent="0.25">
      <c r="A418" s="401"/>
      <c r="B418" s="126"/>
      <c r="L418" s="126"/>
      <c r="V418" s="126"/>
      <c r="AF418" s="126"/>
      <c r="AP418" s="126"/>
      <c r="AZ418" s="126"/>
      <c r="BJ418" s="126"/>
      <c r="BT418" s="126"/>
      <c r="CD418" s="126"/>
      <c r="CE418" s="126"/>
      <c r="CF418" s="126"/>
      <c r="CG418" s="126"/>
      <c r="CH418" s="126"/>
      <c r="CI418" s="126"/>
      <c r="CJ418" s="126"/>
      <c r="CK418" s="126"/>
      <c r="CN418" s="126"/>
      <c r="CX418" s="126"/>
      <c r="DH418" s="126"/>
      <c r="DR418" s="126"/>
      <c r="EB418" s="126"/>
      <c r="EL418" s="126"/>
      <c r="EV418" s="126"/>
      <c r="FF418" s="126"/>
      <c r="FP418" s="126"/>
      <c r="FZ418" s="126"/>
      <c r="GJ418" s="126"/>
      <c r="GT418" s="126"/>
      <c r="HD418" s="126"/>
      <c r="HN418" s="126"/>
      <c r="HX418" s="126"/>
      <c r="IH418" s="126"/>
      <c r="IR418" s="126"/>
      <c r="JB418" s="126"/>
      <c r="JL418" s="126"/>
      <c r="JV418" s="126"/>
      <c r="KF418" s="126"/>
      <c r="KP418" s="126"/>
      <c r="KZ418" s="126"/>
      <c r="LJ418" s="126"/>
    </row>
    <row xmlns:x14ac="http://schemas.microsoft.com/office/spreadsheetml/2009/9/ac" r="419" s="3" customFormat="true" x14ac:dyDescent="0.25">
      <c r="A419" s="401"/>
      <c r="B419" s="126"/>
      <c r="L419" s="126"/>
      <c r="V419" s="126"/>
      <c r="AF419" s="126"/>
      <c r="AP419" s="126"/>
      <c r="AZ419" s="126"/>
      <c r="BJ419" s="126"/>
      <c r="BT419" s="126"/>
      <c r="CD419" s="126"/>
      <c r="CE419" s="126"/>
      <c r="CF419" s="126"/>
      <c r="CG419" s="126"/>
      <c r="CH419" s="126"/>
      <c r="CI419" s="126"/>
      <c r="CJ419" s="126"/>
      <c r="CK419" s="126"/>
      <c r="CN419" s="126"/>
      <c r="CX419" s="126"/>
      <c r="DH419" s="126"/>
      <c r="DR419" s="126"/>
      <c r="EB419" s="126"/>
      <c r="EL419" s="126"/>
      <c r="EV419" s="126"/>
      <c r="FF419" s="126"/>
      <c r="FP419" s="126"/>
      <c r="FZ419" s="126"/>
      <c r="GJ419" s="126"/>
      <c r="GT419" s="126"/>
      <c r="HD419" s="126"/>
      <c r="HN419" s="126"/>
      <c r="HX419" s="126"/>
      <c r="IH419" s="126"/>
      <c r="IR419" s="126"/>
      <c r="JB419" s="126"/>
      <c r="JL419" s="126"/>
      <c r="JV419" s="126"/>
      <c r="KF419" s="126"/>
      <c r="KP419" s="126"/>
      <c r="KZ419" s="126"/>
      <c r="LJ419" s="126"/>
    </row>
    <row xmlns:x14ac="http://schemas.microsoft.com/office/spreadsheetml/2009/9/ac" r="420" s="3" customFormat="true" x14ac:dyDescent="0.25">
      <c r="A420" s="401"/>
      <c r="B420" s="126"/>
      <c r="L420" s="126"/>
      <c r="V420" s="126"/>
      <c r="AF420" s="126"/>
      <c r="AP420" s="126"/>
      <c r="AZ420" s="126"/>
      <c r="BJ420" s="126"/>
      <c r="BT420" s="126"/>
      <c r="CD420" s="126"/>
      <c r="CE420" s="126"/>
      <c r="CF420" s="126"/>
      <c r="CG420" s="126"/>
      <c r="CH420" s="126"/>
      <c r="CI420" s="126"/>
      <c r="CJ420" s="126"/>
      <c r="CK420" s="126"/>
      <c r="CN420" s="126"/>
      <c r="CX420" s="126"/>
      <c r="DH420" s="126"/>
      <c r="DR420" s="126"/>
      <c r="EB420" s="126"/>
      <c r="EL420" s="126"/>
      <c r="EV420" s="126"/>
      <c r="FF420" s="126"/>
      <c r="FP420" s="126"/>
      <c r="FZ420" s="126"/>
      <c r="GJ420" s="126"/>
      <c r="GT420" s="126"/>
      <c r="HD420" s="126"/>
      <c r="HN420" s="126"/>
      <c r="HX420" s="126"/>
      <c r="IH420" s="126"/>
      <c r="IR420" s="126"/>
      <c r="JB420" s="126"/>
      <c r="JL420" s="126"/>
      <c r="JV420" s="126"/>
      <c r="KF420" s="126"/>
      <c r="KP420" s="126"/>
      <c r="KZ420" s="126"/>
      <c r="LJ420" s="126"/>
    </row>
    <row xmlns:x14ac="http://schemas.microsoft.com/office/spreadsheetml/2009/9/ac" r="421" s="3" customFormat="true" x14ac:dyDescent="0.25">
      <c r="A421" s="401"/>
      <c r="B421" s="126"/>
      <c r="L421" s="126"/>
      <c r="V421" s="126"/>
      <c r="AF421" s="126"/>
      <c r="AP421" s="126"/>
      <c r="AZ421" s="126"/>
      <c r="BJ421" s="126"/>
      <c r="BT421" s="126"/>
      <c r="CD421" s="126"/>
      <c r="CE421" s="126"/>
      <c r="CF421" s="126"/>
      <c r="CG421" s="126"/>
      <c r="CH421" s="126"/>
      <c r="CI421" s="126"/>
      <c r="CJ421" s="126"/>
      <c r="CK421" s="126"/>
      <c r="CN421" s="126"/>
      <c r="CX421" s="126"/>
      <c r="DH421" s="126"/>
      <c r="DR421" s="126"/>
      <c r="EB421" s="126"/>
      <c r="EL421" s="126"/>
      <c r="EV421" s="126"/>
      <c r="FF421" s="126"/>
      <c r="FP421" s="126"/>
      <c r="FZ421" s="126"/>
      <c r="GJ421" s="126"/>
      <c r="GT421" s="126"/>
      <c r="HD421" s="126"/>
      <c r="HN421" s="126"/>
      <c r="HX421" s="126"/>
      <c r="IH421" s="126"/>
      <c r="IR421" s="126"/>
      <c r="JB421" s="126"/>
      <c r="JL421" s="126"/>
      <c r="JV421" s="126"/>
      <c r="KF421" s="126"/>
      <c r="KP421" s="126"/>
      <c r="KZ421" s="126"/>
      <c r="LJ421" s="126"/>
    </row>
    <row xmlns:x14ac="http://schemas.microsoft.com/office/spreadsheetml/2009/9/ac" r="422" s="3" customFormat="true" x14ac:dyDescent="0.25">
      <c r="A422" s="401"/>
      <c r="B422" s="126"/>
      <c r="L422" s="126"/>
      <c r="V422" s="126"/>
      <c r="AF422" s="126"/>
      <c r="AP422" s="126"/>
      <c r="AZ422" s="126"/>
      <c r="BJ422" s="126"/>
      <c r="BT422" s="126"/>
      <c r="CD422" s="126"/>
      <c r="CE422" s="126"/>
      <c r="CF422" s="126"/>
      <c r="CG422" s="126"/>
      <c r="CH422" s="126"/>
      <c r="CI422" s="126"/>
      <c r="CJ422" s="126"/>
      <c r="CK422" s="126"/>
      <c r="CN422" s="126"/>
      <c r="CX422" s="126"/>
      <c r="DH422" s="126"/>
      <c r="DR422" s="126"/>
      <c r="EB422" s="126"/>
      <c r="EL422" s="126"/>
      <c r="EV422" s="126"/>
      <c r="FF422" s="126"/>
      <c r="FP422" s="126"/>
      <c r="FZ422" s="126"/>
      <c r="GJ422" s="126"/>
      <c r="GT422" s="126"/>
      <c r="HD422" s="126"/>
      <c r="HN422" s="126"/>
      <c r="HX422" s="126"/>
      <c r="IH422" s="126"/>
      <c r="IR422" s="126"/>
      <c r="JB422" s="126"/>
      <c r="JL422" s="126"/>
      <c r="JV422" s="126"/>
      <c r="KF422" s="126"/>
      <c r="KP422" s="126"/>
      <c r="KZ422" s="126"/>
      <c r="LJ422" s="126"/>
    </row>
    <row xmlns:x14ac="http://schemas.microsoft.com/office/spreadsheetml/2009/9/ac" r="423" s="3" customFormat="true" x14ac:dyDescent="0.25">
      <c r="A423" s="401"/>
      <c r="B423" s="126"/>
      <c r="L423" s="126"/>
      <c r="V423" s="126"/>
      <c r="AF423" s="126"/>
      <c r="AP423" s="126"/>
      <c r="AZ423" s="126"/>
      <c r="BJ423" s="126"/>
      <c r="BT423" s="126"/>
      <c r="CD423" s="126"/>
      <c r="CE423" s="126"/>
      <c r="CF423" s="126"/>
      <c r="CG423" s="126"/>
      <c r="CH423" s="126"/>
      <c r="CI423" s="126"/>
      <c r="CJ423" s="126"/>
      <c r="CK423" s="126"/>
      <c r="CN423" s="126"/>
      <c r="CX423" s="126"/>
      <c r="DH423" s="126"/>
      <c r="DR423" s="126"/>
      <c r="EB423" s="126"/>
      <c r="EL423" s="126"/>
      <c r="EV423" s="126"/>
      <c r="FF423" s="126"/>
      <c r="FP423" s="126"/>
      <c r="FZ423" s="126"/>
      <c r="GJ423" s="126"/>
      <c r="GT423" s="126"/>
      <c r="HD423" s="126"/>
      <c r="HN423" s="126"/>
      <c r="HX423" s="126"/>
      <c r="IH423" s="126"/>
      <c r="IR423" s="126"/>
      <c r="JB423" s="126"/>
      <c r="JL423" s="126"/>
      <c r="JV423" s="126"/>
      <c r="KF423" s="126"/>
      <c r="KP423" s="126"/>
      <c r="KZ423" s="126"/>
      <c r="LJ423" s="126"/>
    </row>
    <row xmlns:x14ac="http://schemas.microsoft.com/office/spreadsheetml/2009/9/ac" r="424" s="3" customFormat="true" x14ac:dyDescent="0.25">
      <c r="A424" s="401"/>
      <c r="B424" s="126"/>
      <c r="L424" s="126"/>
      <c r="V424" s="126"/>
      <c r="AF424" s="126"/>
      <c r="AP424" s="126"/>
      <c r="AZ424" s="126"/>
      <c r="BJ424" s="126"/>
      <c r="BT424" s="126"/>
      <c r="CD424" s="126"/>
      <c r="CE424" s="126"/>
      <c r="CF424" s="126"/>
      <c r="CG424" s="126"/>
      <c r="CH424" s="126"/>
      <c r="CI424" s="126"/>
      <c r="CJ424" s="126"/>
      <c r="CK424" s="126"/>
      <c r="CN424" s="126"/>
      <c r="CX424" s="126"/>
      <c r="DH424" s="126"/>
      <c r="DR424" s="126"/>
      <c r="EB424" s="126"/>
      <c r="EL424" s="126"/>
      <c r="EV424" s="126"/>
      <c r="FF424" s="126"/>
      <c r="FP424" s="126"/>
      <c r="FZ424" s="126"/>
      <c r="GJ424" s="126"/>
      <c r="GT424" s="126"/>
      <c r="HD424" s="126"/>
      <c r="HN424" s="126"/>
      <c r="HX424" s="126"/>
      <c r="IH424" s="126"/>
      <c r="IR424" s="126"/>
      <c r="JB424" s="126"/>
      <c r="JL424" s="126"/>
      <c r="JV424" s="126"/>
      <c r="KF424" s="126"/>
      <c r="KP424" s="126"/>
      <c r="KZ424" s="126"/>
      <c r="LJ424" s="126"/>
    </row>
    <row xmlns:x14ac="http://schemas.microsoft.com/office/spreadsheetml/2009/9/ac" r="425" s="3" customFormat="true" x14ac:dyDescent="0.25">
      <c r="A425" s="401"/>
      <c r="B425" s="126"/>
      <c r="L425" s="126"/>
      <c r="V425" s="126"/>
      <c r="AF425" s="126"/>
      <c r="AP425" s="126"/>
      <c r="AZ425" s="126"/>
      <c r="BJ425" s="126"/>
      <c r="BT425" s="126"/>
      <c r="CD425" s="126"/>
      <c r="CE425" s="126"/>
      <c r="CF425" s="126"/>
      <c r="CG425" s="126"/>
      <c r="CH425" s="126"/>
      <c r="CI425" s="126"/>
      <c r="CJ425" s="126"/>
      <c r="CK425" s="126"/>
      <c r="CN425" s="126"/>
      <c r="CX425" s="126"/>
      <c r="DH425" s="126"/>
      <c r="DR425" s="126"/>
      <c r="EB425" s="126"/>
      <c r="EL425" s="126"/>
      <c r="EV425" s="126"/>
      <c r="FF425" s="126"/>
      <c r="FP425" s="126"/>
      <c r="FZ425" s="126"/>
      <c r="GJ425" s="126"/>
      <c r="GT425" s="126"/>
      <c r="HD425" s="126"/>
      <c r="HN425" s="126"/>
      <c r="HX425" s="126"/>
      <c r="IH425" s="126"/>
      <c r="IR425" s="126"/>
      <c r="JB425" s="126"/>
      <c r="JL425" s="126"/>
      <c r="JV425" s="126"/>
      <c r="KF425" s="126"/>
      <c r="KP425" s="126"/>
      <c r="KZ425" s="126"/>
      <c r="LJ425" s="126"/>
    </row>
    <row xmlns:x14ac="http://schemas.microsoft.com/office/spreadsheetml/2009/9/ac" r="426" s="3" customFormat="true" x14ac:dyDescent="0.25">
      <c r="A426" s="401"/>
      <c r="B426" s="126"/>
      <c r="L426" s="126"/>
      <c r="V426" s="126"/>
      <c r="AF426" s="126"/>
      <c r="AP426" s="126"/>
      <c r="AZ426" s="126"/>
      <c r="BJ426" s="126"/>
      <c r="BT426" s="126"/>
      <c r="CD426" s="126"/>
      <c r="CE426" s="126"/>
      <c r="CF426" s="126"/>
      <c r="CG426" s="126"/>
      <c r="CH426" s="126"/>
      <c r="CI426" s="126"/>
      <c r="CJ426" s="126"/>
      <c r="CK426" s="126"/>
      <c r="CN426" s="126"/>
      <c r="CX426" s="126"/>
      <c r="DH426" s="126"/>
      <c r="DR426" s="126"/>
      <c r="EB426" s="126"/>
      <c r="EL426" s="126"/>
      <c r="EV426" s="126"/>
      <c r="FF426" s="126"/>
      <c r="FP426" s="126"/>
      <c r="FZ426" s="126"/>
      <c r="GJ426" s="126"/>
      <c r="GT426" s="126"/>
      <c r="HD426" s="126"/>
      <c r="HN426" s="126"/>
      <c r="HX426" s="126"/>
      <c r="IH426" s="126"/>
      <c r="IR426" s="126"/>
      <c r="JB426" s="126"/>
      <c r="JL426" s="126"/>
      <c r="JV426" s="126"/>
      <c r="KF426" s="126"/>
      <c r="KP426" s="126"/>
      <c r="KZ426" s="126"/>
      <c r="LJ426" s="126"/>
    </row>
    <row xmlns:x14ac="http://schemas.microsoft.com/office/spreadsheetml/2009/9/ac" r="427" s="3" customFormat="true" x14ac:dyDescent="0.25">
      <c r="A427" s="401"/>
      <c r="B427" s="126"/>
      <c r="L427" s="126"/>
      <c r="V427" s="126"/>
      <c r="AF427" s="126"/>
      <c r="AP427" s="126"/>
      <c r="AZ427" s="126"/>
      <c r="BJ427" s="126"/>
      <c r="BT427" s="126"/>
      <c r="CD427" s="126"/>
      <c r="CE427" s="126"/>
      <c r="CF427" s="126"/>
      <c r="CG427" s="126"/>
      <c r="CH427" s="126"/>
      <c r="CI427" s="126"/>
      <c r="CJ427" s="126"/>
      <c r="CK427" s="126"/>
      <c r="CN427" s="126"/>
      <c r="CX427" s="126"/>
      <c r="DH427" s="126"/>
      <c r="DR427" s="126"/>
      <c r="EB427" s="126"/>
      <c r="EL427" s="126"/>
      <c r="EV427" s="126"/>
      <c r="FF427" s="126"/>
      <c r="FP427" s="126"/>
      <c r="FZ427" s="126"/>
      <c r="GJ427" s="126"/>
      <c r="GT427" s="126"/>
      <c r="HD427" s="126"/>
      <c r="HN427" s="126"/>
      <c r="HX427" s="126"/>
      <c r="IH427" s="126"/>
      <c r="IR427" s="126"/>
      <c r="JB427" s="126"/>
      <c r="JL427" s="126"/>
      <c r="JV427" s="126"/>
      <c r="KF427" s="126"/>
      <c r="KP427" s="126"/>
      <c r="KZ427" s="126"/>
      <c r="LJ427" s="126"/>
    </row>
    <row xmlns:x14ac="http://schemas.microsoft.com/office/spreadsheetml/2009/9/ac" r="428" s="3" customFormat="true" x14ac:dyDescent="0.25">
      <c r="A428" s="401"/>
      <c r="B428" s="126"/>
      <c r="L428" s="126"/>
      <c r="V428" s="126"/>
      <c r="AF428" s="126"/>
      <c r="AP428" s="126"/>
      <c r="AZ428" s="126"/>
      <c r="BJ428" s="126"/>
      <c r="BT428" s="126"/>
      <c r="CD428" s="126"/>
      <c r="CE428" s="126"/>
      <c r="CF428" s="126"/>
      <c r="CG428" s="126"/>
      <c r="CH428" s="126"/>
      <c r="CI428" s="126"/>
      <c r="CJ428" s="126"/>
      <c r="CK428" s="126"/>
      <c r="CN428" s="126"/>
      <c r="CX428" s="126"/>
      <c r="DH428" s="126"/>
      <c r="DR428" s="126"/>
      <c r="EB428" s="126"/>
      <c r="EL428" s="126"/>
      <c r="EV428" s="126"/>
      <c r="FF428" s="126"/>
      <c r="FP428" s="126"/>
      <c r="FZ428" s="126"/>
      <c r="GJ428" s="126"/>
      <c r="GT428" s="126"/>
      <c r="HD428" s="126"/>
      <c r="HN428" s="126"/>
      <c r="HX428" s="126"/>
      <c r="IH428" s="126"/>
      <c r="IR428" s="126"/>
      <c r="JB428" s="126"/>
      <c r="JL428" s="126"/>
      <c r="JV428" s="126"/>
      <c r="KF428" s="126"/>
      <c r="KP428" s="126"/>
      <c r="KZ428" s="126"/>
      <c r="LJ428" s="126"/>
    </row>
    <row xmlns:x14ac="http://schemas.microsoft.com/office/spreadsheetml/2009/9/ac" r="429" s="3" customFormat="true" x14ac:dyDescent="0.25">
      <c r="A429" s="401"/>
      <c r="B429" s="126"/>
      <c r="L429" s="126"/>
      <c r="V429" s="126"/>
      <c r="AF429" s="126"/>
      <c r="AP429" s="126"/>
      <c r="AZ429" s="126"/>
      <c r="BJ429" s="126"/>
      <c r="BT429" s="126"/>
      <c r="CD429" s="126"/>
      <c r="CE429" s="126"/>
      <c r="CF429" s="126"/>
      <c r="CG429" s="126"/>
      <c r="CH429" s="126"/>
      <c r="CI429" s="126"/>
      <c r="CJ429" s="126"/>
      <c r="CK429" s="126"/>
      <c r="CN429" s="126"/>
      <c r="CX429" s="126"/>
      <c r="DH429" s="126"/>
      <c r="DR429" s="126"/>
      <c r="EB429" s="126"/>
      <c r="EL429" s="126"/>
      <c r="EV429" s="126"/>
      <c r="FF429" s="126"/>
      <c r="FP429" s="126"/>
      <c r="FZ429" s="126"/>
      <c r="GJ429" s="126"/>
      <c r="GT429" s="126"/>
      <c r="HD429" s="126"/>
      <c r="HN429" s="126"/>
      <c r="HX429" s="126"/>
      <c r="IH429" s="126"/>
      <c r="IR429" s="126"/>
      <c r="JB429" s="126"/>
      <c r="JL429" s="126"/>
      <c r="JV429" s="126"/>
      <c r="KF429" s="126"/>
      <c r="KP429" s="126"/>
      <c r="KZ429" s="126"/>
      <c r="LJ429" s="126"/>
    </row>
    <row xmlns:x14ac="http://schemas.microsoft.com/office/spreadsheetml/2009/9/ac" r="430" s="3" customFormat="true" x14ac:dyDescent="0.25">
      <c r="A430" s="401"/>
      <c r="B430" s="126"/>
      <c r="L430" s="126"/>
      <c r="V430" s="126"/>
      <c r="AF430" s="126"/>
      <c r="AP430" s="126"/>
      <c r="AZ430" s="126"/>
      <c r="BJ430" s="126"/>
      <c r="BT430" s="126"/>
      <c r="CD430" s="126"/>
      <c r="CE430" s="126"/>
      <c r="CF430" s="126"/>
      <c r="CG430" s="126"/>
      <c r="CH430" s="126"/>
      <c r="CI430" s="126"/>
      <c r="CJ430" s="126"/>
      <c r="CK430" s="126"/>
      <c r="CN430" s="126"/>
      <c r="CX430" s="126"/>
      <c r="DH430" s="126"/>
      <c r="DR430" s="126"/>
      <c r="EB430" s="126"/>
      <c r="EL430" s="126"/>
      <c r="EV430" s="126"/>
      <c r="FF430" s="126"/>
      <c r="FP430" s="126"/>
      <c r="FZ430" s="126"/>
      <c r="GJ430" s="126"/>
      <c r="GT430" s="126"/>
      <c r="HD430" s="126"/>
      <c r="HN430" s="126"/>
      <c r="HX430" s="126"/>
      <c r="IH430" s="126"/>
      <c r="IR430" s="126"/>
      <c r="JB430" s="126"/>
      <c r="JL430" s="126"/>
      <c r="JV430" s="126"/>
      <c r="KF430" s="126"/>
      <c r="KP430" s="126"/>
      <c r="KZ430" s="126"/>
      <c r="LJ430" s="126"/>
    </row>
    <row xmlns:x14ac="http://schemas.microsoft.com/office/spreadsheetml/2009/9/ac" r="431" s="3" customFormat="true" x14ac:dyDescent="0.25">
      <c r="A431" s="401"/>
      <c r="B431" s="126"/>
      <c r="L431" s="126"/>
      <c r="V431" s="126"/>
      <c r="AF431" s="126"/>
      <c r="AP431" s="126"/>
      <c r="AZ431" s="126"/>
      <c r="BJ431" s="126"/>
      <c r="BT431" s="126"/>
      <c r="CD431" s="126"/>
      <c r="CE431" s="126"/>
      <c r="CF431" s="126"/>
      <c r="CG431" s="126"/>
      <c r="CH431" s="126"/>
      <c r="CI431" s="126"/>
      <c r="CJ431" s="126"/>
      <c r="CK431" s="126"/>
      <c r="CN431" s="126"/>
      <c r="CX431" s="126"/>
      <c r="DH431" s="126"/>
      <c r="DR431" s="126"/>
      <c r="EB431" s="126"/>
      <c r="EL431" s="126"/>
      <c r="EV431" s="126"/>
      <c r="FF431" s="126"/>
      <c r="FP431" s="126"/>
      <c r="FZ431" s="126"/>
      <c r="GJ431" s="126"/>
      <c r="GT431" s="126"/>
      <c r="HD431" s="126"/>
      <c r="HN431" s="126"/>
      <c r="HX431" s="126"/>
      <c r="IH431" s="126"/>
      <c r="IR431" s="126"/>
      <c r="JB431" s="126"/>
      <c r="JL431" s="126"/>
      <c r="JV431" s="126"/>
      <c r="KF431" s="126"/>
      <c r="KP431" s="126"/>
      <c r="KZ431" s="126"/>
      <c r="LJ431" s="126"/>
    </row>
    <row xmlns:x14ac="http://schemas.microsoft.com/office/spreadsheetml/2009/9/ac" r="432" s="3" customFormat="true" x14ac:dyDescent="0.25">
      <c r="A432" s="401"/>
      <c r="B432" s="126"/>
      <c r="L432" s="126"/>
      <c r="V432" s="126"/>
      <c r="AF432" s="126"/>
      <c r="AP432" s="126"/>
      <c r="AZ432" s="126"/>
      <c r="BJ432" s="126"/>
      <c r="BT432" s="126"/>
      <c r="CD432" s="126"/>
      <c r="CE432" s="126"/>
      <c r="CF432" s="126"/>
      <c r="CG432" s="126"/>
      <c r="CH432" s="126"/>
      <c r="CI432" s="126"/>
      <c r="CJ432" s="126"/>
      <c r="CK432" s="126"/>
      <c r="CN432" s="126"/>
      <c r="CX432" s="126"/>
      <c r="DH432" s="126"/>
      <c r="DR432" s="126"/>
      <c r="EB432" s="126"/>
      <c r="EL432" s="126"/>
      <c r="EV432" s="126"/>
      <c r="FF432" s="126"/>
      <c r="FP432" s="126"/>
      <c r="FZ432" s="126"/>
      <c r="GJ432" s="126"/>
      <c r="GT432" s="126"/>
      <c r="HD432" s="126"/>
      <c r="HN432" s="126"/>
      <c r="HX432" s="126"/>
      <c r="IH432" s="126"/>
      <c r="IR432" s="126"/>
      <c r="JB432" s="126"/>
      <c r="JL432" s="126"/>
      <c r="JV432" s="126"/>
      <c r="KF432" s="126"/>
      <c r="KP432" s="126"/>
      <c r="KZ432" s="126"/>
      <c r="LJ432" s="126"/>
    </row>
    <row xmlns:x14ac="http://schemas.microsoft.com/office/spreadsheetml/2009/9/ac" r="433" s="3" customFormat="true" x14ac:dyDescent="0.25">
      <c r="A433" s="401"/>
      <c r="B433" s="126"/>
      <c r="L433" s="126"/>
      <c r="V433" s="126"/>
      <c r="AF433" s="126"/>
      <c r="AP433" s="126"/>
      <c r="AZ433" s="126"/>
      <c r="BJ433" s="126"/>
      <c r="BT433" s="126"/>
      <c r="CD433" s="126"/>
      <c r="CE433" s="126"/>
      <c r="CF433" s="126"/>
      <c r="CG433" s="126"/>
      <c r="CH433" s="126"/>
      <c r="CI433" s="126"/>
      <c r="CJ433" s="126"/>
      <c r="CK433" s="126"/>
      <c r="CN433" s="126"/>
      <c r="CX433" s="126"/>
      <c r="DH433" s="126"/>
      <c r="DR433" s="126"/>
      <c r="EB433" s="126"/>
      <c r="EL433" s="126"/>
      <c r="EV433" s="126"/>
      <c r="FF433" s="126"/>
      <c r="FP433" s="126"/>
      <c r="FZ433" s="126"/>
      <c r="GJ433" s="126"/>
      <c r="GT433" s="126"/>
      <c r="HD433" s="126"/>
      <c r="HN433" s="126"/>
      <c r="HX433" s="126"/>
      <c r="IH433" s="126"/>
      <c r="IR433" s="126"/>
      <c r="JB433" s="126"/>
      <c r="JL433" s="126"/>
      <c r="JV433" s="126"/>
      <c r="KF433" s="126"/>
      <c r="KP433" s="126"/>
      <c r="KZ433" s="126"/>
      <c r="LJ433" s="126"/>
    </row>
    <row xmlns:x14ac="http://schemas.microsoft.com/office/spreadsheetml/2009/9/ac" r="434" s="3" customFormat="true" x14ac:dyDescent="0.25">
      <c r="A434" s="401"/>
      <c r="B434" s="126"/>
      <c r="L434" s="126"/>
      <c r="V434" s="126"/>
      <c r="AF434" s="126"/>
      <c r="AP434" s="126"/>
      <c r="AZ434" s="126"/>
      <c r="BJ434" s="126"/>
      <c r="BT434" s="126"/>
      <c r="CD434" s="126"/>
      <c r="CE434" s="126"/>
      <c r="CF434" s="126"/>
      <c r="CG434" s="126"/>
      <c r="CH434" s="126"/>
      <c r="CI434" s="126"/>
      <c r="CJ434" s="126"/>
      <c r="CK434" s="126"/>
      <c r="CN434" s="126"/>
      <c r="CX434" s="126"/>
      <c r="DH434" s="126"/>
      <c r="DR434" s="126"/>
      <c r="EB434" s="126"/>
      <c r="EL434" s="126"/>
      <c r="EV434" s="126"/>
      <c r="FF434" s="126"/>
      <c r="FP434" s="126"/>
      <c r="FZ434" s="126"/>
      <c r="GJ434" s="126"/>
      <c r="GT434" s="126"/>
      <c r="HD434" s="126"/>
      <c r="HN434" s="126"/>
      <c r="HX434" s="126"/>
      <c r="IH434" s="126"/>
      <c r="IR434" s="126"/>
      <c r="JB434" s="126"/>
      <c r="JL434" s="126"/>
      <c r="JV434" s="126"/>
      <c r="KF434" s="126"/>
      <c r="KP434" s="126"/>
      <c r="KZ434" s="126"/>
      <c r="LJ434" s="126"/>
    </row>
    <row xmlns:x14ac="http://schemas.microsoft.com/office/spreadsheetml/2009/9/ac" r="435" s="3" customFormat="true" x14ac:dyDescent="0.25">
      <c r="A435" s="401"/>
      <c r="B435" s="126"/>
      <c r="L435" s="126"/>
      <c r="V435" s="126"/>
      <c r="AF435" s="126"/>
      <c r="AP435" s="126"/>
      <c r="AZ435" s="126"/>
      <c r="BJ435" s="126"/>
      <c r="BT435" s="126"/>
      <c r="CD435" s="126"/>
      <c r="CE435" s="126"/>
      <c r="CF435" s="126"/>
      <c r="CG435" s="126"/>
      <c r="CH435" s="126"/>
      <c r="CI435" s="126"/>
      <c r="CJ435" s="126"/>
      <c r="CK435" s="126"/>
      <c r="CN435" s="126"/>
      <c r="CX435" s="126"/>
      <c r="DH435" s="126"/>
      <c r="DR435" s="126"/>
      <c r="EB435" s="126"/>
      <c r="EL435" s="126"/>
      <c r="EV435" s="126"/>
      <c r="FF435" s="126"/>
      <c r="FP435" s="126"/>
      <c r="FZ435" s="126"/>
      <c r="GJ435" s="126"/>
      <c r="GT435" s="126"/>
      <c r="HD435" s="126"/>
      <c r="HN435" s="126"/>
      <c r="HX435" s="126"/>
      <c r="IH435" s="126"/>
      <c r="IR435" s="126"/>
      <c r="JB435" s="126"/>
      <c r="JL435" s="126"/>
      <c r="JV435" s="126"/>
      <c r="KF435" s="126"/>
      <c r="KP435" s="126"/>
      <c r="KZ435" s="126"/>
      <c r="LJ435" s="126"/>
    </row>
    <row xmlns:x14ac="http://schemas.microsoft.com/office/spreadsheetml/2009/9/ac" r="436" s="3" customFormat="true" x14ac:dyDescent="0.25">
      <c r="A436" s="401"/>
      <c r="B436" s="126"/>
      <c r="L436" s="126"/>
      <c r="V436" s="126"/>
      <c r="AF436" s="126"/>
      <c r="AP436" s="126"/>
      <c r="AZ436" s="126"/>
      <c r="BJ436" s="126"/>
      <c r="BT436" s="126"/>
      <c r="CD436" s="126"/>
      <c r="CE436" s="126"/>
      <c r="CF436" s="126"/>
      <c r="CG436" s="126"/>
      <c r="CH436" s="126"/>
      <c r="CI436" s="126"/>
      <c r="CJ436" s="126"/>
      <c r="CK436" s="126"/>
      <c r="CN436" s="126"/>
      <c r="CX436" s="126"/>
      <c r="DH436" s="126"/>
      <c r="DR436" s="126"/>
      <c r="EB436" s="126"/>
      <c r="EL436" s="126"/>
      <c r="EV436" s="126"/>
      <c r="FF436" s="126"/>
      <c r="FP436" s="126"/>
      <c r="FZ436" s="126"/>
      <c r="GJ436" s="126"/>
      <c r="GT436" s="126"/>
      <c r="HD436" s="126"/>
      <c r="HN436" s="126"/>
      <c r="HX436" s="126"/>
      <c r="IH436" s="126"/>
      <c r="IR436" s="126"/>
      <c r="JB436" s="126"/>
      <c r="JL436" s="126"/>
      <c r="JV436" s="126"/>
      <c r="KF436" s="126"/>
      <c r="KP436" s="126"/>
      <c r="KZ436" s="126"/>
      <c r="LJ436" s="126"/>
    </row>
    <row xmlns:x14ac="http://schemas.microsoft.com/office/spreadsheetml/2009/9/ac" r="437" s="3" customFormat="true" x14ac:dyDescent="0.25">
      <c r="A437" s="401"/>
      <c r="B437" s="126"/>
      <c r="L437" s="126"/>
      <c r="V437" s="126"/>
      <c r="AF437" s="126"/>
      <c r="AP437" s="126"/>
      <c r="AZ437" s="126"/>
      <c r="BJ437" s="126"/>
      <c r="BT437" s="126"/>
      <c r="CD437" s="126"/>
      <c r="CE437" s="126"/>
      <c r="CF437" s="126"/>
      <c r="CG437" s="126"/>
      <c r="CH437" s="126"/>
      <c r="CI437" s="126"/>
      <c r="CJ437" s="126"/>
      <c r="CK437" s="126"/>
      <c r="CN437" s="126"/>
      <c r="CX437" s="126"/>
      <c r="DH437" s="126"/>
      <c r="DR437" s="126"/>
      <c r="EB437" s="126"/>
      <c r="EL437" s="126"/>
      <c r="EV437" s="126"/>
      <c r="FF437" s="126"/>
      <c r="FP437" s="126"/>
      <c r="FZ437" s="126"/>
      <c r="GJ437" s="126"/>
      <c r="GT437" s="126"/>
      <c r="HD437" s="126"/>
      <c r="HN437" s="126"/>
      <c r="HX437" s="126"/>
      <c r="IH437" s="126"/>
      <c r="IR437" s="126"/>
      <c r="JB437" s="126"/>
      <c r="JL437" s="126"/>
      <c r="JV437" s="126"/>
      <c r="KF437" s="126"/>
      <c r="KP437" s="126"/>
      <c r="KZ437" s="126"/>
      <c r="LJ437" s="126"/>
    </row>
    <row xmlns:x14ac="http://schemas.microsoft.com/office/spreadsheetml/2009/9/ac" r="438" s="3" customFormat="true" x14ac:dyDescent="0.25">
      <c r="A438" s="401"/>
      <c r="B438" s="126"/>
      <c r="L438" s="126"/>
      <c r="V438" s="126"/>
      <c r="AF438" s="126"/>
      <c r="AP438" s="126"/>
      <c r="AZ438" s="126"/>
      <c r="BJ438" s="126"/>
      <c r="BT438" s="126"/>
      <c r="CD438" s="126"/>
      <c r="CE438" s="126"/>
      <c r="CF438" s="126"/>
      <c r="CG438" s="126"/>
      <c r="CH438" s="126"/>
      <c r="CI438" s="126"/>
      <c r="CJ438" s="126"/>
      <c r="CK438" s="126"/>
      <c r="CN438" s="126"/>
      <c r="CX438" s="126"/>
      <c r="DH438" s="126"/>
      <c r="DR438" s="126"/>
      <c r="EB438" s="126"/>
      <c r="EL438" s="126"/>
      <c r="EV438" s="126"/>
      <c r="FF438" s="126"/>
      <c r="FP438" s="126"/>
      <c r="FZ438" s="126"/>
      <c r="GJ438" s="126"/>
      <c r="GT438" s="126"/>
      <c r="HD438" s="126"/>
      <c r="HN438" s="126"/>
      <c r="HX438" s="126"/>
      <c r="IH438" s="126"/>
      <c r="IR438" s="126"/>
      <c r="JB438" s="126"/>
      <c r="JL438" s="126"/>
      <c r="JV438" s="126"/>
      <c r="KF438" s="126"/>
      <c r="KP438" s="126"/>
      <c r="KZ438" s="126"/>
      <c r="LJ438" s="126"/>
    </row>
    <row xmlns:x14ac="http://schemas.microsoft.com/office/spreadsheetml/2009/9/ac" r="439" s="3" customFormat="true" x14ac:dyDescent="0.25">
      <c r="A439" s="401"/>
      <c r="B439" s="126"/>
      <c r="L439" s="126"/>
      <c r="V439" s="126"/>
      <c r="AF439" s="126"/>
      <c r="AP439" s="126"/>
      <c r="AZ439" s="126"/>
      <c r="BJ439" s="126"/>
      <c r="BT439" s="126"/>
      <c r="CD439" s="126"/>
      <c r="CE439" s="126"/>
      <c r="CF439" s="126"/>
      <c r="CG439" s="126"/>
      <c r="CH439" s="126"/>
      <c r="CI439" s="126"/>
      <c r="CJ439" s="126"/>
      <c r="CK439" s="126"/>
      <c r="CN439" s="126"/>
      <c r="CX439" s="126"/>
      <c r="DH439" s="126"/>
      <c r="DR439" s="126"/>
      <c r="EB439" s="126"/>
      <c r="EL439" s="126"/>
      <c r="EV439" s="126"/>
      <c r="FF439" s="126"/>
      <c r="FP439" s="126"/>
      <c r="FZ439" s="126"/>
      <c r="GJ439" s="126"/>
      <c r="GT439" s="126"/>
      <c r="HD439" s="126"/>
      <c r="HN439" s="126"/>
      <c r="HX439" s="126"/>
      <c r="IH439" s="126"/>
      <c r="IR439" s="126"/>
      <c r="JB439" s="126"/>
      <c r="JL439" s="126"/>
      <c r="JV439" s="126"/>
      <c r="KF439" s="126"/>
      <c r="KP439" s="126"/>
      <c r="KZ439" s="126"/>
      <c r="LJ439" s="126"/>
    </row>
    <row xmlns:x14ac="http://schemas.microsoft.com/office/spreadsheetml/2009/9/ac" r="440" s="3" customFormat="true" x14ac:dyDescent="0.25">
      <c r="A440" s="401"/>
      <c r="B440" s="126"/>
      <c r="L440" s="126"/>
      <c r="V440" s="126"/>
      <c r="AF440" s="126"/>
      <c r="AP440" s="126"/>
      <c r="AZ440" s="126"/>
      <c r="BJ440" s="126"/>
      <c r="BT440" s="126"/>
      <c r="CD440" s="126"/>
      <c r="CE440" s="126"/>
      <c r="CF440" s="126"/>
      <c r="CG440" s="126"/>
      <c r="CH440" s="126"/>
      <c r="CI440" s="126"/>
      <c r="CJ440" s="126"/>
      <c r="CK440" s="126"/>
      <c r="CN440" s="126"/>
      <c r="CX440" s="126"/>
      <c r="DH440" s="126"/>
      <c r="DR440" s="126"/>
      <c r="EB440" s="126"/>
      <c r="EL440" s="126"/>
      <c r="EV440" s="126"/>
      <c r="FF440" s="126"/>
      <c r="FP440" s="126"/>
      <c r="FZ440" s="126"/>
      <c r="GJ440" s="126"/>
      <c r="GT440" s="126"/>
      <c r="HD440" s="126"/>
      <c r="HN440" s="126"/>
      <c r="HX440" s="126"/>
      <c r="IH440" s="126"/>
      <c r="IR440" s="126"/>
      <c r="JB440" s="126"/>
      <c r="JL440" s="126"/>
      <c r="JV440" s="126"/>
      <c r="KF440" s="126"/>
      <c r="KP440" s="126"/>
      <c r="KZ440" s="126"/>
      <c r="LJ440" s="126"/>
    </row>
    <row xmlns:x14ac="http://schemas.microsoft.com/office/spreadsheetml/2009/9/ac" r="441" s="3" customFormat="true" x14ac:dyDescent="0.25">
      <c r="A441" s="401"/>
      <c r="B441" s="126"/>
      <c r="L441" s="126"/>
      <c r="V441" s="126"/>
      <c r="AF441" s="126"/>
      <c r="AP441" s="126"/>
      <c r="AZ441" s="126"/>
      <c r="BJ441" s="126"/>
      <c r="BT441" s="126"/>
      <c r="CD441" s="126"/>
      <c r="CE441" s="126"/>
      <c r="CF441" s="126"/>
      <c r="CG441" s="126"/>
      <c r="CH441" s="126"/>
      <c r="CI441" s="126"/>
      <c r="CJ441" s="126"/>
      <c r="CK441" s="126"/>
      <c r="CN441" s="126"/>
      <c r="CX441" s="126"/>
      <c r="DH441" s="126"/>
      <c r="DR441" s="126"/>
      <c r="EB441" s="126"/>
      <c r="EL441" s="126"/>
      <c r="EV441" s="126"/>
      <c r="FF441" s="126"/>
      <c r="FP441" s="126"/>
      <c r="FZ441" s="126"/>
      <c r="GJ441" s="126"/>
      <c r="GT441" s="126"/>
      <c r="HD441" s="126"/>
      <c r="HN441" s="126"/>
      <c r="HX441" s="126"/>
      <c r="IH441" s="126"/>
      <c r="IR441" s="126"/>
      <c r="JB441" s="126"/>
      <c r="JL441" s="126"/>
      <c r="JV441" s="126"/>
      <c r="KF441" s="126"/>
      <c r="KP441" s="126"/>
      <c r="KZ441" s="126"/>
      <c r="LJ441" s="126"/>
    </row>
    <row xmlns:x14ac="http://schemas.microsoft.com/office/spreadsheetml/2009/9/ac" r="442" s="3" customFormat="true" x14ac:dyDescent="0.25">
      <c r="A442" s="401"/>
      <c r="B442" s="126"/>
      <c r="L442" s="126"/>
      <c r="V442" s="126"/>
      <c r="AF442" s="126"/>
      <c r="AP442" s="126"/>
      <c r="AZ442" s="126"/>
      <c r="BJ442" s="126"/>
      <c r="BT442" s="126"/>
      <c r="CD442" s="126"/>
      <c r="CE442" s="126"/>
      <c r="CF442" s="126"/>
      <c r="CG442" s="126"/>
      <c r="CH442" s="126"/>
      <c r="CI442" s="126"/>
      <c r="CJ442" s="126"/>
      <c r="CK442" s="126"/>
      <c r="CN442" s="126"/>
      <c r="CX442" s="126"/>
      <c r="DH442" s="126"/>
      <c r="DR442" s="126"/>
      <c r="EB442" s="126"/>
      <c r="EL442" s="126"/>
      <c r="EV442" s="126"/>
      <c r="FF442" s="126"/>
      <c r="FP442" s="126"/>
      <c r="FZ442" s="126"/>
      <c r="GJ442" s="126"/>
      <c r="GT442" s="126"/>
      <c r="HD442" s="126"/>
      <c r="HN442" s="126"/>
      <c r="HX442" s="126"/>
      <c r="IH442" s="126"/>
      <c r="IR442" s="126"/>
      <c r="JB442" s="126"/>
      <c r="JL442" s="126"/>
      <c r="JV442" s="126"/>
      <c r="KF442" s="126"/>
      <c r="KP442" s="126"/>
      <c r="KZ442" s="126"/>
      <c r="LJ442" s="126"/>
    </row>
    <row xmlns:x14ac="http://schemas.microsoft.com/office/spreadsheetml/2009/9/ac" r="443" s="3" customFormat="true" x14ac:dyDescent="0.25">
      <c r="A443" s="401"/>
      <c r="B443" s="126"/>
      <c r="L443" s="126"/>
      <c r="V443" s="126"/>
      <c r="AF443" s="126"/>
      <c r="AP443" s="126"/>
      <c r="AZ443" s="126"/>
      <c r="BJ443" s="126"/>
      <c r="BT443" s="126"/>
      <c r="CD443" s="126"/>
      <c r="CE443" s="126"/>
      <c r="CF443" s="126"/>
      <c r="CG443" s="126"/>
      <c r="CH443" s="126"/>
      <c r="CI443" s="126"/>
      <c r="CJ443" s="126"/>
      <c r="CK443" s="126"/>
      <c r="CN443" s="126"/>
      <c r="CX443" s="126"/>
      <c r="DH443" s="126"/>
      <c r="DR443" s="126"/>
      <c r="EB443" s="126"/>
      <c r="EL443" s="126"/>
      <c r="EV443" s="126"/>
      <c r="FF443" s="126"/>
      <c r="FP443" s="126"/>
      <c r="FZ443" s="126"/>
      <c r="GJ443" s="126"/>
      <c r="GT443" s="126"/>
      <c r="HD443" s="126"/>
      <c r="HN443" s="126"/>
      <c r="HX443" s="126"/>
      <c r="IH443" s="126"/>
      <c r="IR443" s="126"/>
      <c r="JB443" s="126"/>
      <c r="JL443" s="126"/>
      <c r="JV443" s="126"/>
      <c r="KF443" s="126"/>
      <c r="KP443" s="126"/>
      <c r="KZ443" s="126"/>
      <c r="LJ443" s="126"/>
    </row>
    <row xmlns:x14ac="http://schemas.microsoft.com/office/spreadsheetml/2009/9/ac" r="444" s="3" customFormat="true" x14ac:dyDescent="0.25">
      <c r="A444" s="401"/>
      <c r="B444" s="126"/>
      <c r="L444" s="126"/>
      <c r="V444" s="126"/>
      <c r="AF444" s="126"/>
      <c r="AP444" s="126"/>
      <c r="AZ444" s="126"/>
      <c r="BJ444" s="126"/>
      <c r="BT444" s="126"/>
      <c r="CD444" s="126"/>
      <c r="CE444" s="126"/>
      <c r="CF444" s="126"/>
      <c r="CG444" s="126"/>
      <c r="CH444" s="126"/>
      <c r="CI444" s="126"/>
      <c r="CJ444" s="126"/>
      <c r="CK444" s="126"/>
      <c r="CN444" s="126"/>
      <c r="CX444" s="126"/>
      <c r="DH444" s="126"/>
      <c r="DR444" s="126"/>
      <c r="EB444" s="126"/>
      <c r="EL444" s="126"/>
      <c r="EV444" s="126"/>
      <c r="FF444" s="126"/>
      <c r="FP444" s="126"/>
      <c r="FZ444" s="126"/>
      <c r="GJ444" s="126"/>
      <c r="GT444" s="126"/>
      <c r="HD444" s="126"/>
      <c r="HN444" s="126"/>
      <c r="HX444" s="126"/>
      <c r="IH444" s="126"/>
      <c r="IR444" s="126"/>
      <c r="JB444" s="126"/>
      <c r="JL444" s="126"/>
      <c r="JV444" s="126"/>
      <c r="KF444" s="126"/>
      <c r="KP444" s="126"/>
      <c r="KZ444" s="126"/>
      <c r="LJ444" s="126"/>
    </row>
    <row xmlns:x14ac="http://schemas.microsoft.com/office/spreadsheetml/2009/9/ac" r="445" s="3" customFormat="true" x14ac:dyDescent="0.25">
      <c r="A445" s="401"/>
      <c r="B445" s="126"/>
      <c r="L445" s="126"/>
      <c r="V445" s="126"/>
      <c r="AF445" s="126"/>
      <c r="AP445" s="126"/>
      <c r="AZ445" s="126"/>
      <c r="BJ445" s="126"/>
      <c r="BT445" s="126"/>
      <c r="CD445" s="126"/>
      <c r="CE445" s="126"/>
      <c r="CF445" s="126"/>
      <c r="CG445" s="126"/>
      <c r="CH445" s="126"/>
      <c r="CI445" s="126"/>
      <c r="CJ445" s="126"/>
      <c r="CK445" s="126"/>
      <c r="CN445" s="126"/>
      <c r="CX445" s="126"/>
      <c r="DH445" s="126"/>
      <c r="DR445" s="126"/>
      <c r="EB445" s="126"/>
      <c r="EL445" s="126"/>
      <c r="EV445" s="126"/>
      <c r="FF445" s="126"/>
      <c r="FP445" s="126"/>
      <c r="FZ445" s="126"/>
      <c r="GJ445" s="126"/>
      <c r="GT445" s="126"/>
      <c r="HD445" s="126"/>
      <c r="HN445" s="126"/>
      <c r="HX445" s="126"/>
      <c r="IH445" s="126"/>
      <c r="IR445" s="126"/>
      <c r="JB445" s="126"/>
      <c r="JL445" s="126"/>
      <c r="JV445" s="126"/>
      <c r="KF445" s="126"/>
      <c r="KP445" s="126"/>
      <c r="KZ445" s="126"/>
      <c r="LJ445" s="126"/>
    </row>
    <row xmlns:x14ac="http://schemas.microsoft.com/office/spreadsheetml/2009/9/ac" r="446" s="3" customFormat="true" x14ac:dyDescent="0.25">
      <c r="A446" s="401"/>
      <c r="B446" s="126"/>
      <c r="L446" s="126"/>
      <c r="V446" s="126"/>
      <c r="AF446" s="126"/>
      <c r="AP446" s="126"/>
      <c r="AZ446" s="126"/>
      <c r="BJ446" s="126"/>
      <c r="BT446" s="126"/>
      <c r="CD446" s="126"/>
      <c r="CE446" s="126"/>
      <c r="CF446" s="126"/>
      <c r="CG446" s="126"/>
      <c r="CH446" s="126"/>
      <c r="CI446" s="126"/>
      <c r="CJ446" s="126"/>
      <c r="CK446" s="126"/>
      <c r="CN446" s="126"/>
      <c r="CX446" s="126"/>
      <c r="DH446" s="126"/>
      <c r="DR446" s="126"/>
      <c r="EB446" s="126"/>
      <c r="EL446" s="126"/>
      <c r="EV446" s="126"/>
      <c r="FF446" s="126"/>
      <c r="FP446" s="126"/>
      <c r="FZ446" s="126"/>
      <c r="GJ446" s="126"/>
      <c r="GT446" s="126"/>
      <c r="HD446" s="126"/>
      <c r="HN446" s="126"/>
      <c r="HX446" s="126"/>
      <c r="IH446" s="126"/>
      <c r="IR446" s="126"/>
      <c r="JB446" s="126"/>
      <c r="JL446" s="126"/>
      <c r="JV446" s="126"/>
      <c r="KF446" s="126"/>
      <c r="KP446" s="126"/>
      <c r="KZ446" s="126"/>
      <c r="LJ446" s="126"/>
    </row>
    <row xmlns:x14ac="http://schemas.microsoft.com/office/spreadsheetml/2009/9/ac" r="447" s="3" customFormat="true" x14ac:dyDescent="0.25">
      <c r="A447" s="401"/>
      <c r="B447" s="126"/>
      <c r="L447" s="126"/>
      <c r="V447" s="126"/>
      <c r="AF447" s="126"/>
      <c r="AP447" s="126"/>
      <c r="AZ447" s="126"/>
      <c r="BJ447" s="126"/>
      <c r="BT447" s="126"/>
      <c r="CD447" s="126"/>
      <c r="CE447" s="126"/>
      <c r="CF447" s="126"/>
      <c r="CG447" s="126"/>
      <c r="CH447" s="126"/>
      <c r="CI447" s="126"/>
      <c r="CJ447" s="126"/>
      <c r="CK447" s="126"/>
      <c r="CN447" s="126"/>
      <c r="CX447" s="126"/>
      <c r="DH447" s="126"/>
      <c r="DR447" s="126"/>
      <c r="EB447" s="126"/>
      <c r="EL447" s="126"/>
      <c r="EV447" s="126"/>
      <c r="FF447" s="126"/>
      <c r="FP447" s="126"/>
      <c r="FZ447" s="126"/>
      <c r="GJ447" s="126"/>
      <c r="GT447" s="126"/>
      <c r="HD447" s="126"/>
      <c r="HN447" s="126"/>
      <c r="HX447" s="126"/>
      <c r="IH447" s="126"/>
      <c r="IR447" s="126"/>
      <c r="JB447" s="126"/>
      <c r="JL447" s="126"/>
      <c r="JV447" s="126"/>
      <c r="KF447" s="126"/>
      <c r="KP447" s="126"/>
      <c r="KZ447" s="126"/>
      <c r="LJ447" s="126"/>
    </row>
    <row xmlns:x14ac="http://schemas.microsoft.com/office/spreadsheetml/2009/9/ac" r="448" s="3" customFormat="true" x14ac:dyDescent="0.25">
      <c r="A448" s="401"/>
      <c r="B448" s="126"/>
      <c r="L448" s="126"/>
      <c r="V448" s="126"/>
      <c r="AF448" s="126"/>
      <c r="AP448" s="126"/>
      <c r="AZ448" s="126"/>
      <c r="BJ448" s="126"/>
      <c r="BT448" s="126"/>
      <c r="CD448" s="126"/>
      <c r="CE448" s="126"/>
      <c r="CF448" s="126"/>
      <c r="CG448" s="126"/>
      <c r="CH448" s="126"/>
      <c r="CI448" s="126"/>
      <c r="CJ448" s="126"/>
      <c r="CK448" s="126"/>
      <c r="CN448" s="126"/>
      <c r="CX448" s="126"/>
      <c r="DH448" s="126"/>
      <c r="DR448" s="126"/>
      <c r="EB448" s="126"/>
      <c r="EL448" s="126"/>
      <c r="EV448" s="126"/>
      <c r="FF448" s="126"/>
      <c r="FP448" s="126"/>
      <c r="FZ448" s="126"/>
      <c r="GJ448" s="126"/>
      <c r="GT448" s="126"/>
      <c r="HD448" s="126"/>
      <c r="HN448" s="126"/>
      <c r="HX448" s="126"/>
      <c r="IH448" s="126"/>
      <c r="IR448" s="126"/>
      <c r="JB448" s="126"/>
      <c r="JL448" s="126"/>
      <c r="JV448" s="126"/>
      <c r="KF448" s="126"/>
      <c r="KP448" s="126"/>
      <c r="KZ448" s="126"/>
      <c r="LJ448" s="126"/>
    </row>
    <row xmlns:x14ac="http://schemas.microsoft.com/office/spreadsheetml/2009/9/ac" r="449" s="3" customFormat="true" x14ac:dyDescent="0.25">
      <c r="A449" s="401"/>
      <c r="B449" s="126"/>
      <c r="L449" s="126"/>
      <c r="V449" s="126"/>
      <c r="AF449" s="126"/>
      <c r="AP449" s="126"/>
      <c r="AZ449" s="126"/>
      <c r="BJ449" s="126"/>
      <c r="BT449" s="126"/>
      <c r="CD449" s="126"/>
      <c r="CE449" s="126"/>
      <c r="CF449" s="126"/>
      <c r="CG449" s="126"/>
      <c r="CH449" s="126"/>
      <c r="CI449" s="126"/>
      <c r="CJ449" s="126"/>
      <c r="CK449" s="126"/>
      <c r="CN449" s="126"/>
      <c r="CX449" s="126"/>
      <c r="DH449" s="126"/>
      <c r="DR449" s="126"/>
      <c r="EB449" s="126"/>
      <c r="EL449" s="126"/>
      <c r="EV449" s="126"/>
      <c r="FF449" s="126"/>
      <c r="FP449" s="126"/>
      <c r="FZ449" s="126"/>
      <c r="GJ449" s="126"/>
      <c r="GT449" s="126"/>
      <c r="HD449" s="126"/>
      <c r="HN449" s="126"/>
      <c r="HX449" s="126"/>
      <c r="IH449" s="126"/>
      <c r="IR449" s="126"/>
      <c r="JB449" s="126"/>
      <c r="JL449" s="126"/>
      <c r="JV449" s="126"/>
      <c r="KF449" s="126"/>
      <c r="KP449" s="126"/>
      <c r="KZ449" s="126"/>
      <c r="LJ449" s="126"/>
    </row>
    <row xmlns:x14ac="http://schemas.microsoft.com/office/spreadsheetml/2009/9/ac" r="450" s="3" customFormat="true" x14ac:dyDescent="0.25">
      <c r="A450" s="401"/>
      <c r="B450" s="126"/>
      <c r="L450" s="126"/>
      <c r="V450" s="126"/>
      <c r="AF450" s="126"/>
      <c r="AP450" s="126"/>
      <c r="AZ450" s="126"/>
      <c r="BJ450" s="126"/>
      <c r="BT450" s="126"/>
      <c r="CD450" s="126"/>
      <c r="CE450" s="126"/>
      <c r="CF450" s="126"/>
      <c r="CG450" s="126"/>
      <c r="CH450" s="126"/>
      <c r="CI450" s="126"/>
      <c r="CJ450" s="126"/>
      <c r="CK450" s="126"/>
      <c r="CN450" s="126"/>
      <c r="CX450" s="126"/>
      <c r="DH450" s="126"/>
      <c r="DR450" s="126"/>
      <c r="EB450" s="126"/>
      <c r="EL450" s="126"/>
      <c r="EV450" s="126"/>
      <c r="FF450" s="126"/>
      <c r="FP450" s="126"/>
      <c r="FZ450" s="126"/>
      <c r="GJ450" s="126"/>
      <c r="GT450" s="126"/>
      <c r="HD450" s="126"/>
      <c r="HN450" s="126"/>
      <c r="HX450" s="126"/>
      <c r="IH450" s="126"/>
      <c r="IR450" s="126"/>
      <c r="JB450" s="126"/>
      <c r="JL450" s="126"/>
      <c r="JV450" s="126"/>
      <c r="KF450" s="126"/>
      <c r="KP450" s="126"/>
      <c r="KZ450" s="126"/>
      <c r="LJ450" s="126"/>
    </row>
    <row xmlns:x14ac="http://schemas.microsoft.com/office/spreadsheetml/2009/9/ac" r="451" s="3" customFormat="true" x14ac:dyDescent="0.25">
      <c r="A451" s="401"/>
      <c r="B451" s="126"/>
      <c r="L451" s="126"/>
      <c r="V451" s="126"/>
      <c r="AF451" s="126"/>
      <c r="AP451" s="126"/>
      <c r="AZ451" s="126"/>
      <c r="BJ451" s="126"/>
      <c r="BT451" s="126"/>
      <c r="CD451" s="126"/>
      <c r="CE451" s="126"/>
      <c r="CF451" s="126"/>
      <c r="CG451" s="126"/>
      <c r="CH451" s="126"/>
      <c r="CI451" s="126"/>
      <c r="CJ451" s="126"/>
      <c r="CK451" s="126"/>
      <c r="CN451" s="126"/>
      <c r="CX451" s="126"/>
      <c r="DH451" s="126"/>
      <c r="DR451" s="126"/>
      <c r="EB451" s="126"/>
      <c r="EL451" s="126"/>
      <c r="EV451" s="126"/>
      <c r="FF451" s="126"/>
      <c r="FP451" s="126"/>
      <c r="FZ451" s="126"/>
      <c r="GJ451" s="126"/>
      <c r="GT451" s="126"/>
      <c r="HD451" s="126"/>
      <c r="HN451" s="126"/>
      <c r="HX451" s="126"/>
      <c r="IH451" s="126"/>
      <c r="IR451" s="126"/>
      <c r="JB451" s="126"/>
      <c r="JL451" s="126"/>
      <c r="JV451" s="126"/>
      <c r="KF451" s="126"/>
      <c r="KP451" s="126"/>
      <c r="KZ451" s="126"/>
      <c r="LJ451" s="126"/>
    </row>
    <row xmlns:x14ac="http://schemas.microsoft.com/office/spreadsheetml/2009/9/ac" r="452" s="3" customFormat="true" x14ac:dyDescent="0.25">
      <c r="A452" s="401"/>
      <c r="B452" s="126"/>
      <c r="L452" s="126"/>
      <c r="V452" s="126"/>
      <c r="AF452" s="126"/>
      <c r="AP452" s="126"/>
      <c r="AZ452" s="126"/>
      <c r="BJ452" s="126"/>
      <c r="BT452" s="126"/>
      <c r="CD452" s="126"/>
      <c r="CE452" s="126"/>
      <c r="CF452" s="126"/>
      <c r="CG452" s="126"/>
      <c r="CH452" s="126"/>
      <c r="CI452" s="126"/>
      <c r="CJ452" s="126"/>
      <c r="CK452" s="126"/>
      <c r="CN452" s="126"/>
      <c r="CX452" s="126"/>
      <c r="DH452" s="126"/>
      <c r="DR452" s="126"/>
      <c r="EB452" s="126"/>
      <c r="EL452" s="126"/>
      <c r="EV452" s="126"/>
      <c r="FF452" s="126"/>
      <c r="FP452" s="126"/>
      <c r="FZ452" s="126"/>
      <c r="GJ452" s="126"/>
      <c r="GT452" s="126"/>
      <c r="HD452" s="126"/>
      <c r="HN452" s="126"/>
      <c r="HX452" s="126"/>
      <c r="IH452" s="126"/>
      <c r="IR452" s="126"/>
      <c r="JB452" s="126"/>
      <c r="JL452" s="126"/>
      <c r="JV452" s="126"/>
      <c r="KF452" s="126"/>
      <c r="KP452" s="126"/>
      <c r="KZ452" s="126"/>
      <c r="LJ452" s="126"/>
    </row>
    <row xmlns:x14ac="http://schemas.microsoft.com/office/spreadsheetml/2009/9/ac" r="453" s="3" customFormat="true" x14ac:dyDescent="0.25">
      <c r="A453" s="401"/>
      <c r="B453" s="126"/>
      <c r="L453" s="126"/>
      <c r="V453" s="126"/>
      <c r="AF453" s="126"/>
      <c r="AP453" s="126"/>
      <c r="AZ453" s="126"/>
      <c r="BJ453" s="126"/>
      <c r="BT453" s="126"/>
      <c r="CD453" s="126"/>
      <c r="CE453" s="126"/>
      <c r="CF453" s="126"/>
      <c r="CG453" s="126"/>
      <c r="CH453" s="126"/>
      <c r="CI453" s="126"/>
      <c r="CJ453" s="126"/>
      <c r="CK453" s="126"/>
      <c r="CN453" s="126"/>
      <c r="CX453" s="126"/>
      <c r="DH453" s="126"/>
      <c r="DR453" s="126"/>
      <c r="EB453" s="126"/>
      <c r="EL453" s="126"/>
      <c r="EV453" s="126"/>
      <c r="FF453" s="126"/>
      <c r="FP453" s="126"/>
      <c r="FZ453" s="126"/>
      <c r="GJ453" s="126"/>
      <c r="GT453" s="126"/>
      <c r="HD453" s="126"/>
      <c r="HN453" s="126"/>
      <c r="HX453" s="126"/>
      <c r="IH453" s="126"/>
      <c r="IR453" s="126"/>
      <c r="JB453" s="126"/>
      <c r="JL453" s="126"/>
      <c r="JV453" s="126"/>
      <c r="KF453" s="126"/>
      <c r="KP453" s="126"/>
      <c r="KZ453" s="126"/>
      <c r="LJ453" s="126"/>
    </row>
    <row xmlns:x14ac="http://schemas.microsoft.com/office/spreadsheetml/2009/9/ac" r="454" s="3" customFormat="true" x14ac:dyDescent="0.25">
      <c r="A454" s="401"/>
      <c r="B454" s="126"/>
      <c r="L454" s="126"/>
      <c r="V454" s="126"/>
      <c r="AF454" s="126"/>
      <c r="AP454" s="126"/>
      <c r="AZ454" s="126"/>
      <c r="BJ454" s="126"/>
      <c r="BT454" s="126"/>
      <c r="CD454" s="126"/>
      <c r="CE454" s="126"/>
      <c r="CF454" s="126"/>
      <c r="CG454" s="126"/>
      <c r="CH454" s="126"/>
      <c r="CI454" s="126"/>
      <c r="CJ454" s="126"/>
      <c r="CK454" s="126"/>
      <c r="CN454" s="126"/>
      <c r="CX454" s="126"/>
      <c r="DH454" s="126"/>
      <c r="DR454" s="126"/>
      <c r="EB454" s="126"/>
      <c r="EL454" s="126"/>
      <c r="EV454" s="126"/>
      <c r="FF454" s="126"/>
      <c r="FP454" s="126"/>
      <c r="FZ454" s="126"/>
      <c r="GJ454" s="126"/>
      <c r="GT454" s="126"/>
      <c r="HD454" s="126"/>
      <c r="HN454" s="126"/>
      <c r="HX454" s="126"/>
      <c r="IH454" s="126"/>
      <c r="IR454" s="126"/>
      <c r="JB454" s="126"/>
      <c r="JL454" s="126"/>
      <c r="JV454" s="126"/>
      <c r="KF454" s="126"/>
      <c r="KP454" s="126"/>
      <c r="KZ454" s="126"/>
      <c r="LJ454" s="126"/>
    </row>
    <row xmlns:x14ac="http://schemas.microsoft.com/office/spreadsheetml/2009/9/ac" r="455" s="3" customFormat="true" x14ac:dyDescent="0.25">
      <c r="A455" s="401"/>
      <c r="B455" s="126"/>
      <c r="L455" s="126"/>
      <c r="V455" s="126"/>
      <c r="AF455" s="126"/>
      <c r="AP455" s="126"/>
      <c r="AZ455" s="126"/>
      <c r="BJ455" s="126"/>
      <c r="BT455" s="126"/>
      <c r="CD455" s="126"/>
      <c r="CE455" s="126"/>
      <c r="CF455" s="126"/>
      <c r="CG455" s="126"/>
      <c r="CH455" s="126"/>
      <c r="CI455" s="126"/>
      <c r="CJ455" s="126"/>
      <c r="CK455" s="126"/>
      <c r="CN455" s="126"/>
      <c r="CX455" s="126"/>
      <c r="DH455" s="126"/>
      <c r="DR455" s="126"/>
      <c r="EB455" s="126"/>
      <c r="EL455" s="126"/>
      <c r="EV455" s="126"/>
      <c r="FF455" s="126"/>
      <c r="FP455" s="126"/>
      <c r="FZ455" s="126"/>
      <c r="GJ455" s="126"/>
      <c r="GT455" s="126"/>
      <c r="HD455" s="126"/>
      <c r="HN455" s="126"/>
      <c r="HX455" s="126"/>
      <c r="IH455" s="126"/>
      <c r="IR455" s="126"/>
      <c r="JB455" s="126"/>
      <c r="JL455" s="126"/>
      <c r="JV455" s="126"/>
      <c r="KF455" s="126"/>
      <c r="KP455" s="126"/>
      <c r="KZ455" s="126"/>
      <c r="LJ455" s="126"/>
    </row>
    <row xmlns:x14ac="http://schemas.microsoft.com/office/spreadsheetml/2009/9/ac" r="456" s="3" customFormat="true" x14ac:dyDescent="0.25">
      <c r="A456" s="401"/>
      <c r="B456" s="126"/>
      <c r="L456" s="126"/>
      <c r="V456" s="126"/>
      <c r="AF456" s="126"/>
      <c r="AP456" s="126"/>
      <c r="AZ456" s="126"/>
      <c r="BJ456" s="126"/>
      <c r="BT456" s="126"/>
      <c r="CD456" s="126"/>
      <c r="CE456" s="126"/>
      <c r="CF456" s="126"/>
      <c r="CG456" s="126"/>
      <c r="CH456" s="126"/>
      <c r="CI456" s="126"/>
      <c r="CJ456" s="126"/>
      <c r="CK456" s="126"/>
      <c r="CN456" s="126"/>
      <c r="CX456" s="126"/>
      <c r="DH456" s="126"/>
      <c r="DR456" s="126"/>
      <c r="EB456" s="126"/>
      <c r="EL456" s="126"/>
      <c r="EV456" s="126"/>
      <c r="FF456" s="126"/>
      <c r="FP456" s="126"/>
      <c r="FZ456" s="126"/>
      <c r="GJ456" s="126"/>
      <c r="GT456" s="126"/>
      <c r="HD456" s="126"/>
      <c r="HN456" s="126"/>
      <c r="HX456" s="126"/>
      <c r="IH456" s="126"/>
      <c r="IR456" s="126"/>
      <c r="JB456" s="126"/>
      <c r="JL456" s="126"/>
      <c r="JV456" s="126"/>
      <c r="KF456" s="126"/>
      <c r="KP456" s="126"/>
      <c r="KZ456" s="126"/>
      <c r="LJ456" s="126"/>
    </row>
    <row xmlns:x14ac="http://schemas.microsoft.com/office/spreadsheetml/2009/9/ac" r="457" s="3" customFormat="true" x14ac:dyDescent="0.25">
      <c r="A457" s="401"/>
      <c r="B457" s="126"/>
      <c r="L457" s="126"/>
      <c r="V457" s="126"/>
      <c r="AF457" s="126"/>
      <c r="AP457" s="126"/>
      <c r="AZ457" s="126"/>
      <c r="BJ457" s="126"/>
      <c r="BT457" s="126"/>
      <c r="CD457" s="126"/>
      <c r="CE457" s="126"/>
      <c r="CF457" s="126"/>
      <c r="CG457" s="126"/>
      <c r="CH457" s="126"/>
      <c r="CI457" s="126"/>
      <c r="CJ457" s="126"/>
      <c r="CK457" s="126"/>
      <c r="CN457" s="126"/>
      <c r="CX457" s="126"/>
      <c r="DH457" s="126"/>
      <c r="DR457" s="126"/>
      <c r="EB457" s="126"/>
      <c r="EL457" s="126"/>
      <c r="EV457" s="126"/>
      <c r="FF457" s="126"/>
      <c r="FP457" s="126"/>
      <c r="FZ457" s="126"/>
      <c r="GJ457" s="126"/>
      <c r="GT457" s="126"/>
      <c r="HD457" s="126"/>
      <c r="HN457" s="126"/>
      <c r="HX457" s="126"/>
      <c r="IH457" s="126"/>
      <c r="IR457" s="126"/>
      <c r="JB457" s="126"/>
      <c r="JL457" s="126"/>
      <c r="JV457" s="126"/>
      <c r="KF457" s="126"/>
      <c r="KP457" s="126"/>
      <c r="KZ457" s="126"/>
      <c r="LJ457" s="126"/>
    </row>
    <row xmlns:x14ac="http://schemas.microsoft.com/office/spreadsheetml/2009/9/ac" r="458" s="3" customFormat="true" x14ac:dyDescent="0.25">
      <c r="A458" s="401"/>
      <c r="B458" s="126"/>
      <c r="L458" s="126"/>
      <c r="V458" s="126"/>
      <c r="AF458" s="126"/>
      <c r="AP458" s="126"/>
      <c r="AZ458" s="126"/>
      <c r="BJ458" s="126"/>
      <c r="BT458" s="126"/>
      <c r="CD458" s="126"/>
      <c r="CE458" s="126"/>
      <c r="CF458" s="126"/>
      <c r="CG458" s="126"/>
      <c r="CH458" s="126"/>
      <c r="CI458" s="126"/>
      <c r="CJ458" s="126"/>
      <c r="CK458" s="126"/>
      <c r="CN458" s="126"/>
      <c r="CX458" s="126"/>
      <c r="DH458" s="126"/>
      <c r="DR458" s="126"/>
      <c r="EB458" s="126"/>
      <c r="EL458" s="126"/>
      <c r="EV458" s="126"/>
      <c r="FF458" s="126"/>
      <c r="FP458" s="126"/>
      <c r="FZ458" s="126"/>
      <c r="GJ458" s="126"/>
      <c r="GT458" s="126"/>
      <c r="HD458" s="126"/>
      <c r="HN458" s="126"/>
      <c r="HX458" s="126"/>
      <c r="IH458" s="126"/>
      <c r="IR458" s="126"/>
      <c r="JB458" s="126"/>
      <c r="JL458" s="126"/>
      <c r="JV458" s="126"/>
      <c r="KF458" s="126"/>
      <c r="KP458" s="126"/>
      <c r="KZ458" s="126"/>
      <c r="LJ458" s="126"/>
    </row>
    <row xmlns:x14ac="http://schemas.microsoft.com/office/spreadsheetml/2009/9/ac" r="459" s="3" customFormat="true" x14ac:dyDescent="0.25">
      <c r="A459" s="401"/>
      <c r="B459" s="126"/>
      <c r="L459" s="126"/>
      <c r="V459" s="126"/>
      <c r="AF459" s="126"/>
      <c r="AP459" s="126"/>
      <c r="AZ459" s="126"/>
      <c r="BJ459" s="126"/>
      <c r="BT459" s="126"/>
      <c r="CD459" s="126"/>
      <c r="CE459" s="126"/>
      <c r="CF459" s="126"/>
      <c r="CG459" s="126"/>
      <c r="CH459" s="126"/>
      <c r="CI459" s="126"/>
      <c r="CJ459" s="126"/>
      <c r="CK459" s="126"/>
      <c r="CN459" s="126"/>
      <c r="CX459" s="126"/>
      <c r="DH459" s="126"/>
      <c r="DR459" s="126"/>
      <c r="EB459" s="126"/>
      <c r="EL459" s="126"/>
      <c r="EV459" s="126"/>
      <c r="FF459" s="126"/>
      <c r="FP459" s="126"/>
      <c r="FZ459" s="126"/>
      <c r="GJ459" s="126"/>
      <c r="GT459" s="126"/>
      <c r="HD459" s="126"/>
      <c r="HN459" s="126"/>
      <c r="HX459" s="126"/>
      <c r="IH459" s="126"/>
      <c r="IR459" s="126"/>
      <c r="JB459" s="126"/>
      <c r="JL459" s="126"/>
      <c r="JV459" s="126"/>
      <c r="KF459" s="126"/>
      <c r="KP459" s="126"/>
      <c r="KZ459" s="126"/>
      <c r="LJ459" s="126"/>
    </row>
    <row xmlns:x14ac="http://schemas.microsoft.com/office/spreadsheetml/2009/9/ac" r="460" s="3" customFormat="true" x14ac:dyDescent="0.25">
      <c r="A460" s="401"/>
      <c r="B460" s="126"/>
      <c r="L460" s="126"/>
      <c r="V460" s="126"/>
      <c r="AF460" s="126"/>
      <c r="AP460" s="126"/>
      <c r="AZ460" s="126"/>
      <c r="BJ460" s="126"/>
      <c r="BT460" s="126"/>
      <c r="CD460" s="126"/>
      <c r="CE460" s="126"/>
      <c r="CF460" s="126"/>
      <c r="CG460" s="126"/>
      <c r="CH460" s="126"/>
      <c r="CI460" s="126"/>
      <c r="CJ460" s="126"/>
      <c r="CK460" s="126"/>
      <c r="CN460" s="126"/>
      <c r="CX460" s="126"/>
      <c r="DH460" s="126"/>
      <c r="DR460" s="126"/>
      <c r="EB460" s="126"/>
      <c r="EL460" s="126"/>
      <c r="EV460" s="126"/>
      <c r="FF460" s="126"/>
      <c r="FP460" s="126"/>
      <c r="FZ460" s="126"/>
      <c r="GJ460" s="126"/>
      <c r="GT460" s="126"/>
      <c r="HD460" s="126"/>
      <c r="HN460" s="126"/>
      <c r="HX460" s="126"/>
      <c r="IH460" s="126"/>
      <c r="IR460" s="126"/>
      <c r="JB460" s="126"/>
      <c r="JL460" s="126"/>
      <c r="JV460" s="126"/>
      <c r="KF460" s="126"/>
      <c r="KP460" s="126"/>
      <c r="KZ460" s="126"/>
      <c r="LJ460" s="126"/>
    </row>
    <row xmlns:x14ac="http://schemas.microsoft.com/office/spreadsheetml/2009/9/ac" r="461" s="3" customFormat="true" x14ac:dyDescent="0.25">
      <c r="A461" s="401"/>
      <c r="B461" s="126"/>
      <c r="L461" s="126"/>
      <c r="V461" s="126"/>
      <c r="AF461" s="126"/>
      <c r="AP461" s="126"/>
      <c r="AZ461" s="126"/>
      <c r="BJ461" s="126"/>
      <c r="BT461" s="126"/>
      <c r="CD461" s="126"/>
      <c r="CE461" s="126"/>
      <c r="CF461" s="126"/>
      <c r="CG461" s="126"/>
      <c r="CH461" s="126"/>
      <c r="CI461" s="126"/>
      <c r="CJ461" s="126"/>
      <c r="CK461" s="126"/>
      <c r="CN461" s="126"/>
      <c r="CX461" s="126"/>
      <c r="DH461" s="126"/>
      <c r="DR461" s="126"/>
      <c r="EB461" s="126"/>
      <c r="EL461" s="126"/>
      <c r="EV461" s="126"/>
      <c r="FF461" s="126"/>
      <c r="FP461" s="126"/>
      <c r="FZ461" s="126"/>
      <c r="GJ461" s="126"/>
      <c r="GT461" s="126"/>
      <c r="HD461" s="126"/>
      <c r="HN461" s="126"/>
      <c r="HX461" s="126"/>
      <c r="IH461" s="126"/>
      <c r="IR461" s="126"/>
      <c r="JB461" s="126"/>
      <c r="JL461" s="126"/>
      <c r="JV461" s="126"/>
      <c r="KF461" s="126"/>
      <c r="KP461" s="126"/>
      <c r="KZ461" s="126"/>
      <c r="LJ461" s="126"/>
    </row>
    <row xmlns:x14ac="http://schemas.microsoft.com/office/spreadsheetml/2009/9/ac" r="462" s="3" customFormat="true" x14ac:dyDescent="0.25">
      <c r="A462" s="401"/>
      <c r="B462" s="126"/>
      <c r="L462" s="126"/>
      <c r="V462" s="126"/>
      <c r="AF462" s="126"/>
      <c r="AP462" s="126"/>
      <c r="AZ462" s="126"/>
      <c r="BJ462" s="126"/>
      <c r="BT462" s="126"/>
      <c r="CD462" s="126"/>
      <c r="CE462" s="126"/>
      <c r="CF462" s="126"/>
      <c r="CG462" s="126"/>
      <c r="CH462" s="126"/>
      <c r="CI462" s="126"/>
      <c r="CJ462" s="126"/>
      <c r="CK462" s="126"/>
      <c r="CN462" s="126"/>
      <c r="CX462" s="126"/>
      <c r="DH462" s="126"/>
      <c r="DR462" s="126"/>
      <c r="EB462" s="126"/>
      <c r="EL462" s="126"/>
      <c r="EV462" s="126"/>
      <c r="FF462" s="126"/>
      <c r="FP462" s="126"/>
      <c r="FZ462" s="126"/>
      <c r="GJ462" s="126"/>
      <c r="GT462" s="126"/>
      <c r="HD462" s="126"/>
      <c r="HN462" s="126"/>
      <c r="HX462" s="126"/>
      <c r="IH462" s="126"/>
      <c r="IR462" s="126"/>
      <c r="JB462" s="126"/>
      <c r="JL462" s="126"/>
      <c r="JV462" s="126"/>
      <c r="KF462" s="126"/>
      <c r="KP462" s="126"/>
      <c r="KZ462" s="126"/>
      <c r="LJ462" s="126"/>
    </row>
    <row xmlns:x14ac="http://schemas.microsoft.com/office/spreadsheetml/2009/9/ac" r="463" s="3" customFormat="true" x14ac:dyDescent="0.25">
      <c r="A463" s="401"/>
      <c r="B463" s="126"/>
      <c r="L463" s="126"/>
      <c r="V463" s="126"/>
      <c r="AF463" s="126"/>
      <c r="AP463" s="126"/>
      <c r="AZ463" s="126"/>
      <c r="BJ463" s="126"/>
      <c r="BT463" s="126"/>
      <c r="CD463" s="126"/>
      <c r="CE463" s="126"/>
      <c r="CF463" s="126"/>
      <c r="CG463" s="126"/>
      <c r="CH463" s="126"/>
      <c r="CI463" s="126"/>
      <c r="CJ463" s="126"/>
      <c r="CK463" s="126"/>
      <c r="CN463" s="126"/>
      <c r="CX463" s="126"/>
      <c r="DH463" s="126"/>
      <c r="DR463" s="126"/>
      <c r="EB463" s="126"/>
      <c r="EL463" s="126"/>
      <c r="EV463" s="126"/>
      <c r="FF463" s="126"/>
      <c r="FP463" s="126"/>
      <c r="FZ463" s="126"/>
      <c r="GJ463" s="126"/>
      <c r="GT463" s="126"/>
      <c r="HD463" s="126"/>
      <c r="HN463" s="126"/>
      <c r="HX463" s="126"/>
      <c r="IH463" s="126"/>
      <c r="IR463" s="126"/>
      <c r="JB463" s="126"/>
      <c r="JL463" s="126"/>
      <c r="JV463" s="126"/>
      <c r="KF463" s="126"/>
      <c r="KP463" s="126"/>
      <c r="KZ463" s="126"/>
      <c r="LJ463" s="126"/>
    </row>
    <row xmlns:x14ac="http://schemas.microsoft.com/office/spreadsheetml/2009/9/ac" r="464" s="3" customFormat="true" x14ac:dyDescent="0.25">
      <c r="A464" s="401"/>
      <c r="B464" s="126"/>
      <c r="L464" s="126"/>
      <c r="V464" s="126"/>
      <c r="AF464" s="126"/>
      <c r="AP464" s="126"/>
      <c r="AZ464" s="126"/>
      <c r="BJ464" s="126"/>
      <c r="BT464" s="126"/>
      <c r="CD464" s="126"/>
      <c r="CE464" s="126"/>
      <c r="CF464" s="126"/>
      <c r="CG464" s="126"/>
      <c r="CH464" s="126"/>
      <c r="CI464" s="126"/>
      <c r="CJ464" s="126"/>
      <c r="CK464" s="126"/>
      <c r="CN464" s="126"/>
      <c r="CX464" s="126"/>
      <c r="DH464" s="126"/>
      <c r="DR464" s="126"/>
      <c r="EB464" s="126"/>
      <c r="EL464" s="126"/>
      <c r="EV464" s="126"/>
      <c r="FF464" s="126"/>
      <c r="FP464" s="126"/>
      <c r="FZ464" s="126"/>
      <c r="GJ464" s="126"/>
      <c r="GT464" s="126"/>
      <c r="HD464" s="126"/>
      <c r="HN464" s="126"/>
      <c r="HX464" s="126"/>
      <c r="IH464" s="126"/>
      <c r="IR464" s="126"/>
      <c r="JB464" s="126"/>
      <c r="JL464" s="126"/>
      <c r="JV464" s="126"/>
      <c r="KF464" s="126"/>
      <c r="KP464" s="126"/>
      <c r="KZ464" s="126"/>
      <c r="LJ464" s="126"/>
    </row>
    <row xmlns:x14ac="http://schemas.microsoft.com/office/spreadsheetml/2009/9/ac" r="465" s="3" customFormat="true" x14ac:dyDescent="0.25">
      <c r="A465" s="401"/>
      <c r="B465" s="126"/>
      <c r="L465" s="126"/>
      <c r="V465" s="126"/>
      <c r="AF465" s="126"/>
      <c r="AP465" s="126"/>
      <c r="AZ465" s="126"/>
      <c r="BJ465" s="126"/>
      <c r="BT465" s="126"/>
      <c r="CD465" s="126"/>
      <c r="CE465" s="126"/>
      <c r="CF465" s="126"/>
      <c r="CG465" s="126"/>
      <c r="CH465" s="126"/>
      <c r="CI465" s="126"/>
      <c r="CJ465" s="126"/>
      <c r="CK465" s="126"/>
      <c r="CN465" s="126"/>
      <c r="CX465" s="126"/>
      <c r="DH465" s="126"/>
      <c r="DR465" s="126"/>
      <c r="EB465" s="126"/>
      <c r="EL465" s="126"/>
      <c r="EV465" s="126"/>
      <c r="FF465" s="126"/>
      <c r="FP465" s="126"/>
      <c r="FZ465" s="126"/>
      <c r="GJ465" s="126"/>
      <c r="GT465" s="126"/>
      <c r="HD465" s="126"/>
      <c r="HN465" s="126"/>
      <c r="HX465" s="126"/>
      <c r="IH465" s="126"/>
      <c r="IR465" s="126"/>
      <c r="JB465" s="126"/>
      <c r="JL465" s="126"/>
      <c r="JV465" s="126"/>
      <c r="KF465" s="126"/>
      <c r="KP465" s="126"/>
      <c r="KZ465" s="126"/>
      <c r="LJ465" s="126"/>
    </row>
    <row xmlns:x14ac="http://schemas.microsoft.com/office/spreadsheetml/2009/9/ac" r="466" s="3" customFormat="true" x14ac:dyDescent="0.25">
      <c r="A466" s="401"/>
      <c r="B466" s="126"/>
      <c r="L466" s="126"/>
      <c r="V466" s="126"/>
      <c r="AF466" s="126"/>
      <c r="AP466" s="126"/>
      <c r="AZ466" s="126"/>
      <c r="BJ466" s="126"/>
      <c r="BT466" s="126"/>
      <c r="CD466" s="126"/>
      <c r="CE466" s="126"/>
      <c r="CF466" s="126"/>
      <c r="CG466" s="126"/>
      <c r="CH466" s="126"/>
      <c r="CI466" s="126"/>
      <c r="CJ466" s="126"/>
      <c r="CK466" s="126"/>
      <c r="CN466" s="126"/>
      <c r="CX466" s="126"/>
      <c r="DH466" s="126"/>
      <c r="DR466" s="126"/>
      <c r="EB466" s="126"/>
      <c r="EL466" s="126"/>
      <c r="EV466" s="126"/>
      <c r="FF466" s="126"/>
      <c r="FP466" s="126"/>
      <c r="FZ466" s="126"/>
      <c r="GJ466" s="126"/>
      <c r="GT466" s="126"/>
      <c r="HD466" s="126"/>
      <c r="HN466" s="126"/>
      <c r="HX466" s="126"/>
      <c r="IH466" s="126"/>
      <c r="IR466" s="126"/>
      <c r="JB466" s="126"/>
      <c r="JL466" s="126"/>
      <c r="JV466" s="126"/>
      <c r="KF466" s="126"/>
      <c r="KP466" s="126"/>
      <c r="KZ466" s="126"/>
      <c r="LJ466" s="126"/>
    </row>
    <row xmlns:x14ac="http://schemas.microsoft.com/office/spreadsheetml/2009/9/ac" r="467" s="3" customFormat="true" x14ac:dyDescent="0.25">
      <c r="A467" s="401"/>
      <c r="B467" s="126"/>
      <c r="L467" s="126"/>
      <c r="V467" s="126"/>
      <c r="AF467" s="126"/>
      <c r="AP467" s="126"/>
      <c r="AZ467" s="126"/>
      <c r="BJ467" s="126"/>
      <c r="BT467" s="126"/>
      <c r="CD467" s="126"/>
      <c r="CE467" s="126"/>
      <c r="CF467" s="126"/>
      <c r="CG467" s="126"/>
      <c r="CH467" s="126"/>
      <c r="CI467" s="126"/>
      <c r="CJ467" s="126"/>
      <c r="CK467" s="126"/>
      <c r="CN467" s="126"/>
      <c r="CX467" s="126"/>
      <c r="DH467" s="126"/>
      <c r="DR467" s="126"/>
      <c r="EB467" s="126"/>
      <c r="EL467" s="126"/>
      <c r="EV467" s="126"/>
      <c r="FF467" s="126"/>
      <c r="FP467" s="126"/>
      <c r="FZ467" s="126"/>
      <c r="GJ467" s="126"/>
      <c r="GT467" s="126"/>
      <c r="HD467" s="126"/>
      <c r="HN467" s="126"/>
      <c r="HX467" s="126"/>
      <c r="IH467" s="126"/>
      <c r="IR467" s="126"/>
      <c r="JB467" s="126"/>
      <c r="JL467" s="126"/>
      <c r="JV467" s="126"/>
      <c r="KF467" s="126"/>
      <c r="KP467" s="126"/>
      <c r="KZ467" s="126"/>
      <c r="LJ467" s="126"/>
    </row>
    <row xmlns:x14ac="http://schemas.microsoft.com/office/spreadsheetml/2009/9/ac" r="468" s="3" customFormat="true" x14ac:dyDescent="0.25">
      <c r="A468" s="401"/>
      <c r="B468" s="126"/>
      <c r="L468" s="126"/>
      <c r="V468" s="126"/>
      <c r="AF468" s="126"/>
      <c r="AP468" s="126"/>
      <c r="AZ468" s="126"/>
      <c r="BJ468" s="126"/>
      <c r="BT468" s="126"/>
      <c r="CD468" s="126"/>
      <c r="CE468" s="126"/>
      <c r="CF468" s="126"/>
      <c r="CG468" s="126"/>
      <c r="CH468" s="126"/>
      <c r="CI468" s="126"/>
      <c r="CJ468" s="126"/>
      <c r="CK468" s="126"/>
      <c r="CN468" s="126"/>
      <c r="CX468" s="126"/>
      <c r="DH468" s="126"/>
      <c r="DR468" s="126"/>
      <c r="EB468" s="126"/>
      <c r="EL468" s="126"/>
      <c r="EV468" s="126"/>
      <c r="FF468" s="126"/>
      <c r="FP468" s="126"/>
      <c r="FZ468" s="126"/>
      <c r="GJ468" s="126"/>
      <c r="GT468" s="126"/>
      <c r="HD468" s="126"/>
      <c r="HN468" s="126"/>
      <c r="HX468" s="126"/>
      <c r="IH468" s="126"/>
      <c r="IR468" s="126"/>
      <c r="JB468" s="126"/>
      <c r="JL468" s="126"/>
      <c r="JV468" s="126"/>
      <c r="KF468" s="126"/>
      <c r="KP468" s="126"/>
      <c r="KZ468" s="126"/>
      <c r="LJ468" s="126"/>
    </row>
    <row xmlns:x14ac="http://schemas.microsoft.com/office/spreadsheetml/2009/9/ac" r="469" s="3" customFormat="true" x14ac:dyDescent="0.25">
      <c r="A469" s="401"/>
      <c r="B469" s="126"/>
      <c r="L469" s="126"/>
      <c r="V469" s="126"/>
      <c r="AF469" s="126"/>
      <c r="AP469" s="126"/>
      <c r="AZ469" s="126"/>
      <c r="BJ469" s="126"/>
      <c r="BT469" s="126"/>
      <c r="CD469" s="126"/>
      <c r="CE469" s="126"/>
      <c r="CF469" s="126"/>
      <c r="CG469" s="126"/>
      <c r="CH469" s="126"/>
      <c r="CI469" s="126"/>
      <c r="CJ469" s="126"/>
      <c r="CK469" s="126"/>
      <c r="CN469" s="126"/>
      <c r="CX469" s="126"/>
      <c r="DH469" s="126"/>
      <c r="DR469" s="126"/>
      <c r="EB469" s="126"/>
      <c r="EL469" s="126"/>
      <c r="EV469" s="126"/>
      <c r="FF469" s="126"/>
      <c r="FP469" s="126"/>
      <c r="FZ469" s="126"/>
      <c r="GJ469" s="126"/>
      <c r="GT469" s="126"/>
      <c r="HD469" s="126"/>
      <c r="HN469" s="126"/>
      <c r="HX469" s="126"/>
      <c r="IH469" s="126"/>
      <c r="IR469" s="126"/>
      <c r="JB469" s="126"/>
      <c r="JL469" s="126"/>
      <c r="JV469" s="126"/>
      <c r="KF469" s="126"/>
      <c r="KP469" s="126"/>
      <c r="KZ469" s="126"/>
      <c r="LJ469" s="126"/>
    </row>
    <row xmlns:x14ac="http://schemas.microsoft.com/office/spreadsheetml/2009/9/ac" r="470" s="3" customFormat="true" x14ac:dyDescent="0.25">
      <c r="A470" s="401"/>
      <c r="B470" s="126"/>
      <c r="L470" s="126"/>
      <c r="V470" s="126"/>
      <c r="AF470" s="126"/>
      <c r="AP470" s="126"/>
      <c r="AZ470" s="126"/>
      <c r="BJ470" s="126"/>
      <c r="BT470" s="126"/>
      <c r="CD470" s="126"/>
      <c r="CE470" s="126"/>
      <c r="CF470" s="126"/>
      <c r="CG470" s="126"/>
      <c r="CH470" s="126"/>
      <c r="CI470" s="126"/>
      <c r="CJ470" s="126"/>
      <c r="CK470" s="126"/>
      <c r="CN470" s="126"/>
      <c r="CX470" s="126"/>
      <c r="DH470" s="126"/>
      <c r="DR470" s="126"/>
      <c r="EB470" s="126"/>
      <c r="EL470" s="126"/>
      <c r="EV470" s="126"/>
      <c r="FF470" s="126"/>
      <c r="FP470" s="126"/>
      <c r="FZ470" s="126"/>
      <c r="GJ470" s="126"/>
      <c r="GT470" s="126"/>
      <c r="HD470" s="126"/>
      <c r="HN470" s="126"/>
      <c r="HX470" s="126"/>
      <c r="IH470" s="126"/>
      <c r="IR470" s="126"/>
      <c r="JB470" s="126"/>
      <c r="JL470" s="126"/>
      <c r="JV470" s="126"/>
      <c r="KF470" s="126"/>
      <c r="KP470" s="126"/>
      <c r="KZ470" s="126"/>
      <c r="LJ470" s="126"/>
    </row>
    <row xmlns:x14ac="http://schemas.microsoft.com/office/spreadsheetml/2009/9/ac" r="471" s="3" customFormat="true" x14ac:dyDescent="0.25">
      <c r="A471" s="401"/>
      <c r="B471" s="126"/>
      <c r="L471" s="126"/>
      <c r="V471" s="126"/>
      <c r="AF471" s="126"/>
      <c r="AP471" s="126"/>
      <c r="AZ471" s="126"/>
      <c r="BJ471" s="126"/>
      <c r="BT471" s="126"/>
      <c r="CD471" s="126"/>
      <c r="CE471" s="126"/>
      <c r="CF471" s="126"/>
      <c r="CG471" s="126"/>
      <c r="CH471" s="126"/>
      <c r="CI471" s="126"/>
      <c r="CJ471" s="126"/>
      <c r="CK471" s="126"/>
      <c r="CN471" s="126"/>
      <c r="CX471" s="126"/>
      <c r="DH471" s="126"/>
      <c r="DR471" s="126"/>
      <c r="EB471" s="126"/>
      <c r="EL471" s="126"/>
      <c r="EV471" s="126"/>
      <c r="FF471" s="126"/>
      <c r="FP471" s="126"/>
      <c r="FZ471" s="126"/>
      <c r="GJ471" s="126"/>
      <c r="GT471" s="126"/>
      <c r="HD471" s="126"/>
      <c r="HN471" s="126"/>
      <c r="HX471" s="126"/>
      <c r="IH471" s="126"/>
      <c r="IR471" s="126"/>
      <c r="JB471" s="126"/>
      <c r="JL471" s="126"/>
      <c r="JV471" s="126"/>
      <c r="KF471" s="126"/>
      <c r="KP471" s="126"/>
      <c r="KZ471" s="126"/>
      <c r="LJ471" s="126"/>
    </row>
    <row xmlns:x14ac="http://schemas.microsoft.com/office/spreadsheetml/2009/9/ac" r="472" s="3" customFormat="true" x14ac:dyDescent="0.25">
      <c r="A472" s="401"/>
      <c r="B472" s="126"/>
      <c r="L472" s="126"/>
      <c r="V472" s="126"/>
      <c r="AF472" s="126"/>
      <c r="AP472" s="126"/>
      <c r="AZ472" s="126"/>
      <c r="BJ472" s="126"/>
      <c r="BT472" s="126"/>
      <c r="CD472" s="126"/>
      <c r="CE472" s="126"/>
      <c r="CF472" s="126"/>
      <c r="CG472" s="126"/>
      <c r="CH472" s="126"/>
      <c r="CI472" s="126"/>
      <c r="CJ472" s="126"/>
      <c r="CK472" s="126"/>
      <c r="CN472" s="126"/>
      <c r="CX472" s="126"/>
      <c r="DH472" s="126"/>
      <c r="DR472" s="126"/>
      <c r="EB472" s="126"/>
      <c r="EL472" s="126"/>
      <c r="EV472" s="126"/>
      <c r="FF472" s="126"/>
      <c r="FP472" s="126"/>
      <c r="FZ472" s="126"/>
      <c r="GJ472" s="126"/>
      <c r="GT472" s="126"/>
      <c r="HD472" s="126"/>
      <c r="HN472" s="126"/>
      <c r="HX472" s="126"/>
      <c r="IH472" s="126"/>
      <c r="IR472" s="126"/>
      <c r="JB472" s="126"/>
      <c r="JL472" s="126"/>
      <c r="JV472" s="126"/>
      <c r="KF472" s="126"/>
      <c r="KP472" s="126"/>
      <c r="KZ472" s="126"/>
      <c r="LJ472" s="126"/>
    </row>
    <row xmlns:x14ac="http://schemas.microsoft.com/office/spreadsheetml/2009/9/ac" r="473" s="3" customFormat="true" x14ac:dyDescent="0.25">
      <c r="A473" s="401"/>
      <c r="B473" s="126"/>
      <c r="L473" s="126"/>
      <c r="V473" s="126"/>
      <c r="AF473" s="126"/>
      <c r="AP473" s="126"/>
      <c r="AZ473" s="126"/>
      <c r="BJ473" s="126"/>
      <c r="BT473" s="126"/>
      <c r="CD473" s="126"/>
      <c r="CE473" s="126"/>
      <c r="CF473" s="126"/>
      <c r="CG473" s="126"/>
      <c r="CH473" s="126"/>
      <c r="CI473" s="126"/>
      <c r="CJ473" s="126"/>
      <c r="CK473" s="126"/>
      <c r="CN473" s="126"/>
      <c r="CX473" s="126"/>
      <c r="DH473" s="126"/>
      <c r="DR473" s="126"/>
      <c r="EB473" s="126"/>
      <c r="EL473" s="126"/>
      <c r="EV473" s="126"/>
      <c r="FF473" s="126"/>
      <c r="FP473" s="126"/>
      <c r="FZ473" s="126"/>
      <c r="GJ473" s="126"/>
      <c r="GT473" s="126"/>
      <c r="HD473" s="126"/>
      <c r="HN473" s="126"/>
      <c r="HX473" s="126"/>
      <c r="IH473" s="126"/>
      <c r="IR473" s="126"/>
      <c r="JB473" s="126"/>
      <c r="JL473" s="126"/>
      <c r="JV473" s="126"/>
      <c r="KF473" s="126"/>
      <c r="KP473" s="126"/>
      <c r="KZ473" s="126"/>
      <c r="LJ473" s="126"/>
    </row>
    <row xmlns:x14ac="http://schemas.microsoft.com/office/spreadsheetml/2009/9/ac" r="474" s="3" customFormat="true" x14ac:dyDescent="0.25">
      <c r="A474" s="401"/>
      <c r="B474" s="126"/>
      <c r="L474" s="126"/>
      <c r="V474" s="126"/>
      <c r="AF474" s="126"/>
      <c r="AP474" s="126"/>
      <c r="AZ474" s="126"/>
      <c r="BJ474" s="126"/>
      <c r="BT474" s="126"/>
      <c r="CD474" s="126"/>
      <c r="CE474" s="126"/>
      <c r="CF474" s="126"/>
      <c r="CG474" s="126"/>
      <c r="CH474" s="126"/>
      <c r="CI474" s="126"/>
      <c r="CJ474" s="126"/>
      <c r="CK474" s="126"/>
      <c r="CN474" s="126"/>
      <c r="CX474" s="126"/>
      <c r="DH474" s="126"/>
      <c r="DR474" s="126"/>
      <c r="EB474" s="126"/>
      <c r="EL474" s="126"/>
      <c r="EV474" s="126"/>
      <c r="FF474" s="126"/>
      <c r="FP474" s="126"/>
      <c r="FZ474" s="126"/>
      <c r="GJ474" s="126"/>
      <c r="GT474" s="126"/>
      <c r="HD474" s="126"/>
      <c r="HN474" s="126"/>
      <c r="HX474" s="126"/>
      <c r="IH474" s="126"/>
      <c r="IR474" s="126"/>
      <c r="JB474" s="126"/>
      <c r="JL474" s="126"/>
      <c r="JV474" s="126"/>
      <c r="KF474" s="126"/>
      <c r="KP474" s="126"/>
      <c r="KZ474" s="126"/>
      <c r="LJ474" s="126"/>
    </row>
    <row xmlns:x14ac="http://schemas.microsoft.com/office/spreadsheetml/2009/9/ac" r="475" s="3" customFormat="true" x14ac:dyDescent="0.25">
      <c r="A475" s="401"/>
      <c r="B475" s="126"/>
      <c r="L475" s="126"/>
      <c r="V475" s="126"/>
      <c r="AF475" s="126"/>
      <c r="AP475" s="126"/>
      <c r="AZ475" s="126"/>
      <c r="BJ475" s="126"/>
      <c r="BT475" s="126"/>
      <c r="CD475" s="126"/>
      <c r="CE475" s="126"/>
      <c r="CF475" s="126"/>
      <c r="CG475" s="126"/>
      <c r="CH475" s="126"/>
      <c r="CI475" s="126"/>
      <c r="CJ475" s="126"/>
      <c r="CK475" s="126"/>
      <c r="CN475" s="126"/>
      <c r="CX475" s="126"/>
      <c r="DH475" s="126"/>
      <c r="DR475" s="126"/>
      <c r="EB475" s="126"/>
      <c r="EL475" s="126"/>
      <c r="EV475" s="126"/>
      <c r="FF475" s="126"/>
      <c r="FP475" s="126"/>
      <c r="FZ475" s="126"/>
      <c r="GJ475" s="126"/>
      <c r="GT475" s="126"/>
      <c r="HD475" s="126"/>
      <c r="HN475" s="126"/>
      <c r="HX475" s="126"/>
      <c r="IH475" s="126"/>
      <c r="IR475" s="126"/>
      <c r="JB475" s="126"/>
      <c r="JL475" s="126"/>
      <c r="JV475" s="126"/>
      <c r="KF475" s="126"/>
      <c r="KP475" s="126"/>
      <c r="KZ475" s="126"/>
      <c r="LJ475" s="126"/>
    </row>
    <row xmlns:x14ac="http://schemas.microsoft.com/office/spreadsheetml/2009/9/ac" r="476" s="3" customFormat="true" x14ac:dyDescent="0.25">
      <c r="A476" s="401"/>
      <c r="B476" s="126"/>
      <c r="L476" s="126"/>
      <c r="V476" s="126"/>
      <c r="AF476" s="126"/>
      <c r="AP476" s="126"/>
      <c r="AZ476" s="126"/>
      <c r="BJ476" s="126"/>
      <c r="BT476" s="126"/>
      <c r="CD476" s="126"/>
      <c r="CE476" s="126"/>
      <c r="CF476" s="126"/>
      <c r="CG476" s="126"/>
      <c r="CH476" s="126"/>
      <c r="CI476" s="126"/>
      <c r="CJ476" s="126"/>
      <c r="CK476" s="126"/>
      <c r="CN476" s="126"/>
      <c r="CX476" s="126"/>
      <c r="DH476" s="126"/>
      <c r="DR476" s="126"/>
      <c r="EB476" s="126"/>
      <c r="EL476" s="126"/>
      <c r="EV476" s="126"/>
      <c r="FF476" s="126"/>
      <c r="FP476" s="126"/>
      <c r="FZ476" s="126"/>
      <c r="GJ476" s="126"/>
      <c r="GT476" s="126"/>
      <c r="HD476" s="126"/>
      <c r="HN476" s="126"/>
      <c r="HX476" s="126"/>
      <c r="IH476" s="126"/>
      <c r="IR476" s="126"/>
      <c r="JB476" s="126"/>
      <c r="JL476" s="126"/>
      <c r="JV476" s="126"/>
      <c r="KF476" s="126"/>
      <c r="KP476" s="126"/>
      <c r="KZ476" s="126"/>
      <c r="LJ476" s="126"/>
    </row>
    <row xmlns:x14ac="http://schemas.microsoft.com/office/spreadsheetml/2009/9/ac" r="477" s="3" customFormat="true" x14ac:dyDescent="0.25">
      <c r="A477" s="401"/>
      <c r="B477" s="126"/>
      <c r="L477" s="126"/>
      <c r="V477" s="126"/>
      <c r="AF477" s="126"/>
      <c r="AP477" s="126"/>
      <c r="AZ477" s="126"/>
      <c r="BJ477" s="126"/>
      <c r="BT477" s="126"/>
      <c r="CD477" s="126"/>
      <c r="CE477" s="126"/>
      <c r="CF477" s="126"/>
      <c r="CG477" s="126"/>
      <c r="CH477" s="126"/>
      <c r="CI477" s="126"/>
      <c r="CJ477" s="126"/>
      <c r="CK477" s="126"/>
      <c r="CN477" s="126"/>
      <c r="CX477" s="126"/>
      <c r="DH477" s="126"/>
      <c r="DR477" s="126"/>
      <c r="EB477" s="126"/>
      <c r="EL477" s="126"/>
      <c r="EV477" s="126"/>
      <c r="FF477" s="126"/>
      <c r="FP477" s="126"/>
      <c r="FZ477" s="126"/>
      <c r="GJ477" s="126"/>
      <c r="GT477" s="126"/>
      <c r="HD477" s="126"/>
      <c r="HN477" s="126"/>
      <c r="HX477" s="126"/>
      <c r="IH477" s="126"/>
      <c r="IR477" s="126"/>
      <c r="JB477" s="126"/>
      <c r="JL477" s="126"/>
      <c r="JV477" s="126"/>
      <c r="KF477" s="126"/>
      <c r="KP477" s="126"/>
      <c r="KZ477" s="126"/>
      <c r="LJ477" s="126"/>
    </row>
    <row xmlns:x14ac="http://schemas.microsoft.com/office/spreadsheetml/2009/9/ac" r="478" s="3" customFormat="true" x14ac:dyDescent="0.25">
      <c r="A478" s="401"/>
      <c r="B478" s="126"/>
      <c r="L478" s="126"/>
      <c r="V478" s="126"/>
      <c r="AF478" s="126"/>
      <c r="AP478" s="126"/>
      <c r="AZ478" s="126"/>
      <c r="BJ478" s="126"/>
      <c r="BT478" s="126"/>
      <c r="CD478" s="126"/>
      <c r="CE478" s="126"/>
      <c r="CF478" s="126"/>
      <c r="CG478" s="126"/>
      <c r="CH478" s="126"/>
      <c r="CI478" s="126"/>
      <c r="CJ478" s="126"/>
      <c r="CK478" s="126"/>
      <c r="CN478" s="126"/>
      <c r="CX478" s="126"/>
      <c r="DH478" s="126"/>
      <c r="DR478" s="126"/>
      <c r="EB478" s="126"/>
      <c r="EL478" s="126"/>
      <c r="EV478" s="126"/>
      <c r="FF478" s="126"/>
      <c r="FP478" s="126"/>
      <c r="FZ478" s="126"/>
      <c r="GJ478" s="126"/>
      <c r="GT478" s="126"/>
      <c r="HD478" s="126"/>
      <c r="HN478" s="126"/>
      <c r="HX478" s="126"/>
      <c r="IH478" s="126"/>
      <c r="IR478" s="126"/>
      <c r="JB478" s="126"/>
      <c r="JL478" s="126"/>
      <c r="JV478" s="126"/>
      <c r="KF478" s="126"/>
      <c r="KP478" s="126"/>
      <c r="KZ478" s="126"/>
      <c r="LJ478" s="126"/>
    </row>
    <row xmlns:x14ac="http://schemas.microsoft.com/office/spreadsheetml/2009/9/ac" r="479" s="3" customFormat="true" x14ac:dyDescent="0.25">
      <c r="A479" s="401"/>
      <c r="B479" s="126"/>
      <c r="L479" s="126"/>
      <c r="V479" s="126"/>
      <c r="AF479" s="126"/>
      <c r="AP479" s="126"/>
      <c r="AZ479" s="126"/>
      <c r="BJ479" s="126"/>
      <c r="BT479" s="126"/>
      <c r="CD479" s="126"/>
      <c r="CE479" s="126"/>
      <c r="CF479" s="126"/>
      <c r="CG479" s="126"/>
      <c r="CH479" s="126"/>
      <c r="CI479" s="126"/>
      <c r="CJ479" s="126"/>
      <c r="CK479" s="126"/>
      <c r="CN479" s="126"/>
      <c r="CX479" s="126"/>
      <c r="DH479" s="126"/>
      <c r="DR479" s="126"/>
      <c r="EB479" s="126"/>
      <c r="EL479" s="126"/>
      <c r="EV479" s="126"/>
      <c r="FF479" s="126"/>
      <c r="FP479" s="126"/>
      <c r="FZ479" s="126"/>
      <c r="GJ479" s="126"/>
      <c r="GT479" s="126"/>
      <c r="HD479" s="126"/>
      <c r="HN479" s="126"/>
      <c r="HX479" s="126"/>
      <c r="IH479" s="126"/>
      <c r="IR479" s="126"/>
      <c r="JB479" s="126"/>
      <c r="JL479" s="126"/>
      <c r="JV479" s="126"/>
      <c r="KF479" s="126"/>
      <c r="KP479" s="126"/>
      <c r="KZ479" s="126"/>
      <c r="LJ479" s="126"/>
    </row>
    <row xmlns:x14ac="http://schemas.microsoft.com/office/spreadsheetml/2009/9/ac" r="480" s="3" customFormat="true" x14ac:dyDescent="0.25">
      <c r="A480" s="401"/>
      <c r="B480" s="126"/>
      <c r="L480" s="126"/>
      <c r="V480" s="126"/>
      <c r="AF480" s="126"/>
      <c r="AP480" s="126"/>
      <c r="AZ480" s="126"/>
      <c r="BJ480" s="126"/>
      <c r="BT480" s="126"/>
      <c r="CD480" s="126"/>
      <c r="CE480" s="126"/>
      <c r="CF480" s="126"/>
      <c r="CG480" s="126"/>
      <c r="CH480" s="126"/>
      <c r="CI480" s="126"/>
      <c r="CJ480" s="126"/>
      <c r="CK480" s="126"/>
      <c r="CN480" s="126"/>
      <c r="CX480" s="126"/>
      <c r="DH480" s="126"/>
      <c r="DR480" s="126"/>
      <c r="EB480" s="126"/>
      <c r="EL480" s="126"/>
      <c r="EV480" s="126"/>
      <c r="FF480" s="126"/>
      <c r="FP480" s="126"/>
      <c r="FZ480" s="126"/>
      <c r="GJ480" s="126"/>
      <c r="GT480" s="126"/>
      <c r="HD480" s="126"/>
      <c r="HN480" s="126"/>
      <c r="HX480" s="126"/>
      <c r="IH480" s="126"/>
      <c r="IR480" s="126"/>
      <c r="JB480" s="126"/>
      <c r="JL480" s="126"/>
      <c r="JV480" s="126"/>
      <c r="KF480" s="126"/>
      <c r="KP480" s="126"/>
      <c r="KZ480" s="126"/>
      <c r="LJ480" s="126"/>
    </row>
    <row xmlns:x14ac="http://schemas.microsoft.com/office/spreadsheetml/2009/9/ac" r="481" s="3" customFormat="true" x14ac:dyDescent="0.25">
      <c r="A481" s="401"/>
      <c r="B481" s="126"/>
      <c r="L481" s="126"/>
      <c r="V481" s="126"/>
      <c r="AF481" s="126"/>
      <c r="AP481" s="126"/>
      <c r="AZ481" s="126"/>
      <c r="BJ481" s="126"/>
      <c r="BT481" s="126"/>
      <c r="CD481" s="126"/>
      <c r="CE481" s="126"/>
      <c r="CF481" s="126"/>
      <c r="CG481" s="126"/>
      <c r="CH481" s="126"/>
      <c r="CI481" s="126"/>
      <c r="CJ481" s="126"/>
      <c r="CK481" s="126"/>
      <c r="CN481" s="126"/>
      <c r="CX481" s="126"/>
      <c r="DH481" s="126"/>
      <c r="DR481" s="126"/>
      <c r="EB481" s="126"/>
      <c r="EL481" s="126"/>
      <c r="EV481" s="126"/>
      <c r="FF481" s="126"/>
      <c r="FP481" s="126"/>
      <c r="FZ481" s="126"/>
      <c r="GJ481" s="126"/>
      <c r="GT481" s="126"/>
      <c r="HD481" s="126"/>
      <c r="HN481" s="126"/>
      <c r="HX481" s="126"/>
      <c r="IH481" s="126"/>
      <c r="IR481" s="126"/>
      <c r="JB481" s="126"/>
      <c r="JL481" s="126"/>
      <c r="JV481" s="126"/>
      <c r="KF481" s="126"/>
      <c r="KP481" s="126"/>
      <c r="KZ481" s="126"/>
      <c r="LJ481" s="126"/>
    </row>
    <row xmlns:x14ac="http://schemas.microsoft.com/office/spreadsheetml/2009/9/ac" r="482" s="3" customFormat="true" x14ac:dyDescent="0.25">
      <c r="A482" s="401"/>
      <c r="B482" s="126"/>
      <c r="L482" s="126"/>
      <c r="V482" s="126"/>
      <c r="AF482" s="126"/>
      <c r="AP482" s="126"/>
      <c r="AZ482" s="126"/>
      <c r="BJ482" s="126"/>
      <c r="BT482" s="126"/>
      <c r="CD482" s="126"/>
      <c r="CE482" s="126"/>
      <c r="CF482" s="126"/>
      <c r="CG482" s="126"/>
      <c r="CH482" s="126"/>
      <c r="CI482" s="126"/>
      <c r="CJ482" s="126"/>
      <c r="CK482" s="126"/>
      <c r="CN482" s="126"/>
      <c r="CX482" s="126"/>
      <c r="DH482" s="126"/>
      <c r="DR482" s="126"/>
      <c r="EB482" s="126"/>
      <c r="EL482" s="126"/>
      <c r="EV482" s="126"/>
      <c r="FF482" s="126"/>
      <c r="FP482" s="126"/>
      <c r="FZ482" s="126"/>
      <c r="GJ482" s="126"/>
      <c r="GT482" s="126"/>
      <c r="HD482" s="126"/>
      <c r="HN482" s="126"/>
      <c r="HX482" s="126"/>
      <c r="IH482" s="126"/>
      <c r="IR482" s="126"/>
      <c r="JB482" s="126"/>
      <c r="JL482" s="126"/>
      <c r="JV482" s="126"/>
      <c r="KF482" s="126"/>
      <c r="KP482" s="126"/>
      <c r="KZ482" s="126"/>
      <c r="LJ482" s="126"/>
    </row>
    <row xmlns:x14ac="http://schemas.microsoft.com/office/spreadsheetml/2009/9/ac" r="483" s="3" customFormat="true" x14ac:dyDescent="0.25">
      <c r="A483" s="401"/>
      <c r="B483" s="126"/>
      <c r="L483" s="126"/>
      <c r="V483" s="126"/>
      <c r="AF483" s="126"/>
      <c r="AP483" s="126"/>
      <c r="AZ483" s="126"/>
      <c r="BJ483" s="126"/>
      <c r="BT483" s="126"/>
      <c r="CD483" s="126"/>
      <c r="CE483" s="126"/>
      <c r="CF483" s="126"/>
      <c r="CG483" s="126"/>
      <c r="CH483" s="126"/>
      <c r="CI483" s="126"/>
      <c r="CJ483" s="126"/>
      <c r="CK483" s="126"/>
      <c r="CN483" s="126"/>
      <c r="CX483" s="126"/>
      <c r="DH483" s="126"/>
      <c r="DR483" s="126"/>
      <c r="EB483" s="126"/>
      <c r="EL483" s="126"/>
      <c r="EV483" s="126"/>
      <c r="FF483" s="126"/>
      <c r="FP483" s="126"/>
      <c r="FZ483" s="126"/>
      <c r="GJ483" s="126"/>
      <c r="GT483" s="126"/>
      <c r="HD483" s="126"/>
      <c r="HN483" s="126"/>
      <c r="HX483" s="126"/>
      <c r="IH483" s="126"/>
      <c r="IR483" s="126"/>
      <c r="JB483" s="126"/>
      <c r="JL483" s="126"/>
      <c r="JV483" s="126"/>
      <c r="KF483" s="126"/>
      <c r="KP483" s="126"/>
      <c r="KZ483" s="126"/>
      <c r="LJ483" s="126"/>
    </row>
    <row xmlns:x14ac="http://schemas.microsoft.com/office/spreadsheetml/2009/9/ac" r="484" s="3" customFormat="true" x14ac:dyDescent="0.25">
      <c r="A484" s="401"/>
      <c r="B484" s="126"/>
      <c r="L484" s="126"/>
      <c r="V484" s="126"/>
      <c r="AF484" s="126"/>
      <c r="AP484" s="126"/>
      <c r="AZ484" s="126"/>
      <c r="BJ484" s="126"/>
      <c r="BT484" s="126"/>
      <c r="CD484" s="126"/>
      <c r="CE484" s="126"/>
      <c r="CF484" s="126"/>
      <c r="CG484" s="126"/>
      <c r="CH484" s="126"/>
      <c r="CI484" s="126"/>
      <c r="CJ484" s="126"/>
      <c r="CK484" s="126"/>
      <c r="CN484" s="126"/>
      <c r="CX484" s="126"/>
      <c r="DH484" s="126"/>
      <c r="DR484" s="126"/>
      <c r="EB484" s="126"/>
      <c r="EL484" s="126"/>
      <c r="EV484" s="126"/>
      <c r="FF484" s="126"/>
      <c r="FP484" s="126"/>
      <c r="FZ484" s="126"/>
      <c r="GJ484" s="126"/>
      <c r="GT484" s="126"/>
      <c r="HD484" s="126"/>
      <c r="HN484" s="126"/>
      <c r="HX484" s="126"/>
      <c r="IH484" s="126"/>
      <c r="IR484" s="126"/>
      <c r="JB484" s="126"/>
      <c r="JL484" s="126"/>
      <c r="JV484" s="126"/>
      <c r="KF484" s="126"/>
      <c r="KP484" s="126"/>
      <c r="KZ484" s="126"/>
      <c r="LJ484" s="126"/>
    </row>
    <row xmlns:x14ac="http://schemas.microsoft.com/office/spreadsheetml/2009/9/ac" r="485" s="3" customFormat="true" x14ac:dyDescent="0.25">
      <c r="A485" s="401"/>
      <c r="B485" s="126"/>
      <c r="L485" s="126"/>
      <c r="V485" s="126"/>
      <c r="AF485" s="126"/>
      <c r="AP485" s="126"/>
      <c r="AZ485" s="126"/>
      <c r="BJ485" s="126"/>
      <c r="BT485" s="126"/>
      <c r="CD485" s="126"/>
      <c r="CE485" s="126"/>
      <c r="CF485" s="126"/>
      <c r="CG485" s="126"/>
      <c r="CH485" s="126"/>
      <c r="CI485" s="126"/>
      <c r="CJ485" s="126"/>
      <c r="CK485" s="126"/>
      <c r="CN485" s="126"/>
      <c r="CX485" s="126"/>
      <c r="DH485" s="126"/>
      <c r="DR485" s="126"/>
      <c r="EB485" s="126"/>
      <c r="EL485" s="126"/>
      <c r="EV485" s="126"/>
      <c r="FF485" s="126"/>
      <c r="FP485" s="126"/>
      <c r="FZ485" s="126"/>
      <c r="GJ485" s="126"/>
      <c r="GT485" s="126"/>
      <c r="HD485" s="126"/>
      <c r="HN485" s="126"/>
      <c r="HX485" s="126"/>
      <c r="IH485" s="126"/>
      <c r="IR485" s="126"/>
      <c r="JB485" s="126"/>
      <c r="JL485" s="126"/>
      <c r="JV485" s="126"/>
      <c r="KF485" s="126"/>
      <c r="KP485" s="126"/>
      <c r="KZ485" s="126"/>
      <c r="LJ485" s="126"/>
    </row>
    <row xmlns:x14ac="http://schemas.microsoft.com/office/spreadsheetml/2009/9/ac" r="486" s="3" customFormat="true" x14ac:dyDescent="0.25">
      <c r="A486" s="401"/>
      <c r="B486" s="126"/>
      <c r="L486" s="126"/>
      <c r="V486" s="126"/>
      <c r="AF486" s="126"/>
      <c r="AP486" s="126"/>
      <c r="AZ486" s="126"/>
      <c r="BJ486" s="126"/>
      <c r="BT486" s="126"/>
      <c r="CD486" s="126"/>
      <c r="CE486" s="126"/>
      <c r="CF486" s="126"/>
      <c r="CG486" s="126"/>
      <c r="CH486" s="126"/>
      <c r="CI486" s="126"/>
      <c r="CJ486" s="126"/>
      <c r="CK486" s="126"/>
      <c r="CN486" s="126"/>
      <c r="CX486" s="126"/>
      <c r="DH486" s="126"/>
      <c r="DR486" s="126"/>
      <c r="EB486" s="126"/>
      <c r="EL486" s="126"/>
      <c r="EV486" s="126"/>
      <c r="FF486" s="126"/>
      <c r="FP486" s="126"/>
      <c r="FZ486" s="126"/>
      <c r="GJ486" s="126"/>
      <c r="GT486" s="126"/>
      <c r="HD486" s="126"/>
      <c r="HN486" s="126"/>
      <c r="HX486" s="126"/>
      <c r="IH486" s="126"/>
      <c r="IR486" s="126"/>
      <c r="JB486" s="126"/>
      <c r="JL486" s="126"/>
      <c r="JV486" s="126"/>
      <c r="KF486" s="126"/>
      <c r="KP486" s="126"/>
      <c r="KZ486" s="126"/>
      <c r="LJ486" s="126"/>
    </row>
    <row xmlns:x14ac="http://schemas.microsoft.com/office/spreadsheetml/2009/9/ac" r="487" s="3" customFormat="true" x14ac:dyDescent="0.25">
      <c r="A487" s="401"/>
      <c r="B487" s="126"/>
      <c r="L487" s="126"/>
      <c r="V487" s="126"/>
      <c r="AF487" s="126"/>
      <c r="AP487" s="126"/>
      <c r="AZ487" s="126"/>
      <c r="BJ487" s="126"/>
      <c r="BT487" s="126"/>
      <c r="CD487" s="126"/>
      <c r="CE487" s="126"/>
      <c r="CF487" s="126"/>
      <c r="CG487" s="126"/>
      <c r="CH487" s="126"/>
      <c r="CI487" s="126"/>
      <c r="CJ487" s="126"/>
      <c r="CK487" s="126"/>
      <c r="CN487" s="126"/>
      <c r="CX487" s="126"/>
      <c r="DH487" s="126"/>
      <c r="DR487" s="126"/>
      <c r="EB487" s="126"/>
      <c r="EL487" s="126"/>
      <c r="EV487" s="126"/>
      <c r="FF487" s="126"/>
      <c r="FP487" s="126"/>
      <c r="FZ487" s="126"/>
      <c r="GJ487" s="126"/>
      <c r="GT487" s="126"/>
      <c r="HD487" s="126"/>
      <c r="HN487" s="126"/>
      <c r="HX487" s="126"/>
      <c r="IH487" s="126"/>
      <c r="IR487" s="126"/>
      <c r="JB487" s="126"/>
      <c r="JL487" s="126"/>
      <c r="JV487" s="126"/>
      <c r="KF487" s="126"/>
      <c r="KP487" s="126"/>
      <c r="KZ487" s="126"/>
      <c r="LJ487" s="126"/>
    </row>
    <row xmlns:x14ac="http://schemas.microsoft.com/office/spreadsheetml/2009/9/ac" r="488" s="3" customFormat="true" x14ac:dyDescent="0.25">
      <c r="A488" s="401"/>
      <c r="B488" s="126"/>
      <c r="L488" s="126"/>
      <c r="V488" s="126"/>
      <c r="AF488" s="126"/>
      <c r="AP488" s="126"/>
      <c r="AZ488" s="126"/>
      <c r="BJ488" s="126"/>
      <c r="BT488" s="126"/>
      <c r="CD488" s="126"/>
      <c r="CE488" s="126"/>
      <c r="CF488" s="126"/>
      <c r="CG488" s="126"/>
      <c r="CH488" s="126"/>
      <c r="CI488" s="126"/>
      <c r="CJ488" s="126"/>
      <c r="CK488" s="126"/>
      <c r="CN488" s="126"/>
      <c r="CX488" s="126"/>
      <c r="DH488" s="126"/>
      <c r="DR488" s="126"/>
      <c r="EB488" s="126"/>
      <c r="EL488" s="126"/>
      <c r="EV488" s="126"/>
      <c r="FF488" s="126"/>
      <c r="FP488" s="126"/>
      <c r="FZ488" s="126"/>
      <c r="GJ488" s="126"/>
      <c r="GT488" s="126"/>
      <c r="HD488" s="126"/>
      <c r="HN488" s="126"/>
      <c r="HX488" s="126"/>
      <c r="IH488" s="126"/>
      <c r="IR488" s="126"/>
      <c r="JB488" s="126"/>
      <c r="JL488" s="126"/>
      <c r="JV488" s="126"/>
      <c r="KF488" s="126"/>
      <c r="KP488" s="126"/>
      <c r="KZ488" s="126"/>
      <c r="LJ488" s="126"/>
    </row>
    <row xmlns:x14ac="http://schemas.microsoft.com/office/spreadsheetml/2009/9/ac" r="489" s="3" customFormat="true" x14ac:dyDescent="0.25">
      <c r="A489" s="401"/>
      <c r="B489" s="126"/>
      <c r="L489" s="126"/>
      <c r="V489" s="126"/>
      <c r="AF489" s="126"/>
      <c r="AP489" s="126"/>
      <c r="AZ489" s="126"/>
      <c r="BJ489" s="126"/>
      <c r="BT489" s="126"/>
      <c r="CD489" s="126"/>
      <c r="CE489" s="126"/>
      <c r="CF489" s="126"/>
      <c r="CG489" s="126"/>
      <c r="CH489" s="126"/>
      <c r="CI489" s="126"/>
      <c r="CJ489" s="126"/>
      <c r="CK489" s="126"/>
      <c r="CN489" s="126"/>
      <c r="CX489" s="126"/>
      <c r="DH489" s="126"/>
      <c r="DR489" s="126"/>
      <c r="EB489" s="126"/>
      <c r="EL489" s="126"/>
      <c r="EV489" s="126"/>
      <c r="FF489" s="126"/>
      <c r="FP489" s="126"/>
      <c r="FZ489" s="126"/>
      <c r="GJ489" s="126"/>
      <c r="GT489" s="126"/>
      <c r="HD489" s="126"/>
      <c r="HN489" s="126"/>
      <c r="HX489" s="126"/>
      <c r="IH489" s="126"/>
      <c r="IR489" s="126"/>
      <c r="JB489" s="126"/>
      <c r="JL489" s="126"/>
      <c r="JV489" s="126"/>
      <c r="KF489" s="126"/>
      <c r="KP489" s="126"/>
      <c r="KZ489" s="126"/>
      <c r="LJ489" s="126"/>
    </row>
    <row xmlns:x14ac="http://schemas.microsoft.com/office/spreadsheetml/2009/9/ac" r="490" s="3" customFormat="true" x14ac:dyDescent="0.25">
      <c r="A490" s="401"/>
      <c r="B490" s="126"/>
      <c r="L490" s="126"/>
      <c r="V490" s="126"/>
      <c r="AF490" s="126"/>
      <c r="AP490" s="126"/>
      <c r="AZ490" s="126"/>
      <c r="BJ490" s="126"/>
      <c r="BT490" s="126"/>
      <c r="CD490" s="126"/>
      <c r="CE490" s="126"/>
      <c r="CF490" s="126"/>
      <c r="CG490" s="126"/>
      <c r="CH490" s="126"/>
      <c r="CI490" s="126"/>
      <c r="CJ490" s="126"/>
      <c r="CK490" s="126"/>
      <c r="CN490" s="126"/>
      <c r="CX490" s="126"/>
      <c r="DH490" s="126"/>
      <c r="DR490" s="126"/>
      <c r="EB490" s="126"/>
      <c r="EL490" s="126"/>
      <c r="EV490" s="126"/>
      <c r="FF490" s="126"/>
      <c r="FP490" s="126"/>
      <c r="FZ490" s="126"/>
      <c r="GJ490" s="126"/>
      <c r="GT490" s="126"/>
      <c r="HD490" s="126"/>
      <c r="HN490" s="126"/>
      <c r="HX490" s="126"/>
      <c r="IH490" s="126"/>
      <c r="IR490" s="126"/>
      <c r="JB490" s="126"/>
      <c r="JL490" s="126"/>
      <c r="JV490" s="126"/>
      <c r="KF490" s="126"/>
      <c r="KP490" s="126"/>
      <c r="KZ490" s="126"/>
      <c r="LJ490" s="126"/>
    </row>
    <row xmlns:x14ac="http://schemas.microsoft.com/office/spreadsheetml/2009/9/ac" r="491" s="3" customFormat="true" x14ac:dyDescent="0.25">
      <c r="A491" s="401"/>
      <c r="B491" s="126"/>
      <c r="L491" s="126"/>
      <c r="V491" s="126"/>
      <c r="AF491" s="126"/>
      <c r="AP491" s="126"/>
      <c r="AZ491" s="126"/>
      <c r="BJ491" s="126"/>
      <c r="BT491" s="126"/>
      <c r="CD491" s="126"/>
      <c r="CE491" s="126"/>
      <c r="CF491" s="126"/>
      <c r="CG491" s="126"/>
      <c r="CH491" s="126"/>
      <c r="CI491" s="126"/>
      <c r="CJ491" s="126"/>
      <c r="CK491" s="126"/>
      <c r="CN491" s="126"/>
      <c r="CX491" s="126"/>
      <c r="DH491" s="126"/>
      <c r="DR491" s="126"/>
      <c r="EB491" s="126"/>
      <c r="EL491" s="126"/>
      <c r="EV491" s="126"/>
      <c r="FF491" s="126"/>
      <c r="FP491" s="126"/>
      <c r="FZ491" s="126"/>
      <c r="GJ491" s="126"/>
      <c r="GT491" s="126"/>
      <c r="HD491" s="126"/>
      <c r="HN491" s="126"/>
      <c r="HX491" s="126"/>
      <c r="IH491" s="126"/>
      <c r="IR491" s="126"/>
      <c r="JB491" s="126"/>
      <c r="JL491" s="126"/>
      <c r="JV491" s="126"/>
      <c r="KF491" s="126"/>
      <c r="KP491" s="126"/>
      <c r="KZ491" s="126"/>
      <c r="LJ491" s="126"/>
    </row>
    <row xmlns:x14ac="http://schemas.microsoft.com/office/spreadsheetml/2009/9/ac" r="492" s="3" customFormat="true" x14ac:dyDescent="0.25">
      <c r="A492" s="401"/>
      <c r="B492" s="126"/>
      <c r="L492" s="126"/>
      <c r="V492" s="126"/>
      <c r="AF492" s="126"/>
      <c r="AP492" s="126"/>
      <c r="AZ492" s="126"/>
      <c r="BJ492" s="126"/>
      <c r="BT492" s="126"/>
      <c r="CD492" s="126"/>
      <c r="CE492" s="126"/>
      <c r="CF492" s="126"/>
      <c r="CG492" s="126"/>
      <c r="CH492" s="126"/>
      <c r="CI492" s="126"/>
      <c r="CJ492" s="126"/>
      <c r="CK492" s="126"/>
      <c r="CN492" s="126"/>
      <c r="CX492" s="126"/>
      <c r="DH492" s="126"/>
      <c r="DR492" s="126"/>
      <c r="EB492" s="126"/>
      <c r="EL492" s="126"/>
      <c r="EV492" s="126"/>
      <c r="FF492" s="126"/>
      <c r="FP492" s="126"/>
      <c r="FZ492" s="126"/>
      <c r="GJ492" s="126"/>
      <c r="GT492" s="126"/>
      <c r="HD492" s="126"/>
      <c r="HN492" s="126"/>
      <c r="HX492" s="126"/>
      <c r="IH492" s="126"/>
      <c r="IR492" s="126"/>
      <c r="JB492" s="126"/>
      <c r="JL492" s="126"/>
      <c r="JV492" s="126"/>
      <c r="KF492" s="126"/>
      <c r="KP492" s="126"/>
      <c r="KZ492" s="126"/>
      <c r="LJ492" s="126"/>
    </row>
    <row xmlns:x14ac="http://schemas.microsoft.com/office/spreadsheetml/2009/9/ac" r="493" s="3" customFormat="true" x14ac:dyDescent="0.25">
      <c r="A493" s="401"/>
      <c r="B493" s="126"/>
      <c r="L493" s="126"/>
      <c r="V493" s="126"/>
      <c r="AF493" s="126"/>
      <c r="AP493" s="126"/>
      <c r="AZ493" s="126"/>
      <c r="BJ493" s="126"/>
      <c r="BT493" s="126"/>
      <c r="CD493" s="126"/>
      <c r="CE493" s="126"/>
      <c r="CF493" s="126"/>
      <c r="CG493" s="126"/>
      <c r="CH493" s="126"/>
      <c r="CI493" s="126"/>
      <c r="CJ493" s="126"/>
      <c r="CK493" s="126"/>
      <c r="CN493" s="126"/>
      <c r="CX493" s="126"/>
      <c r="DH493" s="126"/>
      <c r="DR493" s="126"/>
      <c r="EB493" s="126"/>
      <c r="EL493" s="126"/>
      <c r="EV493" s="126"/>
      <c r="FF493" s="126"/>
      <c r="FP493" s="126"/>
      <c r="FZ493" s="126"/>
      <c r="GJ493" s="126"/>
      <c r="GT493" s="126"/>
      <c r="HD493" s="126"/>
      <c r="HN493" s="126"/>
      <c r="HX493" s="126"/>
      <c r="IH493" s="126"/>
      <c r="IR493" s="126"/>
      <c r="JB493" s="126"/>
      <c r="JL493" s="126"/>
      <c r="JV493" s="126"/>
      <c r="KF493" s="126"/>
      <c r="KP493" s="126"/>
      <c r="KZ493" s="126"/>
      <c r="LJ493" s="126"/>
    </row>
    <row xmlns:x14ac="http://schemas.microsoft.com/office/spreadsheetml/2009/9/ac" r="494" s="3" customFormat="true" x14ac:dyDescent="0.25">
      <c r="A494" s="401"/>
      <c r="B494" s="126"/>
      <c r="L494" s="126"/>
      <c r="V494" s="126"/>
      <c r="AF494" s="126"/>
      <c r="AP494" s="126"/>
      <c r="AZ494" s="126"/>
      <c r="BJ494" s="126"/>
      <c r="BT494" s="126"/>
      <c r="CD494" s="126"/>
      <c r="CE494" s="126"/>
      <c r="CF494" s="126"/>
      <c r="CG494" s="126"/>
      <c r="CH494" s="126"/>
      <c r="CI494" s="126"/>
      <c r="CJ494" s="126"/>
      <c r="CK494" s="126"/>
      <c r="CN494" s="126"/>
      <c r="CX494" s="126"/>
      <c r="DH494" s="126"/>
      <c r="DR494" s="126"/>
      <c r="EB494" s="126"/>
      <c r="EL494" s="126"/>
      <c r="EV494" s="126"/>
      <c r="FF494" s="126"/>
      <c r="FP494" s="126"/>
      <c r="FZ494" s="126"/>
      <c r="GJ494" s="126"/>
      <c r="GT494" s="126"/>
      <c r="HD494" s="126"/>
      <c r="HN494" s="126"/>
      <c r="HX494" s="126"/>
      <c r="IH494" s="126"/>
      <c r="IR494" s="126"/>
      <c r="JB494" s="126"/>
      <c r="JL494" s="126"/>
      <c r="JV494" s="126"/>
      <c r="KF494" s="126"/>
      <c r="KP494" s="126"/>
      <c r="KZ494" s="126"/>
      <c r="LJ494" s="126"/>
    </row>
    <row xmlns:x14ac="http://schemas.microsoft.com/office/spreadsheetml/2009/9/ac" r="495" s="3" customFormat="true" x14ac:dyDescent="0.25">
      <c r="A495" s="401"/>
      <c r="B495" s="126"/>
      <c r="L495" s="126"/>
      <c r="V495" s="126"/>
      <c r="AF495" s="126"/>
      <c r="AP495" s="126"/>
      <c r="AZ495" s="126"/>
      <c r="BJ495" s="126"/>
      <c r="BT495" s="126"/>
      <c r="CD495" s="126"/>
      <c r="CE495" s="126"/>
      <c r="CF495" s="126"/>
      <c r="CG495" s="126"/>
      <c r="CH495" s="126"/>
      <c r="CI495" s="126"/>
      <c r="CJ495" s="126"/>
      <c r="CK495" s="126"/>
      <c r="CN495" s="126"/>
      <c r="CX495" s="126"/>
      <c r="DH495" s="126"/>
      <c r="DR495" s="126"/>
      <c r="EB495" s="126"/>
      <c r="EL495" s="126"/>
      <c r="EV495" s="126"/>
      <c r="FF495" s="126"/>
      <c r="FP495" s="126"/>
      <c r="FZ495" s="126"/>
      <c r="GJ495" s="126"/>
      <c r="GT495" s="126"/>
      <c r="HD495" s="126"/>
      <c r="HN495" s="126"/>
      <c r="HX495" s="126"/>
      <c r="IH495" s="126"/>
      <c r="IR495" s="126"/>
      <c r="JB495" s="126"/>
      <c r="JL495" s="126"/>
      <c r="JV495" s="126"/>
      <c r="KF495" s="126"/>
      <c r="KP495" s="126"/>
      <c r="KZ495" s="126"/>
      <c r="LJ495" s="126"/>
    </row>
    <row xmlns:x14ac="http://schemas.microsoft.com/office/spreadsheetml/2009/9/ac" r="496" s="3" customFormat="true" x14ac:dyDescent="0.25">
      <c r="A496" s="401"/>
      <c r="B496" s="126"/>
      <c r="L496" s="126"/>
      <c r="V496" s="126"/>
      <c r="AF496" s="126"/>
      <c r="AP496" s="126"/>
      <c r="AZ496" s="126"/>
      <c r="BJ496" s="126"/>
      <c r="BT496" s="126"/>
      <c r="CD496" s="126"/>
      <c r="CE496" s="126"/>
      <c r="CF496" s="126"/>
      <c r="CG496" s="126"/>
      <c r="CH496" s="126"/>
      <c r="CI496" s="126"/>
      <c r="CJ496" s="126"/>
      <c r="CK496" s="126"/>
      <c r="CN496" s="126"/>
      <c r="CX496" s="126"/>
      <c r="DH496" s="126"/>
      <c r="DR496" s="126"/>
      <c r="EB496" s="126"/>
      <c r="EL496" s="126"/>
      <c r="EV496" s="126"/>
      <c r="FF496" s="126"/>
      <c r="FP496" s="126"/>
      <c r="FZ496" s="126"/>
      <c r="GJ496" s="126"/>
      <c r="GT496" s="126"/>
      <c r="HD496" s="126"/>
      <c r="HN496" s="126"/>
      <c r="HX496" s="126"/>
      <c r="IH496" s="126"/>
      <c r="IR496" s="126"/>
      <c r="JB496" s="126"/>
      <c r="JL496" s="126"/>
      <c r="JV496" s="126"/>
      <c r="KF496" s="126"/>
      <c r="KP496" s="126"/>
      <c r="KZ496" s="126"/>
      <c r="LJ496" s="126"/>
    </row>
    <row xmlns:x14ac="http://schemas.microsoft.com/office/spreadsheetml/2009/9/ac" r="497" s="3" customFormat="true" x14ac:dyDescent="0.25">
      <c r="A497" s="401"/>
      <c r="B497" s="126"/>
      <c r="L497" s="126"/>
      <c r="V497" s="126"/>
      <c r="AF497" s="126"/>
      <c r="AP497" s="126"/>
      <c r="AZ497" s="126"/>
      <c r="BJ497" s="126"/>
      <c r="BT497" s="126"/>
      <c r="CD497" s="126"/>
      <c r="CE497" s="126"/>
      <c r="CF497" s="126"/>
      <c r="CG497" s="126"/>
      <c r="CH497" s="126"/>
      <c r="CI497" s="126"/>
      <c r="CJ497" s="126"/>
      <c r="CK497" s="126"/>
      <c r="CN497" s="126"/>
      <c r="CX497" s="126"/>
      <c r="DH497" s="126"/>
      <c r="DR497" s="126"/>
      <c r="EB497" s="126"/>
      <c r="EL497" s="126"/>
      <c r="EV497" s="126"/>
      <c r="FF497" s="126"/>
      <c r="FP497" s="126"/>
      <c r="FZ497" s="126"/>
      <c r="GJ497" s="126"/>
      <c r="GT497" s="126"/>
      <c r="HD497" s="126"/>
      <c r="HN497" s="126"/>
      <c r="HX497" s="126"/>
      <c r="IH497" s="126"/>
      <c r="IR497" s="126"/>
      <c r="JB497" s="126"/>
      <c r="JL497" s="126"/>
      <c r="JV497" s="126"/>
      <c r="KF497" s="126"/>
      <c r="KP497" s="126"/>
      <c r="KZ497" s="126"/>
      <c r="LJ497" s="126"/>
    </row>
    <row xmlns:x14ac="http://schemas.microsoft.com/office/spreadsheetml/2009/9/ac" r="498" s="3" customFormat="true" x14ac:dyDescent="0.25">
      <c r="A498" s="401"/>
      <c r="B498" s="126"/>
      <c r="L498" s="126"/>
      <c r="V498" s="126"/>
      <c r="AF498" s="126"/>
      <c r="AP498" s="126"/>
      <c r="AZ498" s="126"/>
      <c r="BJ498" s="126"/>
      <c r="BT498" s="126"/>
      <c r="CD498" s="126"/>
      <c r="CE498" s="126"/>
      <c r="CF498" s="126"/>
      <c r="CG498" s="126"/>
      <c r="CH498" s="126"/>
      <c r="CI498" s="126"/>
      <c r="CJ498" s="126"/>
      <c r="CK498" s="126"/>
      <c r="CN498" s="126"/>
      <c r="CX498" s="126"/>
      <c r="DH498" s="126"/>
      <c r="DR498" s="126"/>
      <c r="EB498" s="126"/>
      <c r="EL498" s="126"/>
      <c r="EV498" s="126"/>
      <c r="FF498" s="126"/>
      <c r="FP498" s="126"/>
      <c r="FZ498" s="126"/>
      <c r="GJ498" s="126"/>
      <c r="GT498" s="126"/>
      <c r="HD498" s="126"/>
      <c r="HN498" s="126"/>
      <c r="HX498" s="126"/>
      <c r="IH498" s="126"/>
      <c r="IR498" s="126"/>
      <c r="JB498" s="126"/>
      <c r="JL498" s="126"/>
      <c r="JV498" s="126"/>
      <c r="KF498" s="126"/>
      <c r="KP498" s="126"/>
      <c r="KZ498" s="126"/>
      <c r="LJ498" s="126"/>
    </row>
    <row xmlns:x14ac="http://schemas.microsoft.com/office/spreadsheetml/2009/9/ac" r="499" s="3" customFormat="true" x14ac:dyDescent="0.25">
      <c r="A499" s="401"/>
      <c r="B499" s="126"/>
      <c r="L499" s="126"/>
      <c r="V499" s="126"/>
      <c r="AF499" s="126"/>
      <c r="AP499" s="126"/>
      <c r="AZ499" s="126"/>
      <c r="BJ499" s="126"/>
      <c r="BT499" s="126"/>
      <c r="CD499" s="126"/>
      <c r="CE499" s="126"/>
      <c r="CF499" s="126"/>
      <c r="CG499" s="126"/>
      <c r="CH499" s="126"/>
      <c r="CI499" s="126"/>
      <c r="CJ499" s="126"/>
      <c r="CK499" s="126"/>
      <c r="CN499" s="126"/>
      <c r="CX499" s="126"/>
      <c r="DH499" s="126"/>
      <c r="DR499" s="126"/>
      <c r="EB499" s="126"/>
      <c r="EL499" s="126"/>
      <c r="EV499" s="126"/>
      <c r="FF499" s="126"/>
      <c r="FP499" s="126"/>
      <c r="FZ499" s="126"/>
      <c r="GJ499" s="126"/>
      <c r="GT499" s="126"/>
      <c r="HD499" s="126"/>
      <c r="HN499" s="126"/>
      <c r="HX499" s="126"/>
      <c r="IH499" s="126"/>
      <c r="IR499" s="126"/>
      <c r="JB499" s="126"/>
      <c r="JL499" s="126"/>
      <c r="JV499" s="126"/>
      <c r="KF499" s="126"/>
      <c r="KP499" s="126"/>
      <c r="KZ499" s="126"/>
      <c r="LJ499" s="126"/>
    </row>
    <row xmlns:x14ac="http://schemas.microsoft.com/office/spreadsheetml/2009/9/ac" r="500" s="3" customFormat="true" x14ac:dyDescent="0.25">
      <c r="A500" s="401"/>
      <c r="B500" s="126"/>
      <c r="L500" s="126"/>
      <c r="V500" s="126"/>
      <c r="AF500" s="126"/>
      <c r="AP500" s="126"/>
      <c r="AZ500" s="126"/>
      <c r="BJ500" s="126"/>
      <c r="BT500" s="126"/>
      <c r="CD500" s="126"/>
      <c r="CE500" s="126"/>
      <c r="CF500" s="126"/>
      <c r="CG500" s="126"/>
      <c r="CH500" s="126"/>
      <c r="CI500" s="126"/>
      <c r="CJ500" s="126"/>
      <c r="CK500" s="126"/>
      <c r="CN500" s="126"/>
      <c r="CX500" s="126"/>
      <c r="DH500" s="126"/>
      <c r="DR500" s="126"/>
      <c r="EB500" s="126"/>
      <c r="EL500" s="126"/>
      <c r="EV500" s="126"/>
      <c r="FF500" s="126"/>
      <c r="FP500" s="126"/>
      <c r="FZ500" s="126"/>
      <c r="GJ500" s="126"/>
      <c r="GT500" s="126"/>
      <c r="HD500" s="126"/>
      <c r="HN500" s="126"/>
      <c r="HX500" s="126"/>
      <c r="IH500" s="126"/>
      <c r="IR500" s="126"/>
      <c r="JB500" s="126"/>
      <c r="JL500" s="126"/>
      <c r="JV500" s="126"/>
      <c r="KF500" s="126"/>
      <c r="KP500" s="126"/>
      <c r="KZ500" s="126"/>
      <c r="LJ500" s="126"/>
    </row>
    <row xmlns:x14ac="http://schemas.microsoft.com/office/spreadsheetml/2009/9/ac" r="501" s="3" customFormat="true" x14ac:dyDescent="0.25">
      <c r="A501" s="401"/>
      <c r="B501" s="126"/>
      <c r="L501" s="126"/>
      <c r="V501" s="126"/>
      <c r="AF501" s="126"/>
      <c r="AP501" s="126"/>
      <c r="AZ501" s="126"/>
      <c r="BJ501" s="126"/>
      <c r="BT501" s="126"/>
      <c r="CD501" s="126"/>
      <c r="CE501" s="126"/>
      <c r="CF501" s="126"/>
      <c r="CG501" s="126"/>
      <c r="CH501" s="126"/>
      <c r="CI501" s="126"/>
      <c r="CJ501" s="126"/>
      <c r="CK501" s="126"/>
      <c r="CN501" s="126"/>
      <c r="CX501" s="126"/>
      <c r="DH501" s="126"/>
      <c r="DR501" s="126"/>
      <c r="EB501" s="126"/>
      <c r="EL501" s="126"/>
      <c r="EV501" s="126"/>
      <c r="FF501" s="126"/>
      <c r="FP501" s="126"/>
      <c r="FZ501" s="126"/>
      <c r="GJ501" s="126"/>
      <c r="GT501" s="126"/>
      <c r="HD501" s="126"/>
      <c r="HN501" s="126"/>
      <c r="HX501" s="126"/>
      <c r="IH501" s="126"/>
      <c r="IR501" s="126"/>
      <c r="JB501" s="126"/>
      <c r="JL501" s="126"/>
      <c r="JV501" s="126"/>
      <c r="KF501" s="126"/>
      <c r="KP501" s="126"/>
      <c r="KZ501" s="126"/>
      <c r="LJ501" s="126"/>
    </row>
    <row xmlns:x14ac="http://schemas.microsoft.com/office/spreadsheetml/2009/9/ac" r="502" s="3" customFormat="true" x14ac:dyDescent="0.25">
      <c r="A502" s="401"/>
      <c r="B502" s="126"/>
      <c r="L502" s="126"/>
      <c r="V502" s="126"/>
      <c r="AF502" s="126"/>
      <c r="AP502" s="126"/>
      <c r="AZ502" s="126"/>
      <c r="BJ502" s="126"/>
      <c r="BT502" s="126"/>
      <c r="CD502" s="126"/>
      <c r="CE502" s="126"/>
      <c r="CF502" s="126"/>
      <c r="CG502" s="126"/>
      <c r="CH502" s="126"/>
      <c r="CI502" s="126"/>
      <c r="CJ502" s="126"/>
      <c r="CK502" s="126"/>
      <c r="CN502" s="126"/>
      <c r="CX502" s="126"/>
      <c r="DH502" s="126"/>
      <c r="DR502" s="126"/>
      <c r="EB502" s="126"/>
      <c r="EL502" s="126"/>
      <c r="EV502" s="126"/>
      <c r="FF502" s="126"/>
      <c r="FP502" s="126"/>
      <c r="FZ502" s="126"/>
      <c r="GJ502" s="126"/>
      <c r="GT502" s="126"/>
      <c r="HD502" s="126"/>
      <c r="HN502" s="126"/>
      <c r="HX502" s="126"/>
      <c r="IH502" s="126"/>
      <c r="IR502" s="126"/>
      <c r="JB502" s="126"/>
      <c r="JL502" s="126"/>
      <c r="JV502" s="126"/>
      <c r="KF502" s="126"/>
      <c r="KP502" s="126"/>
      <c r="KZ502" s="126"/>
      <c r="LJ502" s="126"/>
    </row>
    <row xmlns:x14ac="http://schemas.microsoft.com/office/spreadsheetml/2009/9/ac" r="503" s="3" customFormat="true" x14ac:dyDescent="0.25">
      <c r="A503" s="401"/>
      <c r="B503" s="126"/>
      <c r="L503" s="126"/>
      <c r="V503" s="126"/>
      <c r="AF503" s="126"/>
      <c r="AP503" s="126"/>
      <c r="AZ503" s="126"/>
      <c r="BJ503" s="126"/>
      <c r="BT503" s="126"/>
      <c r="CD503" s="126"/>
      <c r="CE503" s="126"/>
      <c r="CF503" s="126"/>
      <c r="CG503" s="126"/>
      <c r="CH503" s="126"/>
      <c r="CI503" s="126"/>
      <c r="CJ503" s="126"/>
      <c r="CK503" s="126"/>
      <c r="CN503" s="126"/>
      <c r="CX503" s="126"/>
      <c r="DH503" s="126"/>
      <c r="DR503" s="126"/>
      <c r="EB503" s="126"/>
      <c r="EL503" s="126"/>
      <c r="EV503" s="126"/>
      <c r="FF503" s="126"/>
      <c r="FP503" s="126"/>
      <c r="FZ503" s="126"/>
      <c r="GJ503" s="126"/>
      <c r="GT503" s="126"/>
      <c r="HD503" s="126"/>
      <c r="HN503" s="126"/>
      <c r="HX503" s="126"/>
      <c r="IH503" s="126"/>
      <c r="IR503" s="126"/>
      <c r="JB503" s="126"/>
      <c r="JL503" s="126"/>
      <c r="JV503" s="126"/>
      <c r="KF503" s="126"/>
      <c r="KP503" s="126"/>
      <c r="KZ503" s="126"/>
      <c r="LJ503" s="126"/>
    </row>
    <row xmlns:x14ac="http://schemas.microsoft.com/office/spreadsheetml/2009/9/ac" r="504" s="3" customFormat="true" x14ac:dyDescent="0.25">
      <c r="A504" s="401"/>
      <c r="B504" s="126"/>
      <c r="L504" s="126"/>
      <c r="V504" s="126"/>
      <c r="AF504" s="126"/>
      <c r="AP504" s="126"/>
      <c r="AZ504" s="126"/>
      <c r="BJ504" s="126"/>
      <c r="BT504" s="126"/>
      <c r="CD504" s="126"/>
      <c r="CE504" s="126"/>
      <c r="CF504" s="126"/>
      <c r="CG504" s="126"/>
      <c r="CH504" s="126"/>
      <c r="CI504" s="126"/>
      <c r="CJ504" s="126"/>
      <c r="CK504" s="126"/>
      <c r="CN504" s="126"/>
      <c r="CX504" s="126"/>
      <c r="DH504" s="126"/>
      <c r="DR504" s="126"/>
      <c r="EB504" s="126"/>
      <c r="EL504" s="126"/>
      <c r="EV504" s="126"/>
      <c r="FF504" s="126"/>
      <c r="FP504" s="126"/>
      <c r="FZ504" s="126"/>
      <c r="GJ504" s="126"/>
      <c r="GT504" s="126"/>
      <c r="HD504" s="126"/>
      <c r="HN504" s="126"/>
      <c r="HX504" s="126"/>
      <c r="IH504" s="126"/>
      <c r="IR504" s="126"/>
      <c r="JB504" s="126"/>
      <c r="JL504" s="126"/>
      <c r="JV504" s="126"/>
      <c r="KF504" s="126"/>
      <c r="KP504" s="126"/>
      <c r="KZ504" s="126"/>
      <c r="LJ504" s="126"/>
    </row>
    <row xmlns:x14ac="http://schemas.microsoft.com/office/spreadsheetml/2009/9/ac" r="505" s="3" customFormat="true" x14ac:dyDescent="0.25">
      <c r="A505" s="401"/>
      <c r="B505" s="126"/>
      <c r="L505" s="126"/>
      <c r="V505" s="126"/>
      <c r="AF505" s="126"/>
      <c r="AP505" s="126"/>
      <c r="AZ505" s="126"/>
      <c r="BJ505" s="126"/>
      <c r="BT505" s="126"/>
      <c r="CD505" s="126"/>
      <c r="CE505" s="126"/>
      <c r="CF505" s="126"/>
      <c r="CG505" s="126"/>
      <c r="CH505" s="126"/>
      <c r="CI505" s="126"/>
      <c r="CJ505" s="126"/>
      <c r="CK505" s="126"/>
      <c r="CN505" s="126"/>
      <c r="CX505" s="126"/>
      <c r="DH505" s="126"/>
      <c r="DR505" s="126"/>
      <c r="EB505" s="126"/>
      <c r="EL505" s="126"/>
      <c r="EV505" s="126"/>
      <c r="FF505" s="126"/>
      <c r="FP505" s="126"/>
      <c r="FZ505" s="126"/>
      <c r="GJ505" s="126"/>
      <c r="GT505" s="126"/>
      <c r="HD505" s="126"/>
      <c r="HN505" s="126"/>
      <c r="HX505" s="126"/>
      <c r="IH505" s="126"/>
      <c r="IR505" s="126"/>
      <c r="JB505" s="126"/>
      <c r="JL505" s="126"/>
      <c r="JV505" s="126"/>
      <c r="KF505" s="126"/>
      <c r="KP505" s="126"/>
      <c r="KZ505" s="126"/>
      <c r="LJ505" s="126"/>
    </row>
    <row xmlns:x14ac="http://schemas.microsoft.com/office/spreadsheetml/2009/9/ac" r="506" s="3" customFormat="true" x14ac:dyDescent="0.25">
      <c r="A506" s="401"/>
      <c r="B506" s="126"/>
      <c r="L506" s="126"/>
      <c r="V506" s="126"/>
      <c r="AF506" s="126"/>
      <c r="AP506" s="126"/>
      <c r="AZ506" s="126"/>
      <c r="BJ506" s="126"/>
      <c r="BT506" s="126"/>
      <c r="CD506" s="126"/>
      <c r="CE506" s="126"/>
      <c r="CF506" s="126"/>
      <c r="CG506" s="126"/>
      <c r="CH506" s="126"/>
      <c r="CI506" s="126"/>
      <c r="CJ506" s="126"/>
      <c r="CK506" s="126"/>
      <c r="CN506" s="126"/>
      <c r="CX506" s="126"/>
      <c r="DH506" s="126"/>
      <c r="DR506" s="126"/>
      <c r="EB506" s="126"/>
      <c r="EL506" s="126"/>
      <c r="EV506" s="126"/>
      <c r="FF506" s="126"/>
      <c r="FP506" s="126"/>
      <c r="FZ506" s="126"/>
      <c r="GJ506" s="126"/>
      <c r="GT506" s="126"/>
      <c r="HD506" s="126"/>
      <c r="HN506" s="126"/>
      <c r="HX506" s="126"/>
      <c r="IH506" s="126"/>
      <c r="IR506" s="126"/>
      <c r="JB506" s="126"/>
      <c r="JL506" s="126"/>
      <c r="JV506" s="126"/>
      <c r="KF506" s="126"/>
      <c r="KP506" s="126"/>
      <c r="KZ506" s="126"/>
      <c r="LJ506" s="126"/>
    </row>
    <row xmlns:x14ac="http://schemas.microsoft.com/office/spreadsheetml/2009/9/ac" r="507" s="3" customFormat="true" x14ac:dyDescent="0.25">
      <c r="A507" s="401"/>
      <c r="B507" s="126"/>
      <c r="L507" s="126"/>
      <c r="V507" s="126"/>
      <c r="AF507" s="126"/>
      <c r="AP507" s="126"/>
      <c r="AZ507" s="126"/>
      <c r="BJ507" s="126"/>
      <c r="BT507" s="126"/>
      <c r="CD507" s="126"/>
      <c r="CE507" s="126"/>
      <c r="CF507" s="126"/>
      <c r="CG507" s="126"/>
      <c r="CH507" s="126"/>
      <c r="CI507" s="126"/>
      <c r="CJ507" s="126"/>
      <c r="CK507" s="126"/>
      <c r="CN507" s="126"/>
      <c r="CX507" s="126"/>
      <c r="DH507" s="126"/>
      <c r="DR507" s="126"/>
      <c r="EB507" s="126"/>
      <c r="EL507" s="126"/>
      <c r="EV507" s="126"/>
      <c r="FF507" s="126"/>
      <c r="FP507" s="126"/>
      <c r="FZ507" s="126"/>
      <c r="GJ507" s="126"/>
      <c r="GT507" s="126"/>
      <c r="HD507" s="126"/>
      <c r="HN507" s="126"/>
      <c r="HX507" s="126"/>
      <c r="IH507" s="126"/>
      <c r="IR507" s="126"/>
      <c r="JB507" s="126"/>
      <c r="JL507" s="126"/>
      <c r="JV507" s="126"/>
      <c r="KF507" s="126"/>
      <c r="KP507" s="126"/>
      <c r="KZ507" s="126"/>
      <c r="LJ507" s="126"/>
    </row>
    <row xmlns:x14ac="http://schemas.microsoft.com/office/spreadsheetml/2009/9/ac" r="508" s="3" customFormat="true" x14ac:dyDescent="0.25">
      <c r="A508" s="401"/>
      <c r="B508" s="126"/>
      <c r="L508" s="126"/>
      <c r="V508" s="126"/>
      <c r="AF508" s="126"/>
      <c r="AP508" s="126"/>
      <c r="AZ508" s="126"/>
      <c r="BJ508" s="126"/>
      <c r="BT508" s="126"/>
      <c r="CD508" s="126"/>
      <c r="CE508" s="126"/>
      <c r="CF508" s="126"/>
      <c r="CG508" s="126"/>
      <c r="CH508" s="126"/>
      <c r="CI508" s="126"/>
      <c r="CJ508" s="126"/>
      <c r="CK508" s="126"/>
      <c r="CN508" s="126"/>
      <c r="CX508" s="126"/>
      <c r="DH508" s="126"/>
      <c r="DR508" s="126"/>
      <c r="EB508" s="126"/>
      <c r="EL508" s="126"/>
      <c r="EV508" s="126"/>
      <c r="FF508" s="126"/>
      <c r="FP508" s="126"/>
      <c r="FZ508" s="126"/>
      <c r="GJ508" s="126"/>
      <c r="GT508" s="126"/>
      <c r="HD508" s="126"/>
      <c r="HN508" s="126"/>
      <c r="HX508" s="126"/>
      <c r="IH508" s="126"/>
      <c r="IR508" s="126"/>
      <c r="JB508" s="126"/>
      <c r="JL508" s="126"/>
      <c r="JV508" s="126"/>
      <c r="KF508" s="126"/>
      <c r="KP508" s="126"/>
      <c r="KZ508" s="126"/>
      <c r="LJ508" s="126"/>
    </row>
    <row xmlns:x14ac="http://schemas.microsoft.com/office/spreadsheetml/2009/9/ac" r="509" s="3" customFormat="true" x14ac:dyDescent="0.25">
      <c r="A509" s="401"/>
      <c r="B509" s="126"/>
      <c r="L509" s="126"/>
      <c r="V509" s="126"/>
      <c r="AF509" s="126"/>
      <c r="AP509" s="126"/>
      <c r="AZ509" s="126"/>
      <c r="BJ509" s="126"/>
      <c r="BT509" s="126"/>
      <c r="CD509" s="126"/>
      <c r="CE509" s="126"/>
      <c r="CF509" s="126"/>
      <c r="CG509" s="126"/>
      <c r="CH509" s="126"/>
      <c r="CI509" s="126"/>
      <c r="CJ509" s="126"/>
      <c r="CK509" s="126"/>
      <c r="CN509" s="126"/>
      <c r="CX509" s="126"/>
      <c r="DH509" s="126"/>
      <c r="DR509" s="126"/>
      <c r="EB509" s="126"/>
      <c r="EL509" s="126"/>
      <c r="EV509" s="126"/>
      <c r="FF509" s="126"/>
      <c r="FP509" s="126"/>
      <c r="FZ509" s="126"/>
      <c r="GJ509" s="126"/>
      <c r="GT509" s="126"/>
      <c r="HD509" s="126"/>
      <c r="HN509" s="126"/>
      <c r="HX509" s="126"/>
      <c r="IH509" s="126"/>
      <c r="IR509" s="126"/>
      <c r="JB509" s="126"/>
      <c r="JL509" s="126"/>
      <c r="JV509" s="126"/>
      <c r="KF509" s="126"/>
      <c r="KP509" s="126"/>
      <c r="KZ509" s="126"/>
      <c r="LJ509" s="126"/>
    </row>
    <row xmlns:x14ac="http://schemas.microsoft.com/office/spreadsheetml/2009/9/ac" r="510" s="3" customFormat="true" x14ac:dyDescent="0.25">
      <c r="A510" s="401"/>
      <c r="B510" s="126"/>
      <c r="L510" s="126"/>
      <c r="V510" s="126"/>
      <c r="AF510" s="126"/>
      <c r="AP510" s="126"/>
      <c r="AZ510" s="126"/>
      <c r="BJ510" s="126"/>
      <c r="BT510" s="126"/>
      <c r="CD510" s="126"/>
      <c r="CE510" s="126"/>
      <c r="CF510" s="126"/>
      <c r="CG510" s="126"/>
      <c r="CH510" s="126"/>
      <c r="CI510" s="126"/>
      <c r="CJ510" s="126"/>
      <c r="CK510" s="126"/>
      <c r="CN510" s="126"/>
      <c r="CX510" s="126"/>
      <c r="DH510" s="126"/>
      <c r="DR510" s="126"/>
      <c r="EB510" s="126"/>
      <c r="EL510" s="126"/>
      <c r="EV510" s="126"/>
      <c r="FF510" s="126"/>
      <c r="FP510" s="126"/>
      <c r="FZ510" s="126"/>
      <c r="GJ510" s="126"/>
      <c r="GT510" s="126"/>
      <c r="HD510" s="126"/>
      <c r="HN510" s="126"/>
      <c r="HX510" s="126"/>
      <c r="IH510" s="126"/>
      <c r="IR510" s="126"/>
      <c r="JB510" s="126"/>
      <c r="JL510" s="126"/>
      <c r="JV510" s="126"/>
      <c r="KF510" s="126"/>
      <c r="KP510" s="126"/>
      <c r="KZ510" s="126"/>
      <c r="LJ510" s="126"/>
    </row>
    <row xmlns:x14ac="http://schemas.microsoft.com/office/spreadsheetml/2009/9/ac" r="511" s="3" customFormat="true" x14ac:dyDescent="0.25">
      <c r="A511" s="401"/>
      <c r="B511" s="126"/>
      <c r="L511" s="126"/>
      <c r="V511" s="126"/>
      <c r="AF511" s="126"/>
      <c r="AP511" s="126"/>
      <c r="AZ511" s="126"/>
      <c r="BJ511" s="126"/>
      <c r="BT511" s="126"/>
      <c r="CD511" s="126"/>
      <c r="CE511" s="126"/>
      <c r="CF511" s="126"/>
      <c r="CG511" s="126"/>
      <c r="CH511" s="126"/>
      <c r="CI511" s="126"/>
      <c r="CJ511" s="126"/>
      <c r="CK511" s="126"/>
      <c r="CN511" s="126"/>
      <c r="CX511" s="126"/>
      <c r="DH511" s="126"/>
      <c r="DR511" s="126"/>
      <c r="EB511" s="126"/>
      <c r="EL511" s="126"/>
      <c r="EV511" s="126"/>
      <c r="FF511" s="126"/>
      <c r="FP511" s="126"/>
      <c r="FZ511" s="126"/>
      <c r="GJ511" s="126"/>
      <c r="GT511" s="126"/>
      <c r="HD511" s="126"/>
      <c r="HN511" s="126"/>
      <c r="HX511" s="126"/>
      <c r="IH511" s="126"/>
      <c r="IR511" s="126"/>
      <c r="JB511" s="126"/>
      <c r="JL511" s="126"/>
      <c r="JV511" s="126"/>
      <c r="KF511" s="126"/>
      <c r="KP511" s="126"/>
      <c r="KZ511" s="126"/>
      <c r="LJ511" s="126"/>
    </row>
    <row xmlns:x14ac="http://schemas.microsoft.com/office/spreadsheetml/2009/9/ac" r="512" s="3" customFormat="true" x14ac:dyDescent="0.25">
      <c r="A512" s="401"/>
      <c r="B512" s="126"/>
      <c r="L512" s="126"/>
      <c r="V512" s="126"/>
      <c r="AF512" s="126"/>
      <c r="AP512" s="126"/>
      <c r="AZ512" s="126"/>
      <c r="BJ512" s="126"/>
      <c r="BT512" s="126"/>
      <c r="CD512" s="126"/>
      <c r="CE512" s="126"/>
      <c r="CF512" s="126"/>
      <c r="CG512" s="126"/>
      <c r="CH512" s="126"/>
      <c r="CI512" s="126"/>
      <c r="CJ512" s="126"/>
      <c r="CK512" s="126"/>
      <c r="CN512" s="126"/>
      <c r="CX512" s="126"/>
      <c r="DH512" s="126"/>
      <c r="DR512" s="126"/>
      <c r="EB512" s="126"/>
      <c r="EL512" s="126"/>
      <c r="EV512" s="126"/>
      <c r="FF512" s="126"/>
      <c r="FP512" s="126"/>
      <c r="FZ512" s="126"/>
      <c r="GJ512" s="126"/>
      <c r="GT512" s="126"/>
      <c r="HD512" s="126"/>
      <c r="HN512" s="126"/>
      <c r="HX512" s="126"/>
      <c r="IH512" s="126"/>
      <c r="IR512" s="126"/>
      <c r="JB512" s="126"/>
      <c r="JL512" s="126"/>
      <c r="JV512" s="126"/>
      <c r="KF512" s="126"/>
      <c r="KP512" s="126"/>
      <c r="KZ512" s="126"/>
      <c r="LJ512" s="126"/>
    </row>
    <row xmlns:x14ac="http://schemas.microsoft.com/office/spreadsheetml/2009/9/ac" r="513" s="3" customFormat="true" x14ac:dyDescent="0.25">
      <c r="A513" s="401"/>
      <c r="B513" s="126"/>
      <c r="L513" s="126"/>
      <c r="V513" s="126"/>
      <c r="AF513" s="126"/>
      <c r="AP513" s="126"/>
      <c r="AZ513" s="126"/>
      <c r="BJ513" s="126"/>
      <c r="BT513" s="126"/>
      <c r="CD513" s="126"/>
      <c r="CE513" s="126"/>
      <c r="CF513" s="126"/>
      <c r="CG513" s="126"/>
      <c r="CH513" s="126"/>
      <c r="CI513" s="126"/>
      <c r="CJ513" s="126"/>
      <c r="CK513" s="126"/>
      <c r="CN513" s="126"/>
      <c r="CX513" s="126"/>
      <c r="DH513" s="126"/>
      <c r="DR513" s="126"/>
      <c r="EB513" s="126"/>
      <c r="EL513" s="126"/>
      <c r="EV513" s="126"/>
      <c r="FF513" s="126"/>
      <c r="FP513" s="126"/>
      <c r="FZ513" s="126"/>
      <c r="GJ513" s="126"/>
      <c r="GT513" s="126"/>
      <c r="HD513" s="126"/>
      <c r="HN513" s="126"/>
      <c r="HX513" s="126"/>
      <c r="IH513" s="126"/>
      <c r="IR513" s="126"/>
      <c r="JB513" s="126"/>
      <c r="JL513" s="126"/>
      <c r="JV513" s="126"/>
      <c r="KF513" s="126"/>
      <c r="KP513" s="126"/>
      <c r="KZ513" s="126"/>
      <c r="LJ513" s="126"/>
    </row>
    <row xmlns:x14ac="http://schemas.microsoft.com/office/spreadsheetml/2009/9/ac" r="514" s="3" customFormat="true" x14ac:dyDescent="0.25">
      <c r="A514" s="401"/>
      <c r="B514" s="126"/>
      <c r="L514" s="126"/>
      <c r="V514" s="126"/>
      <c r="AF514" s="126"/>
      <c r="AP514" s="126"/>
      <c r="AZ514" s="126"/>
      <c r="BJ514" s="126"/>
      <c r="BT514" s="126"/>
      <c r="CD514" s="126"/>
      <c r="CE514" s="126"/>
      <c r="CF514" s="126"/>
      <c r="CG514" s="126"/>
      <c r="CH514" s="126"/>
      <c r="CI514" s="126"/>
      <c r="CJ514" s="126"/>
      <c r="CK514" s="126"/>
      <c r="CN514" s="126"/>
      <c r="CX514" s="126"/>
      <c r="DH514" s="126"/>
      <c r="DR514" s="126"/>
      <c r="EB514" s="126"/>
      <c r="EL514" s="126"/>
      <c r="EV514" s="126"/>
      <c r="FF514" s="126"/>
      <c r="FP514" s="126"/>
      <c r="FZ514" s="126"/>
      <c r="GJ514" s="126"/>
      <c r="GT514" s="126"/>
      <c r="HD514" s="126"/>
      <c r="HN514" s="126"/>
      <c r="HX514" s="126"/>
      <c r="IH514" s="126"/>
      <c r="IR514" s="126"/>
      <c r="JB514" s="126"/>
      <c r="JL514" s="126"/>
      <c r="JV514" s="126"/>
      <c r="KF514" s="126"/>
      <c r="KP514" s="126"/>
      <c r="KZ514" s="126"/>
      <c r="LJ514" s="126"/>
    </row>
    <row xmlns:x14ac="http://schemas.microsoft.com/office/spreadsheetml/2009/9/ac" r="515" s="3" customFormat="true" x14ac:dyDescent="0.25">
      <c r="A515" s="401"/>
      <c r="B515" s="126"/>
      <c r="L515" s="126"/>
      <c r="V515" s="126"/>
      <c r="AF515" s="126"/>
      <c r="AP515" s="126"/>
      <c r="AZ515" s="126"/>
      <c r="BJ515" s="126"/>
      <c r="BT515" s="126"/>
      <c r="CD515" s="126"/>
      <c r="CE515" s="126"/>
      <c r="CF515" s="126"/>
      <c r="CG515" s="126"/>
      <c r="CH515" s="126"/>
      <c r="CI515" s="126"/>
      <c r="CJ515" s="126"/>
      <c r="CK515" s="126"/>
      <c r="CN515" s="126"/>
      <c r="CX515" s="126"/>
      <c r="DH515" s="126"/>
      <c r="DR515" s="126"/>
      <c r="EB515" s="126"/>
      <c r="EL515" s="126"/>
      <c r="EV515" s="126"/>
      <c r="FF515" s="126"/>
      <c r="FP515" s="126"/>
      <c r="FZ515" s="126"/>
      <c r="GJ515" s="126"/>
      <c r="GT515" s="126"/>
      <c r="HD515" s="126"/>
      <c r="HN515" s="126"/>
      <c r="HX515" s="126"/>
      <c r="IH515" s="126"/>
      <c r="IR515" s="126"/>
      <c r="JB515" s="126"/>
      <c r="JL515" s="126"/>
      <c r="JV515" s="126"/>
      <c r="KF515" s="126"/>
      <c r="KP515" s="126"/>
      <c r="KZ515" s="126"/>
      <c r="LJ515" s="126"/>
    </row>
    <row xmlns:x14ac="http://schemas.microsoft.com/office/spreadsheetml/2009/9/ac" r="516" s="3" customFormat="true" x14ac:dyDescent="0.25">
      <c r="A516" s="401"/>
      <c r="B516" s="126"/>
      <c r="L516" s="126"/>
      <c r="V516" s="126"/>
      <c r="AF516" s="126"/>
      <c r="AP516" s="126"/>
      <c r="AZ516" s="126"/>
      <c r="BJ516" s="126"/>
      <c r="BT516" s="126"/>
      <c r="CD516" s="126"/>
      <c r="CE516" s="126"/>
      <c r="CF516" s="126"/>
      <c r="CG516" s="126"/>
      <c r="CH516" s="126"/>
      <c r="CI516" s="126"/>
      <c r="CJ516" s="126"/>
      <c r="CK516" s="126"/>
      <c r="CN516" s="126"/>
      <c r="CX516" s="126"/>
      <c r="DH516" s="126"/>
      <c r="DR516" s="126"/>
      <c r="EB516" s="126"/>
      <c r="EL516" s="126"/>
      <c r="EV516" s="126"/>
      <c r="FF516" s="126"/>
      <c r="FP516" s="126"/>
      <c r="FZ516" s="126"/>
      <c r="GJ516" s="126"/>
      <c r="GT516" s="126"/>
      <c r="HD516" s="126"/>
      <c r="HN516" s="126"/>
      <c r="HX516" s="126"/>
      <c r="IH516" s="126"/>
      <c r="IR516" s="126"/>
      <c r="JB516" s="126"/>
      <c r="JL516" s="126"/>
      <c r="JV516" s="126"/>
      <c r="KF516" s="126"/>
      <c r="KP516" s="126"/>
      <c r="KZ516" s="126"/>
      <c r="LJ516" s="126"/>
    </row>
    <row xmlns:x14ac="http://schemas.microsoft.com/office/spreadsheetml/2009/9/ac" r="517" s="3" customFormat="true" x14ac:dyDescent="0.25">
      <c r="A517" s="401"/>
      <c r="B517" s="126"/>
      <c r="L517" s="126"/>
      <c r="V517" s="126"/>
      <c r="AF517" s="126"/>
      <c r="AP517" s="126"/>
      <c r="AZ517" s="126"/>
      <c r="BJ517" s="126"/>
      <c r="BT517" s="126"/>
      <c r="CD517" s="126"/>
      <c r="CE517" s="126"/>
      <c r="CF517" s="126"/>
      <c r="CG517" s="126"/>
      <c r="CH517" s="126"/>
      <c r="CI517" s="126"/>
      <c r="CJ517" s="126"/>
      <c r="CK517" s="126"/>
      <c r="CN517" s="126"/>
      <c r="CX517" s="126"/>
      <c r="DH517" s="126"/>
      <c r="DR517" s="126"/>
      <c r="EB517" s="126"/>
      <c r="EL517" s="126"/>
      <c r="EV517" s="126"/>
      <c r="FF517" s="126"/>
      <c r="FP517" s="126"/>
      <c r="FZ517" s="126"/>
      <c r="GJ517" s="126"/>
      <c r="GT517" s="126"/>
      <c r="HD517" s="126"/>
      <c r="HN517" s="126"/>
      <c r="HX517" s="126"/>
      <c r="IH517" s="126"/>
      <c r="IR517" s="126"/>
      <c r="JB517" s="126"/>
      <c r="JL517" s="126"/>
      <c r="JV517" s="126"/>
      <c r="KF517" s="126"/>
      <c r="KP517" s="126"/>
      <c r="KZ517" s="126"/>
      <c r="LJ517" s="126"/>
    </row>
    <row xmlns:x14ac="http://schemas.microsoft.com/office/spreadsheetml/2009/9/ac" r="518" s="3" customFormat="true" x14ac:dyDescent="0.25">
      <c r="A518" s="401"/>
      <c r="B518" s="126"/>
      <c r="L518" s="126"/>
      <c r="V518" s="126"/>
      <c r="AF518" s="126"/>
      <c r="AP518" s="126"/>
      <c r="AZ518" s="126"/>
      <c r="BJ518" s="126"/>
      <c r="BT518" s="126"/>
      <c r="CD518" s="126"/>
      <c r="CE518" s="126"/>
      <c r="CF518" s="126"/>
      <c r="CG518" s="126"/>
      <c r="CH518" s="126"/>
      <c r="CI518" s="126"/>
      <c r="CJ518" s="126"/>
      <c r="CK518" s="126"/>
      <c r="CN518" s="126"/>
      <c r="CX518" s="126"/>
      <c r="DH518" s="126"/>
      <c r="DR518" s="126"/>
      <c r="EB518" s="126"/>
      <c r="EL518" s="126"/>
      <c r="EV518" s="126"/>
      <c r="FF518" s="126"/>
      <c r="FP518" s="126"/>
      <c r="FZ518" s="126"/>
      <c r="GJ518" s="126"/>
      <c r="GT518" s="126"/>
      <c r="HD518" s="126"/>
      <c r="HN518" s="126"/>
      <c r="HX518" s="126"/>
      <c r="IH518" s="126"/>
      <c r="IR518" s="126"/>
      <c r="JB518" s="126"/>
      <c r="JL518" s="126"/>
      <c r="JV518" s="126"/>
      <c r="KF518" s="126"/>
      <c r="KP518" s="126"/>
      <c r="KZ518" s="126"/>
      <c r="LJ518" s="126"/>
    </row>
    <row xmlns:x14ac="http://schemas.microsoft.com/office/spreadsheetml/2009/9/ac" r="519" s="3" customFormat="true" x14ac:dyDescent="0.25">
      <c r="A519" s="401"/>
      <c r="B519" s="126"/>
      <c r="L519" s="126"/>
      <c r="V519" s="126"/>
      <c r="AF519" s="126"/>
      <c r="AP519" s="126"/>
      <c r="AZ519" s="126"/>
      <c r="BJ519" s="126"/>
      <c r="BT519" s="126"/>
      <c r="CD519" s="126"/>
      <c r="CE519" s="126"/>
      <c r="CF519" s="126"/>
      <c r="CG519" s="126"/>
      <c r="CH519" s="126"/>
      <c r="CI519" s="126"/>
      <c r="CJ519" s="126"/>
      <c r="CK519" s="126"/>
      <c r="CN519" s="126"/>
      <c r="CX519" s="126"/>
      <c r="DH519" s="126"/>
      <c r="DR519" s="126"/>
      <c r="EB519" s="126"/>
      <c r="EL519" s="126"/>
      <c r="EV519" s="126"/>
      <c r="FF519" s="126"/>
      <c r="FP519" s="126"/>
      <c r="FZ519" s="126"/>
      <c r="GJ519" s="126"/>
      <c r="GT519" s="126"/>
      <c r="HD519" s="126"/>
      <c r="HN519" s="126"/>
      <c r="HX519" s="126"/>
      <c r="IH519" s="126"/>
      <c r="IR519" s="126"/>
      <c r="JB519" s="126"/>
      <c r="JL519" s="126"/>
      <c r="JV519" s="126"/>
      <c r="KF519" s="126"/>
      <c r="KP519" s="126"/>
      <c r="KZ519" s="126"/>
      <c r="LJ519" s="126"/>
    </row>
    <row xmlns:x14ac="http://schemas.microsoft.com/office/spreadsheetml/2009/9/ac" r="520" s="3" customFormat="true" x14ac:dyDescent="0.25">
      <c r="A520" s="401"/>
      <c r="B520" s="126"/>
      <c r="L520" s="126"/>
      <c r="V520" s="126"/>
      <c r="AF520" s="126"/>
      <c r="AP520" s="126"/>
      <c r="AZ520" s="126"/>
      <c r="BJ520" s="126"/>
      <c r="BT520" s="126"/>
      <c r="CD520" s="126"/>
      <c r="CE520" s="126"/>
      <c r="CF520" s="126"/>
      <c r="CG520" s="126"/>
      <c r="CH520" s="126"/>
      <c r="CI520" s="126"/>
      <c r="CJ520" s="126"/>
      <c r="CK520" s="126"/>
      <c r="CN520" s="126"/>
      <c r="CX520" s="126"/>
      <c r="DH520" s="126"/>
      <c r="DR520" s="126"/>
      <c r="EB520" s="126"/>
      <c r="EL520" s="126"/>
      <c r="EV520" s="126"/>
      <c r="FF520" s="126"/>
      <c r="FP520" s="126"/>
      <c r="FZ520" s="126"/>
      <c r="GJ520" s="126"/>
      <c r="GT520" s="126"/>
      <c r="HD520" s="126"/>
      <c r="HN520" s="126"/>
      <c r="HX520" s="126"/>
      <c r="IH520" s="126"/>
      <c r="IR520" s="126"/>
      <c r="JB520" s="126"/>
      <c r="JL520" s="126"/>
      <c r="JV520" s="126"/>
      <c r="KF520" s="126"/>
      <c r="KP520" s="126"/>
      <c r="KZ520" s="126"/>
      <c r="LJ520" s="126"/>
    </row>
    <row xmlns:x14ac="http://schemas.microsoft.com/office/spreadsheetml/2009/9/ac" r="521" s="3" customFormat="true" x14ac:dyDescent="0.25">
      <c r="A521" s="401"/>
      <c r="B521" s="126"/>
      <c r="L521" s="126"/>
      <c r="V521" s="126"/>
      <c r="AF521" s="126"/>
      <c r="AP521" s="126"/>
      <c r="AZ521" s="126"/>
      <c r="BJ521" s="126"/>
      <c r="BT521" s="126"/>
      <c r="CD521" s="126"/>
      <c r="CE521" s="126"/>
      <c r="CF521" s="126"/>
      <c r="CG521" s="126"/>
      <c r="CH521" s="126"/>
      <c r="CI521" s="126"/>
      <c r="CJ521" s="126"/>
      <c r="CK521" s="126"/>
      <c r="CN521" s="126"/>
      <c r="CX521" s="126"/>
      <c r="DH521" s="126"/>
      <c r="DR521" s="126"/>
      <c r="EB521" s="126"/>
      <c r="EL521" s="126"/>
      <c r="EV521" s="126"/>
      <c r="FF521" s="126"/>
      <c r="FP521" s="126"/>
      <c r="FZ521" s="126"/>
      <c r="GJ521" s="126"/>
      <c r="GT521" s="126"/>
      <c r="HD521" s="126"/>
      <c r="HN521" s="126"/>
      <c r="HX521" s="126"/>
      <c r="IH521" s="126"/>
      <c r="IR521" s="126"/>
      <c r="JB521" s="126"/>
      <c r="JL521" s="126"/>
      <c r="JV521" s="126"/>
      <c r="KF521" s="126"/>
      <c r="KP521" s="126"/>
      <c r="KZ521" s="126"/>
      <c r="LJ521" s="126"/>
    </row>
    <row xmlns:x14ac="http://schemas.microsoft.com/office/spreadsheetml/2009/9/ac" r="522" s="3" customFormat="true" x14ac:dyDescent="0.25">
      <c r="A522" s="401"/>
      <c r="B522" s="126"/>
      <c r="L522" s="126"/>
      <c r="V522" s="126"/>
      <c r="AF522" s="126"/>
      <c r="AP522" s="126"/>
      <c r="AZ522" s="126"/>
      <c r="BJ522" s="126"/>
      <c r="BT522" s="126"/>
      <c r="CD522" s="126"/>
      <c r="CE522" s="126"/>
      <c r="CF522" s="126"/>
      <c r="CG522" s="126"/>
      <c r="CH522" s="126"/>
      <c r="CI522" s="126"/>
      <c r="CJ522" s="126"/>
      <c r="CK522" s="126"/>
      <c r="CN522" s="126"/>
      <c r="CX522" s="126"/>
      <c r="DH522" s="126"/>
      <c r="DR522" s="126"/>
      <c r="EB522" s="126"/>
      <c r="EL522" s="126"/>
      <c r="EV522" s="126"/>
      <c r="FF522" s="126"/>
      <c r="FP522" s="126"/>
      <c r="FZ522" s="126"/>
      <c r="GJ522" s="126"/>
      <c r="GT522" s="126"/>
      <c r="HD522" s="126"/>
      <c r="HN522" s="126"/>
      <c r="HX522" s="126"/>
      <c r="IH522" s="126"/>
      <c r="IR522" s="126"/>
      <c r="JB522" s="126"/>
      <c r="JL522" s="126"/>
      <c r="JV522" s="126"/>
      <c r="KF522" s="126"/>
      <c r="KP522" s="126"/>
      <c r="KZ522" s="126"/>
      <c r="LJ522" s="126"/>
    </row>
    <row xmlns:x14ac="http://schemas.microsoft.com/office/spreadsheetml/2009/9/ac" r="523" s="3" customFormat="true" x14ac:dyDescent="0.25">
      <c r="A523" s="401"/>
      <c r="B523" s="126"/>
      <c r="L523" s="126"/>
      <c r="V523" s="126"/>
      <c r="AF523" s="126"/>
      <c r="AP523" s="126"/>
      <c r="AZ523" s="126"/>
      <c r="BJ523" s="126"/>
      <c r="BT523" s="126"/>
      <c r="CD523" s="126"/>
      <c r="CE523" s="126"/>
      <c r="CF523" s="126"/>
      <c r="CG523" s="126"/>
      <c r="CH523" s="126"/>
      <c r="CI523" s="126"/>
      <c r="CJ523" s="126"/>
      <c r="CK523" s="126"/>
      <c r="CN523" s="126"/>
      <c r="CX523" s="126"/>
      <c r="DH523" s="126"/>
      <c r="DR523" s="126"/>
      <c r="EB523" s="126"/>
      <c r="EL523" s="126"/>
      <c r="EV523" s="126"/>
      <c r="FF523" s="126"/>
      <c r="FP523" s="126"/>
      <c r="FZ523" s="126"/>
      <c r="GJ523" s="126"/>
      <c r="GT523" s="126"/>
      <c r="HD523" s="126"/>
      <c r="HN523" s="126"/>
      <c r="HX523" s="126"/>
      <c r="IH523" s="126"/>
      <c r="IR523" s="126"/>
      <c r="JB523" s="126"/>
      <c r="JL523" s="126"/>
      <c r="JV523" s="126"/>
      <c r="KF523" s="126"/>
      <c r="KP523" s="126"/>
      <c r="KZ523" s="126"/>
      <c r="LJ523" s="126"/>
    </row>
    <row xmlns:x14ac="http://schemas.microsoft.com/office/spreadsheetml/2009/9/ac" r="524" s="3" customFormat="true" x14ac:dyDescent="0.25">
      <c r="A524" s="401"/>
      <c r="B524" s="126"/>
      <c r="L524" s="126"/>
      <c r="V524" s="126"/>
      <c r="AF524" s="126"/>
      <c r="AP524" s="126"/>
      <c r="AZ524" s="126"/>
      <c r="BJ524" s="126"/>
      <c r="BT524" s="126"/>
      <c r="CD524" s="126"/>
      <c r="CE524" s="126"/>
      <c r="CF524" s="126"/>
      <c r="CG524" s="126"/>
      <c r="CH524" s="126"/>
      <c r="CI524" s="126"/>
      <c r="CJ524" s="126"/>
      <c r="CK524" s="126"/>
      <c r="CN524" s="126"/>
      <c r="CX524" s="126"/>
      <c r="DH524" s="126"/>
      <c r="DR524" s="126"/>
      <c r="EB524" s="126"/>
      <c r="EL524" s="126"/>
      <c r="EV524" s="126"/>
      <c r="FF524" s="126"/>
      <c r="FP524" s="126"/>
      <c r="FZ524" s="126"/>
      <c r="GJ524" s="126"/>
      <c r="GT524" s="126"/>
      <c r="HD524" s="126"/>
      <c r="HN524" s="126"/>
      <c r="HX524" s="126"/>
      <c r="IH524" s="126"/>
      <c r="IR524" s="126"/>
      <c r="JB524" s="126"/>
      <c r="JL524" s="126"/>
      <c r="JV524" s="126"/>
      <c r="KF524" s="126"/>
      <c r="KP524" s="126"/>
      <c r="KZ524" s="126"/>
      <c r="LJ524" s="126"/>
    </row>
    <row xmlns:x14ac="http://schemas.microsoft.com/office/spreadsheetml/2009/9/ac" r="525" s="3" customFormat="true" x14ac:dyDescent="0.25">
      <c r="A525" s="401"/>
      <c r="B525" s="126"/>
      <c r="L525" s="126"/>
      <c r="V525" s="126"/>
      <c r="AF525" s="126"/>
      <c r="AP525" s="126"/>
      <c r="AZ525" s="126"/>
      <c r="BJ525" s="126"/>
      <c r="BT525" s="126"/>
      <c r="CD525" s="126"/>
      <c r="CE525" s="126"/>
      <c r="CF525" s="126"/>
      <c r="CG525" s="126"/>
      <c r="CH525" s="126"/>
      <c r="CI525" s="126"/>
      <c r="CJ525" s="126"/>
      <c r="CK525" s="126"/>
      <c r="CN525" s="126"/>
      <c r="CX525" s="126"/>
      <c r="DH525" s="126"/>
      <c r="DR525" s="126"/>
      <c r="EB525" s="126"/>
      <c r="EL525" s="126"/>
      <c r="EV525" s="126"/>
      <c r="FF525" s="126"/>
      <c r="FP525" s="126"/>
      <c r="FZ525" s="126"/>
      <c r="GJ525" s="126"/>
      <c r="GT525" s="126"/>
      <c r="HD525" s="126"/>
      <c r="HN525" s="126"/>
      <c r="HX525" s="126"/>
      <c r="IH525" s="126"/>
      <c r="IR525" s="126"/>
      <c r="JB525" s="126"/>
      <c r="JL525" s="126"/>
      <c r="JV525" s="126"/>
      <c r="KF525" s="126"/>
      <c r="KP525" s="126"/>
      <c r="KZ525" s="126"/>
      <c r="LJ525" s="126"/>
    </row>
    <row xmlns:x14ac="http://schemas.microsoft.com/office/spreadsheetml/2009/9/ac" r="526" s="3" customFormat="true" x14ac:dyDescent="0.25">
      <c r="A526" s="401"/>
      <c r="B526" s="126"/>
      <c r="L526" s="126"/>
      <c r="V526" s="126"/>
      <c r="AF526" s="126"/>
      <c r="AP526" s="126"/>
      <c r="AZ526" s="126"/>
      <c r="BJ526" s="126"/>
      <c r="BT526" s="126"/>
      <c r="CD526" s="126"/>
      <c r="CE526" s="126"/>
      <c r="CF526" s="126"/>
      <c r="CG526" s="126"/>
      <c r="CH526" s="126"/>
      <c r="CI526" s="126"/>
      <c r="CJ526" s="126"/>
      <c r="CK526" s="126"/>
      <c r="CN526" s="126"/>
      <c r="CX526" s="126"/>
      <c r="DH526" s="126"/>
      <c r="DR526" s="126"/>
      <c r="EB526" s="126"/>
      <c r="EL526" s="126"/>
      <c r="EV526" s="126"/>
      <c r="FF526" s="126"/>
      <c r="FP526" s="126"/>
      <c r="FZ526" s="126"/>
      <c r="GJ526" s="126"/>
      <c r="GT526" s="126"/>
      <c r="HD526" s="126"/>
      <c r="HN526" s="126"/>
      <c r="HX526" s="126"/>
      <c r="IH526" s="126"/>
      <c r="IR526" s="126"/>
      <c r="JB526" s="126"/>
      <c r="JL526" s="126"/>
      <c r="JV526" s="126"/>
      <c r="KF526" s="126"/>
      <c r="KP526" s="126"/>
      <c r="KZ526" s="126"/>
      <c r="LJ526" s="126"/>
    </row>
    <row xmlns:x14ac="http://schemas.microsoft.com/office/spreadsheetml/2009/9/ac" r="527" s="3" customFormat="true" x14ac:dyDescent="0.25">
      <c r="A527" s="401"/>
      <c r="B527" s="126"/>
      <c r="L527" s="126"/>
      <c r="V527" s="126"/>
      <c r="AF527" s="126"/>
      <c r="AP527" s="126"/>
      <c r="AZ527" s="126"/>
      <c r="BJ527" s="126"/>
      <c r="BT527" s="126"/>
      <c r="CD527" s="126"/>
      <c r="CE527" s="126"/>
      <c r="CF527" s="126"/>
      <c r="CG527" s="126"/>
      <c r="CH527" s="126"/>
      <c r="CI527" s="126"/>
      <c r="CJ527" s="126"/>
      <c r="CK527" s="126"/>
      <c r="CN527" s="126"/>
      <c r="CX527" s="126"/>
      <c r="DH527" s="126"/>
      <c r="DR527" s="126"/>
      <c r="EB527" s="126"/>
      <c r="EL527" s="126"/>
      <c r="EV527" s="126"/>
      <c r="FF527" s="126"/>
      <c r="FP527" s="126"/>
      <c r="FZ527" s="126"/>
      <c r="GJ527" s="126"/>
      <c r="GT527" s="126"/>
      <c r="HD527" s="126"/>
      <c r="HN527" s="126"/>
      <c r="HX527" s="126"/>
      <c r="IH527" s="126"/>
      <c r="IR527" s="126"/>
      <c r="JB527" s="126"/>
      <c r="JL527" s="126"/>
      <c r="JV527" s="126"/>
      <c r="KF527" s="126"/>
      <c r="KP527" s="126"/>
      <c r="KZ527" s="126"/>
      <c r="LJ527" s="126"/>
    </row>
    <row xmlns:x14ac="http://schemas.microsoft.com/office/spreadsheetml/2009/9/ac" r="528" s="3" customFormat="true" x14ac:dyDescent="0.25">
      <c r="A528" s="401"/>
      <c r="B528" s="126"/>
      <c r="L528" s="126"/>
      <c r="V528" s="126"/>
      <c r="AF528" s="126"/>
      <c r="AP528" s="126"/>
      <c r="AZ528" s="126"/>
      <c r="BJ528" s="126"/>
      <c r="BT528" s="126"/>
      <c r="CD528" s="126"/>
      <c r="CE528" s="126"/>
      <c r="CF528" s="126"/>
      <c r="CG528" s="126"/>
      <c r="CH528" s="126"/>
      <c r="CI528" s="126"/>
      <c r="CJ528" s="126"/>
      <c r="CK528" s="126"/>
      <c r="CN528" s="126"/>
      <c r="CX528" s="126"/>
      <c r="DH528" s="126"/>
      <c r="DR528" s="126"/>
      <c r="EB528" s="126"/>
      <c r="EL528" s="126"/>
      <c r="EV528" s="126"/>
      <c r="FF528" s="126"/>
      <c r="FP528" s="126"/>
      <c r="FZ528" s="126"/>
      <c r="GJ528" s="126"/>
      <c r="GT528" s="126"/>
      <c r="HD528" s="126"/>
      <c r="HN528" s="126"/>
      <c r="HX528" s="126"/>
      <c r="IH528" s="126"/>
      <c r="IR528" s="126"/>
      <c r="JB528" s="126"/>
      <c r="JL528" s="126"/>
      <c r="JV528" s="126"/>
      <c r="KF528" s="126"/>
      <c r="KP528" s="126"/>
      <c r="KZ528" s="126"/>
      <c r="LJ528" s="126"/>
    </row>
    <row xmlns:x14ac="http://schemas.microsoft.com/office/spreadsheetml/2009/9/ac" r="529" s="3" customFormat="true" x14ac:dyDescent="0.25">
      <c r="A529" s="401"/>
      <c r="B529" s="126"/>
      <c r="L529" s="126"/>
      <c r="V529" s="126"/>
      <c r="AF529" s="126"/>
      <c r="AP529" s="126"/>
      <c r="AZ529" s="126"/>
      <c r="BJ529" s="126"/>
      <c r="BT529" s="126"/>
      <c r="CD529" s="126"/>
      <c r="CE529" s="126"/>
      <c r="CF529" s="126"/>
      <c r="CG529" s="126"/>
      <c r="CH529" s="126"/>
      <c r="CI529" s="126"/>
      <c r="CJ529" s="126"/>
      <c r="CK529" s="126"/>
      <c r="CN529" s="126"/>
      <c r="CX529" s="126"/>
      <c r="DH529" s="126"/>
      <c r="DR529" s="126"/>
      <c r="EB529" s="126"/>
      <c r="EL529" s="126"/>
      <c r="EV529" s="126"/>
      <c r="FF529" s="126"/>
      <c r="FP529" s="126"/>
      <c r="FZ529" s="126"/>
      <c r="GJ529" s="126"/>
      <c r="GT529" s="126"/>
      <c r="HD529" s="126"/>
      <c r="HN529" s="126"/>
      <c r="HX529" s="126"/>
      <c r="IH529" s="126"/>
      <c r="IR529" s="126"/>
      <c r="JB529" s="126"/>
      <c r="JL529" s="126"/>
      <c r="JV529" s="126"/>
      <c r="KF529" s="126"/>
      <c r="KP529" s="126"/>
      <c r="KZ529" s="126"/>
      <c r="LJ529" s="126"/>
    </row>
    <row xmlns:x14ac="http://schemas.microsoft.com/office/spreadsheetml/2009/9/ac" r="530" s="3" customFormat="true" x14ac:dyDescent="0.25">
      <c r="A530" s="401"/>
      <c r="B530" s="126"/>
      <c r="L530" s="126"/>
      <c r="V530" s="126"/>
      <c r="AF530" s="126"/>
      <c r="AP530" s="126"/>
      <c r="AZ530" s="126"/>
      <c r="BJ530" s="126"/>
      <c r="BT530" s="126"/>
      <c r="CD530" s="126"/>
      <c r="CE530" s="126"/>
      <c r="CF530" s="126"/>
      <c r="CG530" s="126"/>
      <c r="CH530" s="126"/>
      <c r="CI530" s="126"/>
      <c r="CJ530" s="126"/>
      <c r="CK530" s="126"/>
      <c r="CN530" s="126"/>
      <c r="CX530" s="126"/>
      <c r="DH530" s="126"/>
      <c r="DR530" s="126"/>
      <c r="EB530" s="126"/>
      <c r="EL530" s="126"/>
      <c r="EV530" s="126"/>
      <c r="FF530" s="126"/>
      <c r="FP530" s="126"/>
      <c r="FZ530" s="126"/>
      <c r="GJ530" s="126"/>
      <c r="GT530" s="126"/>
      <c r="HD530" s="126"/>
      <c r="HN530" s="126"/>
      <c r="HX530" s="126"/>
      <c r="IH530" s="126"/>
      <c r="IR530" s="126"/>
      <c r="JB530" s="126"/>
      <c r="JL530" s="126"/>
      <c r="JV530" s="126"/>
      <c r="KF530" s="126"/>
      <c r="KP530" s="126"/>
      <c r="KZ530" s="126"/>
      <c r="LJ530" s="126"/>
    </row>
    <row xmlns:x14ac="http://schemas.microsoft.com/office/spreadsheetml/2009/9/ac" r="531" s="3" customFormat="true" x14ac:dyDescent="0.25">
      <c r="A531" s="401"/>
      <c r="B531" s="126"/>
      <c r="L531" s="126"/>
      <c r="V531" s="126"/>
      <c r="AF531" s="126"/>
      <c r="AP531" s="126"/>
      <c r="AZ531" s="126"/>
      <c r="BJ531" s="126"/>
      <c r="BT531" s="126"/>
      <c r="CD531" s="126"/>
      <c r="CE531" s="126"/>
      <c r="CF531" s="126"/>
      <c r="CG531" s="126"/>
      <c r="CH531" s="126"/>
      <c r="CI531" s="126"/>
      <c r="CJ531" s="126"/>
      <c r="CK531" s="126"/>
      <c r="CN531" s="126"/>
      <c r="CX531" s="126"/>
      <c r="DH531" s="126"/>
      <c r="DR531" s="126"/>
      <c r="EB531" s="126"/>
      <c r="EL531" s="126"/>
      <c r="EV531" s="126"/>
      <c r="FF531" s="126"/>
      <c r="FP531" s="126"/>
      <c r="FZ531" s="126"/>
      <c r="GJ531" s="126"/>
      <c r="GT531" s="126"/>
      <c r="HD531" s="126"/>
      <c r="HN531" s="126"/>
      <c r="HX531" s="126"/>
      <c r="IH531" s="126"/>
      <c r="IR531" s="126"/>
      <c r="JB531" s="126"/>
      <c r="JL531" s="126"/>
      <c r="JV531" s="126"/>
      <c r="KF531" s="126"/>
      <c r="KP531" s="126"/>
      <c r="KZ531" s="126"/>
      <c r="LJ531" s="126"/>
    </row>
    <row xmlns:x14ac="http://schemas.microsoft.com/office/spreadsheetml/2009/9/ac" r="532" s="3" customFormat="true" x14ac:dyDescent="0.25">
      <c r="A532" s="401"/>
      <c r="B532" s="126"/>
      <c r="L532" s="126"/>
      <c r="V532" s="126"/>
      <c r="AF532" s="126"/>
      <c r="AP532" s="126"/>
      <c r="AZ532" s="126"/>
      <c r="BJ532" s="126"/>
      <c r="BT532" s="126"/>
      <c r="CD532" s="126"/>
      <c r="CE532" s="126"/>
      <c r="CF532" s="126"/>
      <c r="CG532" s="126"/>
      <c r="CH532" s="126"/>
      <c r="CI532" s="126"/>
      <c r="CJ532" s="126"/>
      <c r="CK532" s="126"/>
      <c r="CN532" s="126"/>
      <c r="CX532" s="126"/>
      <c r="DH532" s="126"/>
      <c r="DR532" s="126"/>
      <c r="EB532" s="126"/>
      <c r="EL532" s="126"/>
      <c r="EV532" s="126"/>
      <c r="FF532" s="126"/>
      <c r="FP532" s="126"/>
      <c r="FZ532" s="126"/>
      <c r="GJ532" s="126"/>
      <c r="GT532" s="126"/>
      <c r="HD532" s="126"/>
      <c r="HN532" s="126"/>
      <c r="HX532" s="126"/>
      <c r="IH532" s="126"/>
      <c r="IR532" s="126"/>
      <c r="JB532" s="126"/>
      <c r="JL532" s="126"/>
      <c r="JV532" s="126"/>
      <c r="KF532" s="126"/>
      <c r="KP532" s="126"/>
      <c r="KZ532" s="126"/>
      <c r="LJ532" s="126"/>
    </row>
    <row xmlns:x14ac="http://schemas.microsoft.com/office/spreadsheetml/2009/9/ac" r="533" s="3" customFormat="true" x14ac:dyDescent="0.25">
      <c r="A533" s="401"/>
      <c r="B533" s="126"/>
      <c r="L533" s="126"/>
      <c r="V533" s="126"/>
      <c r="AF533" s="126"/>
      <c r="AP533" s="126"/>
      <c r="AZ533" s="126"/>
      <c r="BJ533" s="126"/>
      <c r="BT533" s="126"/>
      <c r="CD533" s="126"/>
      <c r="CE533" s="126"/>
      <c r="CF533" s="126"/>
      <c r="CG533" s="126"/>
      <c r="CH533" s="126"/>
      <c r="CI533" s="126"/>
      <c r="CJ533" s="126"/>
      <c r="CK533" s="126"/>
      <c r="CN533" s="126"/>
      <c r="CX533" s="126"/>
      <c r="DH533" s="126"/>
      <c r="DR533" s="126"/>
      <c r="EB533" s="126"/>
      <c r="EL533" s="126"/>
      <c r="EV533" s="126"/>
      <c r="FF533" s="126"/>
      <c r="FP533" s="126"/>
      <c r="FZ533" s="126"/>
      <c r="GJ533" s="126"/>
      <c r="GT533" s="126"/>
      <c r="HD533" s="126"/>
      <c r="HN533" s="126"/>
      <c r="HX533" s="126"/>
      <c r="IH533" s="126"/>
      <c r="IR533" s="126"/>
      <c r="JB533" s="126"/>
      <c r="JL533" s="126"/>
      <c r="JV533" s="126"/>
      <c r="KF533" s="126"/>
      <c r="KP533" s="126"/>
      <c r="KZ533" s="126"/>
      <c r="LJ533" s="126"/>
    </row>
    <row xmlns:x14ac="http://schemas.microsoft.com/office/spreadsheetml/2009/9/ac" r="534" s="3" customFormat="true" x14ac:dyDescent="0.25">
      <c r="A534" s="401"/>
      <c r="B534" s="126"/>
      <c r="L534" s="126"/>
      <c r="V534" s="126"/>
      <c r="AF534" s="126"/>
      <c r="AP534" s="126"/>
      <c r="AZ534" s="126"/>
      <c r="BJ534" s="126"/>
      <c r="BT534" s="126"/>
      <c r="CD534" s="126"/>
      <c r="CE534" s="126"/>
      <c r="CF534" s="126"/>
      <c r="CG534" s="126"/>
      <c r="CH534" s="126"/>
      <c r="CI534" s="126"/>
      <c r="CJ534" s="126"/>
      <c r="CK534" s="126"/>
      <c r="CN534" s="126"/>
      <c r="CX534" s="126"/>
      <c r="DH534" s="126"/>
      <c r="DR534" s="126"/>
      <c r="EB534" s="126"/>
      <c r="EL534" s="126"/>
      <c r="EV534" s="126"/>
      <c r="FF534" s="126"/>
      <c r="FP534" s="126"/>
      <c r="FZ534" s="126"/>
      <c r="GJ534" s="126"/>
      <c r="GT534" s="126"/>
      <c r="HD534" s="126"/>
      <c r="HN534" s="126"/>
      <c r="HX534" s="126"/>
      <c r="IH534" s="126"/>
      <c r="IR534" s="126"/>
      <c r="JB534" s="126"/>
      <c r="JL534" s="126"/>
      <c r="JV534" s="126"/>
      <c r="KF534" s="126"/>
      <c r="KP534" s="126"/>
      <c r="KZ534" s="126"/>
      <c r="LJ534" s="126"/>
    </row>
    <row xmlns:x14ac="http://schemas.microsoft.com/office/spreadsheetml/2009/9/ac" r="535" s="3" customFormat="true" x14ac:dyDescent="0.25">
      <c r="A535" s="401"/>
      <c r="B535" s="126"/>
      <c r="L535" s="126"/>
      <c r="V535" s="126"/>
      <c r="AF535" s="126"/>
      <c r="AP535" s="126"/>
      <c r="AZ535" s="126"/>
      <c r="BJ535" s="126"/>
      <c r="BT535" s="126"/>
      <c r="CD535" s="126"/>
      <c r="CE535" s="126"/>
      <c r="CF535" s="126"/>
      <c r="CG535" s="126"/>
      <c r="CH535" s="126"/>
      <c r="CI535" s="126"/>
      <c r="CJ535" s="126"/>
      <c r="CK535" s="126"/>
      <c r="CN535" s="126"/>
      <c r="CX535" s="126"/>
      <c r="DH535" s="126"/>
      <c r="DR535" s="126"/>
      <c r="EB535" s="126"/>
      <c r="EL535" s="126"/>
      <c r="EV535" s="126"/>
      <c r="FF535" s="126"/>
      <c r="FP535" s="126"/>
      <c r="FZ535" s="126"/>
      <c r="GJ535" s="126"/>
      <c r="GT535" s="126"/>
      <c r="HD535" s="126"/>
      <c r="HN535" s="126"/>
      <c r="HX535" s="126"/>
      <c r="IH535" s="126"/>
      <c r="IR535" s="126"/>
      <c r="JB535" s="126"/>
      <c r="JL535" s="126"/>
      <c r="JV535" s="126"/>
      <c r="KF535" s="126"/>
      <c r="KP535" s="126"/>
      <c r="KZ535" s="126"/>
      <c r="LJ535" s="126"/>
    </row>
    <row xmlns:x14ac="http://schemas.microsoft.com/office/spreadsheetml/2009/9/ac" r="536" s="3" customFormat="true" x14ac:dyDescent="0.25">
      <c r="A536" s="401"/>
      <c r="B536" s="126"/>
      <c r="L536" s="126"/>
      <c r="V536" s="126"/>
      <c r="AF536" s="126"/>
      <c r="AP536" s="126"/>
      <c r="AZ536" s="126"/>
      <c r="BJ536" s="126"/>
      <c r="BT536" s="126"/>
      <c r="CD536" s="126"/>
      <c r="CE536" s="126"/>
      <c r="CF536" s="126"/>
      <c r="CG536" s="126"/>
      <c r="CH536" s="126"/>
      <c r="CI536" s="126"/>
      <c r="CJ536" s="126"/>
      <c r="CK536" s="126"/>
      <c r="CN536" s="126"/>
      <c r="CX536" s="126"/>
      <c r="DH536" s="126"/>
      <c r="DR536" s="126"/>
      <c r="EB536" s="126"/>
      <c r="EL536" s="126"/>
      <c r="EV536" s="126"/>
      <c r="FF536" s="126"/>
      <c r="FP536" s="126"/>
      <c r="FZ536" s="126"/>
      <c r="GJ536" s="126"/>
      <c r="GT536" s="126"/>
      <c r="HD536" s="126"/>
      <c r="HN536" s="126"/>
      <c r="HX536" s="126"/>
      <c r="IH536" s="126"/>
      <c r="IR536" s="126"/>
      <c r="JB536" s="126"/>
      <c r="JL536" s="126"/>
      <c r="JV536" s="126"/>
      <c r="KF536" s="126"/>
      <c r="KP536" s="126"/>
      <c r="KZ536" s="126"/>
      <c r="LJ536" s="126"/>
    </row>
    <row xmlns:x14ac="http://schemas.microsoft.com/office/spreadsheetml/2009/9/ac" r="537" s="3" customFormat="true" x14ac:dyDescent="0.25">
      <c r="A537" s="401"/>
      <c r="B537" s="126"/>
      <c r="L537" s="126"/>
      <c r="V537" s="126"/>
      <c r="AF537" s="126"/>
      <c r="AP537" s="126"/>
      <c r="AZ537" s="126"/>
      <c r="BJ537" s="126"/>
      <c r="BT537" s="126"/>
      <c r="CD537" s="126"/>
      <c r="CE537" s="126"/>
      <c r="CF537" s="126"/>
      <c r="CG537" s="126"/>
      <c r="CH537" s="126"/>
      <c r="CI537" s="126"/>
      <c r="CJ537" s="126"/>
      <c r="CK537" s="126"/>
      <c r="CN537" s="126"/>
      <c r="CX537" s="126"/>
      <c r="DH537" s="126"/>
      <c r="DR537" s="126"/>
      <c r="EB537" s="126"/>
      <c r="EL537" s="126"/>
      <c r="EV537" s="126"/>
      <c r="FF537" s="126"/>
      <c r="FP537" s="126"/>
      <c r="FZ537" s="126"/>
      <c r="GJ537" s="126"/>
      <c r="GT537" s="126"/>
      <c r="HD537" s="126"/>
      <c r="HN537" s="126"/>
      <c r="HX537" s="126"/>
      <c r="IH537" s="126"/>
      <c r="IR537" s="126"/>
      <c r="JB537" s="126"/>
      <c r="JL537" s="126"/>
      <c r="JV537" s="126"/>
      <c r="KF537" s="126"/>
      <c r="KP537" s="126"/>
      <c r="KZ537" s="126"/>
      <c r="LJ537" s="126"/>
    </row>
    <row xmlns:x14ac="http://schemas.microsoft.com/office/spreadsheetml/2009/9/ac" r="538" s="3" customFormat="true" x14ac:dyDescent="0.25">
      <c r="A538" s="401"/>
      <c r="B538" s="126"/>
      <c r="L538" s="126"/>
      <c r="V538" s="126"/>
      <c r="AF538" s="126"/>
      <c r="AP538" s="126"/>
      <c r="AZ538" s="126"/>
      <c r="BJ538" s="126"/>
      <c r="BT538" s="126"/>
      <c r="CD538" s="126"/>
      <c r="CE538" s="126"/>
      <c r="CF538" s="126"/>
      <c r="CG538" s="126"/>
      <c r="CH538" s="126"/>
      <c r="CI538" s="126"/>
      <c r="CJ538" s="126"/>
      <c r="CK538" s="126"/>
      <c r="CN538" s="126"/>
      <c r="CX538" s="126"/>
      <c r="DH538" s="126"/>
      <c r="DR538" s="126"/>
      <c r="EB538" s="126"/>
      <c r="EL538" s="126"/>
      <c r="EV538" s="126"/>
      <c r="FF538" s="126"/>
      <c r="FP538" s="126"/>
      <c r="FZ538" s="126"/>
      <c r="GJ538" s="126"/>
      <c r="GT538" s="126"/>
      <c r="HD538" s="126"/>
      <c r="HN538" s="126"/>
      <c r="HX538" s="126"/>
      <c r="IH538" s="126"/>
      <c r="IR538" s="126"/>
      <c r="JB538" s="126"/>
      <c r="JL538" s="126"/>
      <c r="JV538" s="126"/>
      <c r="KF538" s="126"/>
      <c r="KP538" s="126"/>
      <c r="KZ538" s="126"/>
      <c r="LJ538" s="126"/>
    </row>
    <row xmlns:x14ac="http://schemas.microsoft.com/office/spreadsheetml/2009/9/ac" r="539" s="3" customFormat="true" x14ac:dyDescent="0.25">
      <c r="A539" s="401"/>
      <c r="B539" s="126"/>
      <c r="L539" s="126"/>
      <c r="V539" s="126"/>
      <c r="AF539" s="126"/>
      <c r="AP539" s="126"/>
      <c r="AZ539" s="126"/>
      <c r="BJ539" s="126"/>
      <c r="BT539" s="126"/>
      <c r="CD539" s="126"/>
      <c r="CE539" s="126"/>
      <c r="CF539" s="126"/>
      <c r="CG539" s="126"/>
      <c r="CH539" s="126"/>
      <c r="CI539" s="126"/>
      <c r="CJ539" s="126"/>
      <c r="CK539" s="126"/>
      <c r="CN539" s="126"/>
      <c r="CX539" s="126"/>
      <c r="DH539" s="126"/>
      <c r="DR539" s="126"/>
      <c r="EB539" s="126"/>
      <c r="EL539" s="126"/>
      <c r="EV539" s="126"/>
      <c r="FF539" s="126"/>
      <c r="FP539" s="126"/>
      <c r="FZ539" s="126"/>
      <c r="GJ539" s="126"/>
      <c r="GT539" s="126"/>
      <c r="HD539" s="126"/>
      <c r="HN539" s="126"/>
      <c r="HX539" s="126"/>
      <c r="IH539" s="126"/>
      <c r="IR539" s="126"/>
      <c r="JB539" s="126"/>
      <c r="JL539" s="126"/>
      <c r="JV539" s="126"/>
      <c r="KF539" s="126"/>
      <c r="KP539" s="126"/>
      <c r="KZ539" s="126"/>
      <c r="LJ539" s="126"/>
    </row>
    <row xmlns:x14ac="http://schemas.microsoft.com/office/spreadsheetml/2009/9/ac" r="540" s="3" customFormat="true" x14ac:dyDescent="0.25">
      <c r="A540" s="401"/>
      <c r="B540" s="126"/>
      <c r="L540" s="126"/>
      <c r="V540" s="126"/>
      <c r="AF540" s="126"/>
      <c r="AP540" s="126"/>
      <c r="AZ540" s="126"/>
      <c r="BJ540" s="126"/>
      <c r="BT540" s="126"/>
      <c r="CD540" s="126"/>
      <c r="CE540" s="126"/>
      <c r="CF540" s="126"/>
      <c r="CG540" s="126"/>
      <c r="CH540" s="126"/>
      <c r="CI540" s="126"/>
      <c r="CJ540" s="126"/>
      <c r="CK540" s="126"/>
      <c r="CN540" s="126"/>
      <c r="CX540" s="126"/>
      <c r="DH540" s="126"/>
      <c r="DR540" s="126"/>
      <c r="EB540" s="126"/>
      <c r="EL540" s="126"/>
      <c r="EV540" s="126"/>
      <c r="FF540" s="126"/>
      <c r="FP540" s="126"/>
      <c r="FZ540" s="126"/>
      <c r="GJ540" s="126"/>
      <c r="GT540" s="126"/>
      <c r="HD540" s="126"/>
      <c r="HN540" s="126"/>
      <c r="HX540" s="126"/>
      <c r="IH540" s="126"/>
      <c r="IR540" s="126"/>
      <c r="JB540" s="126"/>
      <c r="JL540" s="126"/>
      <c r="JV540" s="126"/>
      <c r="KF540" s="126"/>
      <c r="KP540" s="126"/>
      <c r="KZ540" s="126"/>
      <c r="LJ540" s="126"/>
    </row>
    <row xmlns:x14ac="http://schemas.microsoft.com/office/spreadsheetml/2009/9/ac" r="541" s="3" customFormat="true" x14ac:dyDescent="0.25">
      <c r="A541" s="401"/>
      <c r="B541" s="126"/>
      <c r="L541" s="126"/>
      <c r="V541" s="126"/>
      <c r="AF541" s="126"/>
      <c r="AP541" s="126"/>
      <c r="AZ541" s="126"/>
      <c r="BJ541" s="126"/>
      <c r="BT541" s="126"/>
      <c r="CD541" s="126"/>
      <c r="CE541" s="126"/>
      <c r="CF541" s="126"/>
      <c r="CG541" s="126"/>
      <c r="CH541" s="126"/>
      <c r="CI541" s="126"/>
      <c r="CJ541" s="126"/>
      <c r="CK541" s="126"/>
      <c r="CN541" s="126"/>
      <c r="CX541" s="126"/>
      <c r="DH541" s="126"/>
      <c r="DR541" s="126"/>
      <c r="EB541" s="126"/>
      <c r="EL541" s="126"/>
      <c r="EV541" s="126"/>
      <c r="FF541" s="126"/>
      <c r="FP541" s="126"/>
      <c r="FZ541" s="126"/>
      <c r="GJ541" s="126"/>
      <c r="GT541" s="126"/>
      <c r="HD541" s="126"/>
      <c r="HN541" s="126"/>
      <c r="HX541" s="126"/>
      <c r="IH541" s="126"/>
      <c r="IR541" s="126"/>
      <c r="JB541" s="126"/>
      <c r="JL541" s="126"/>
      <c r="JV541" s="126"/>
      <c r="KF541" s="126"/>
      <c r="KP541" s="126"/>
      <c r="KZ541" s="126"/>
      <c r="LJ541" s="126"/>
    </row>
    <row xmlns:x14ac="http://schemas.microsoft.com/office/spreadsheetml/2009/9/ac" r="542" s="3" customFormat="true" x14ac:dyDescent="0.25">
      <c r="A542" s="401"/>
      <c r="B542" s="126"/>
      <c r="L542" s="126"/>
      <c r="V542" s="126"/>
      <c r="AF542" s="126"/>
      <c r="AP542" s="126"/>
      <c r="AZ542" s="126"/>
      <c r="BJ542" s="126"/>
      <c r="BT542" s="126"/>
      <c r="CD542" s="126"/>
      <c r="CE542" s="126"/>
      <c r="CF542" s="126"/>
      <c r="CG542" s="126"/>
      <c r="CH542" s="126"/>
      <c r="CI542" s="126"/>
      <c r="CJ542" s="126"/>
      <c r="CK542" s="126"/>
      <c r="CN542" s="126"/>
      <c r="CX542" s="126"/>
      <c r="DH542" s="126"/>
      <c r="DR542" s="126"/>
      <c r="EB542" s="126"/>
      <c r="EL542" s="126"/>
      <c r="EV542" s="126"/>
      <c r="FF542" s="126"/>
      <c r="FP542" s="126"/>
      <c r="FZ542" s="126"/>
      <c r="GJ542" s="126"/>
      <c r="GT542" s="126"/>
      <c r="HD542" s="126"/>
      <c r="HN542" s="126"/>
      <c r="HX542" s="126"/>
      <c r="IH542" s="126"/>
      <c r="IR542" s="126"/>
      <c r="JB542" s="126"/>
      <c r="JL542" s="126"/>
      <c r="JV542" s="126"/>
      <c r="KF542" s="126"/>
      <c r="KP542" s="126"/>
      <c r="KZ542" s="126"/>
      <c r="LJ542" s="126"/>
    </row>
    <row xmlns:x14ac="http://schemas.microsoft.com/office/spreadsheetml/2009/9/ac" r="543" s="3" customFormat="true" x14ac:dyDescent="0.25">
      <c r="A543" s="401"/>
      <c r="B543" s="126"/>
      <c r="L543" s="126"/>
      <c r="V543" s="126"/>
      <c r="AF543" s="126"/>
      <c r="AP543" s="126"/>
      <c r="AZ543" s="126"/>
      <c r="BJ543" s="126"/>
      <c r="BT543" s="126"/>
      <c r="CD543" s="126"/>
      <c r="CE543" s="126"/>
      <c r="CF543" s="126"/>
      <c r="CG543" s="126"/>
      <c r="CH543" s="126"/>
      <c r="CI543" s="126"/>
      <c r="CJ543" s="126"/>
      <c r="CK543" s="126"/>
      <c r="CN543" s="126"/>
      <c r="CX543" s="126"/>
      <c r="DH543" s="126"/>
      <c r="DR543" s="126"/>
      <c r="EB543" s="126"/>
      <c r="EL543" s="126"/>
      <c r="EV543" s="126"/>
      <c r="FF543" s="126"/>
      <c r="FP543" s="126"/>
      <c r="FZ543" s="126"/>
      <c r="GJ543" s="126"/>
      <c r="GT543" s="126"/>
      <c r="HD543" s="126"/>
      <c r="HN543" s="126"/>
      <c r="HX543" s="126"/>
      <c r="IH543" s="126"/>
      <c r="IR543" s="126"/>
      <c r="JB543" s="126"/>
      <c r="JL543" s="126"/>
      <c r="JV543" s="126"/>
      <c r="KF543" s="126"/>
      <c r="KP543" s="126"/>
      <c r="KZ543" s="126"/>
      <c r="LJ543" s="126"/>
    </row>
    <row xmlns:x14ac="http://schemas.microsoft.com/office/spreadsheetml/2009/9/ac" r="544" s="3" customFormat="true" x14ac:dyDescent="0.25">
      <c r="A544" s="401"/>
      <c r="B544" s="126"/>
      <c r="L544" s="126"/>
      <c r="V544" s="126"/>
      <c r="AF544" s="126"/>
      <c r="AP544" s="126"/>
      <c r="AZ544" s="126"/>
      <c r="BJ544" s="126"/>
      <c r="BT544" s="126"/>
      <c r="CD544" s="126"/>
      <c r="CE544" s="126"/>
      <c r="CF544" s="126"/>
      <c r="CG544" s="126"/>
      <c r="CH544" s="126"/>
      <c r="CI544" s="126"/>
      <c r="CJ544" s="126"/>
      <c r="CK544" s="126"/>
      <c r="CN544" s="126"/>
      <c r="CX544" s="126"/>
      <c r="DH544" s="126"/>
      <c r="DR544" s="126"/>
      <c r="EB544" s="126"/>
      <c r="EL544" s="126"/>
      <c r="EV544" s="126"/>
      <c r="FF544" s="126"/>
      <c r="FP544" s="126"/>
      <c r="FZ544" s="126"/>
      <c r="GJ544" s="126"/>
      <c r="GT544" s="126"/>
      <c r="HD544" s="126"/>
      <c r="HN544" s="126"/>
      <c r="HX544" s="126"/>
      <c r="IH544" s="126"/>
      <c r="IR544" s="126"/>
      <c r="JB544" s="126"/>
      <c r="JL544" s="126"/>
      <c r="JV544" s="126"/>
      <c r="KF544" s="126"/>
      <c r="KP544" s="126"/>
      <c r="KZ544" s="126"/>
      <c r="LJ544" s="126"/>
    </row>
    <row xmlns:x14ac="http://schemas.microsoft.com/office/spreadsheetml/2009/9/ac" r="545" s="3" customFormat="true" x14ac:dyDescent="0.25">
      <c r="A545" s="401"/>
      <c r="B545" s="126"/>
      <c r="L545" s="126"/>
      <c r="V545" s="126"/>
      <c r="AF545" s="126"/>
      <c r="AP545" s="126"/>
      <c r="AZ545" s="126"/>
      <c r="BJ545" s="126"/>
      <c r="BT545" s="126"/>
      <c r="CD545" s="126"/>
      <c r="CE545" s="126"/>
      <c r="CF545" s="126"/>
      <c r="CG545" s="126"/>
      <c r="CH545" s="126"/>
      <c r="CI545" s="126"/>
      <c r="CJ545" s="126"/>
      <c r="CK545" s="126"/>
      <c r="CN545" s="126"/>
      <c r="CX545" s="126"/>
      <c r="DH545" s="126"/>
      <c r="DR545" s="126"/>
      <c r="EB545" s="126"/>
      <c r="EL545" s="126"/>
      <c r="EV545" s="126"/>
      <c r="FF545" s="126"/>
      <c r="FP545" s="126"/>
      <c r="FZ545" s="126"/>
      <c r="GJ545" s="126"/>
      <c r="GT545" s="126"/>
      <c r="HD545" s="126"/>
      <c r="HN545" s="126"/>
      <c r="HX545" s="126"/>
      <c r="IH545" s="126"/>
      <c r="IR545" s="126"/>
      <c r="JB545" s="126"/>
      <c r="JL545" s="126"/>
      <c r="JV545" s="126"/>
      <c r="KF545" s="126"/>
      <c r="KP545" s="126"/>
      <c r="KZ545" s="126"/>
      <c r="LJ545" s="126"/>
    </row>
    <row xmlns:x14ac="http://schemas.microsoft.com/office/spreadsheetml/2009/9/ac" r="546" s="3" customFormat="true" x14ac:dyDescent="0.25">
      <c r="A546" s="401"/>
      <c r="B546" s="126"/>
      <c r="L546" s="126"/>
      <c r="V546" s="126"/>
      <c r="AF546" s="126"/>
      <c r="AP546" s="126"/>
      <c r="AZ546" s="126"/>
      <c r="BJ546" s="126"/>
      <c r="BT546" s="126"/>
      <c r="CD546" s="126"/>
      <c r="CE546" s="126"/>
      <c r="CF546" s="126"/>
      <c r="CG546" s="126"/>
      <c r="CH546" s="126"/>
      <c r="CI546" s="126"/>
      <c r="CJ546" s="126"/>
      <c r="CK546" s="126"/>
      <c r="CN546" s="126"/>
      <c r="CX546" s="126"/>
      <c r="DH546" s="126"/>
      <c r="DR546" s="126"/>
      <c r="EB546" s="126"/>
      <c r="EL546" s="126"/>
      <c r="EV546" s="126"/>
      <c r="FF546" s="126"/>
      <c r="FP546" s="126"/>
      <c r="FZ546" s="126"/>
      <c r="GJ546" s="126"/>
      <c r="GT546" s="126"/>
      <c r="HD546" s="126"/>
      <c r="HN546" s="126"/>
      <c r="HX546" s="126"/>
      <c r="IH546" s="126"/>
      <c r="IR546" s="126"/>
      <c r="JB546" s="126"/>
      <c r="JL546" s="126"/>
      <c r="JV546" s="126"/>
      <c r="KF546" s="126"/>
      <c r="KP546" s="126"/>
      <c r="KZ546" s="126"/>
      <c r="LJ546" s="126"/>
    </row>
    <row xmlns:x14ac="http://schemas.microsoft.com/office/spreadsheetml/2009/9/ac" r="547" s="3" customFormat="true" x14ac:dyDescent="0.25">
      <c r="A547" s="401"/>
      <c r="B547" s="126"/>
      <c r="L547" s="126"/>
      <c r="V547" s="126"/>
      <c r="AF547" s="126"/>
      <c r="AP547" s="126"/>
      <c r="AZ547" s="126"/>
      <c r="BJ547" s="126"/>
      <c r="BT547" s="126"/>
      <c r="CD547" s="126"/>
      <c r="CE547" s="126"/>
      <c r="CF547" s="126"/>
      <c r="CG547" s="126"/>
      <c r="CH547" s="126"/>
      <c r="CI547" s="126"/>
      <c r="CJ547" s="126"/>
      <c r="CK547" s="126"/>
      <c r="CN547" s="126"/>
      <c r="CX547" s="126"/>
      <c r="DH547" s="126"/>
      <c r="DR547" s="126"/>
      <c r="EB547" s="126"/>
      <c r="EL547" s="126"/>
      <c r="EV547" s="126"/>
      <c r="FF547" s="126"/>
      <c r="FP547" s="126"/>
      <c r="FZ547" s="126"/>
      <c r="GJ547" s="126"/>
      <c r="GT547" s="126"/>
      <c r="HD547" s="126"/>
      <c r="HN547" s="126"/>
      <c r="HX547" s="126"/>
      <c r="IH547" s="126"/>
      <c r="IR547" s="126"/>
      <c r="JB547" s="126"/>
      <c r="JL547" s="126"/>
      <c r="JV547" s="126"/>
      <c r="KF547" s="126"/>
      <c r="KP547" s="126"/>
      <c r="KZ547" s="126"/>
      <c r="LJ547" s="126"/>
    </row>
    <row xmlns:x14ac="http://schemas.microsoft.com/office/spreadsheetml/2009/9/ac" r="548" s="3" customFormat="true" x14ac:dyDescent="0.25">
      <c r="A548" s="401"/>
      <c r="B548" s="126"/>
      <c r="L548" s="126"/>
      <c r="V548" s="126"/>
      <c r="AF548" s="126"/>
      <c r="AP548" s="126"/>
      <c r="AZ548" s="126"/>
      <c r="BJ548" s="126"/>
      <c r="BT548" s="126"/>
      <c r="CD548" s="126"/>
      <c r="CE548" s="126"/>
      <c r="CF548" s="126"/>
      <c r="CG548" s="126"/>
      <c r="CH548" s="126"/>
      <c r="CI548" s="126"/>
      <c r="CJ548" s="126"/>
      <c r="CK548" s="126"/>
      <c r="CN548" s="126"/>
      <c r="CX548" s="126"/>
      <c r="DH548" s="126"/>
      <c r="DR548" s="126"/>
      <c r="EB548" s="126"/>
      <c r="EL548" s="126"/>
      <c r="EV548" s="126"/>
      <c r="FF548" s="126"/>
      <c r="FP548" s="126"/>
      <c r="FZ548" s="126"/>
      <c r="GJ548" s="126"/>
      <c r="GT548" s="126"/>
      <c r="HD548" s="126"/>
      <c r="HN548" s="126"/>
      <c r="HX548" s="126"/>
      <c r="IH548" s="126"/>
      <c r="IR548" s="126"/>
      <c r="JB548" s="126"/>
      <c r="JL548" s="126"/>
      <c r="JV548" s="126"/>
      <c r="KF548" s="126"/>
      <c r="KP548" s="126"/>
      <c r="KZ548" s="126"/>
      <c r="LJ548" s="126"/>
    </row>
    <row xmlns:x14ac="http://schemas.microsoft.com/office/spreadsheetml/2009/9/ac" r="549" s="3" customFormat="true" x14ac:dyDescent="0.25">
      <c r="A549" s="401"/>
      <c r="B549" s="126"/>
      <c r="L549" s="126"/>
      <c r="V549" s="126"/>
      <c r="AF549" s="126"/>
      <c r="AP549" s="126"/>
      <c r="AZ549" s="126"/>
      <c r="BJ549" s="126"/>
      <c r="BT549" s="126"/>
      <c r="CD549" s="126"/>
      <c r="CE549" s="126"/>
      <c r="CF549" s="126"/>
      <c r="CG549" s="126"/>
      <c r="CH549" s="126"/>
      <c r="CI549" s="126"/>
      <c r="CJ549" s="126"/>
      <c r="CK549" s="126"/>
      <c r="CN549" s="126"/>
      <c r="CX549" s="126"/>
      <c r="DH549" s="126"/>
      <c r="DR549" s="126"/>
      <c r="EB549" s="126"/>
      <c r="EL549" s="126"/>
      <c r="EV549" s="126"/>
      <c r="FF549" s="126"/>
      <c r="FP549" s="126"/>
      <c r="FZ549" s="126"/>
      <c r="GJ549" s="126"/>
      <c r="GT549" s="126"/>
      <c r="HD549" s="126"/>
      <c r="HN549" s="126"/>
      <c r="HX549" s="126"/>
      <c r="IH549" s="126"/>
      <c r="IR549" s="126"/>
      <c r="JB549" s="126"/>
      <c r="JL549" s="126"/>
      <c r="JV549" s="126"/>
      <c r="KF549" s="126"/>
      <c r="KP549" s="126"/>
      <c r="KZ549" s="126"/>
      <c r="LJ549" s="126"/>
    </row>
    <row xmlns:x14ac="http://schemas.microsoft.com/office/spreadsheetml/2009/9/ac" r="550" s="3" customFormat="true" x14ac:dyDescent="0.25">
      <c r="A550" s="401"/>
      <c r="B550" s="126"/>
      <c r="L550" s="126"/>
      <c r="V550" s="126"/>
      <c r="AF550" s="126"/>
      <c r="AP550" s="126"/>
      <c r="AZ550" s="126"/>
      <c r="BJ550" s="126"/>
      <c r="BT550" s="126"/>
      <c r="CD550" s="126"/>
      <c r="CE550" s="126"/>
      <c r="CF550" s="126"/>
      <c r="CG550" s="126"/>
      <c r="CH550" s="126"/>
      <c r="CI550" s="126"/>
      <c r="CJ550" s="126"/>
      <c r="CK550" s="126"/>
      <c r="CN550" s="126"/>
      <c r="CX550" s="126"/>
      <c r="DH550" s="126"/>
      <c r="DR550" s="126"/>
      <c r="EB550" s="126"/>
      <c r="EL550" s="126"/>
      <c r="EV550" s="126"/>
      <c r="FF550" s="126"/>
      <c r="FP550" s="126"/>
      <c r="FZ550" s="126"/>
      <c r="GJ550" s="126"/>
      <c r="GT550" s="126"/>
      <c r="HD550" s="126"/>
      <c r="HN550" s="126"/>
      <c r="HX550" s="126"/>
      <c r="IH550" s="126"/>
      <c r="IR550" s="126"/>
      <c r="JB550" s="126"/>
      <c r="JL550" s="126"/>
      <c r="JV550" s="126"/>
      <c r="KF550" s="126"/>
      <c r="KP550" s="126"/>
      <c r="KZ550" s="126"/>
      <c r="LJ550" s="126"/>
    </row>
    <row xmlns:x14ac="http://schemas.microsoft.com/office/spreadsheetml/2009/9/ac" r="551" s="3" customFormat="true" x14ac:dyDescent="0.25">
      <c r="A551" s="401"/>
      <c r="B551" s="126"/>
      <c r="L551" s="126"/>
      <c r="V551" s="126"/>
      <c r="AF551" s="126"/>
      <c r="AP551" s="126"/>
      <c r="AZ551" s="126"/>
      <c r="BJ551" s="126"/>
      <c r="BT551" s="126"/>
      <c r="CD551" s="126"/>
      <c r="CE551" s="126"/>
      <c r="CF551" s="126"/>
      <c r="CG551" s="126"/>
      <c r="CH551" s="126"/>
      <c r="CI551" s="126"/>
      <c r="CJ551" s="126"/>
      <c r="CK551" s="126"/>
      <c r="CN551" s="126"/>
      <c r="CX551" s="126"/>
      <c r="DH551" s="126"/>
      <c r="DR551" s="126"/>
      <c r="EB551" s="126"/>
      <c r="EL551" s="126"/>
      <c r="EV551" s="126"/>
      <c r="FF551" s="126"/>
      <c r="FP551" s="126"/>
      <c r="FZ551" s="126"/>
      <c r="GJ551" s="126"/>
      <c r="GT551" s="126"/>
      <c r="HD551" s="126"/>
      <c r="HN551" s="126"/>
      <c r="HX551" s="126"/>
      <c r="IH551" s="126"/>
      <c r="IR551" s="126"/>
      <c r="JB551" s="126"/>
      <c r="JL551" s="126"/>
      <c r="JV551" s="126"/>
      <c r="KF551" s="126"/>
      <c r="KP551" s="126"/>
      <c r="KZ551" s="126"/>
      <c r="LJ551" s="126"/>
    </row>
    <row xmlns:x14ac="http://schemas.microsoft.com/office/spreadsheetml/2009/9/ac" r="552" s="3" customFormat="true" x14ac:dyDescent="0.25">
      <c r="A552" s="401"/>
      <c r="B552" s="126"/>
      <c r="L552" s="126"/>
      <c r="V552" s="126"/>
      <c r="AF552" s="126"/>
      <c r="AP552" s="126"/>
      <c r="AZ552" s="126"/>
      <c r="BJ552" s="126"/>
      <c r="BT552" s="126"/>
      <c r="CD552" s="126"/>
      <c r="CE552" s="126"/>
      <c r="CF552" s="126"/>
      <c r="CG552" s="126"/>
      <c r="CH552" s="126"/>
      <c r="CI552" s="126"/>
      <c r="CJ552" s="126"/>
      <c r="CK552" s="126"/>
      <c r="CN552" s="126"/>
      <c r="CX552" s="126"/>
      <c r="DH552" s="126"/>
      <c r="DR552" s="126"/>
      <c r="EB552" s="126"/>
      <c r="EL552" s="126"/>
      <c r="EV552" s="126"/>
      <c r="FF552" s="126"/>
      <c r="FP552" s="126"/>
      <c r="FZ552" s="126"/>
      <c r="GJ552" s="126"/>
      <c r="GT552" s="126"/>
      <c r="HD552" s="126"/>
      <c r="HN552" s="126"/>
      <c r="HX552" s="126"/>
      <c r="IH552" s="126"/>
      <c r="IR552" s="126"/>
      <c r="JB552" s="126"/>
      <c r="JL552" s="126"/>
      <c r="JV552" s="126"/>
      <c r="KF552" s="126"/>
      <c r="KP552" s="126"/>
      <c r="KZ552" s="126"/>
      <c r="LJ552" s="126"/>
    </row>
    <row xmlns:x14ac="http://schemas.microsoft.com/office/spreadsheetml/2009/9/ac" r="553" s="3" customFormat="true" x14ac:dyDescent="0.25">
      <c r="A553" s="401"/>
      <c r="B553" s="126"/>
      <c r="L553" s="126"/>
      <c r="V553" s="126"/>
      <c r="AF553" s="126"/>
      <c r="AP553" s="126"/>
      <c r="AZ553" s="126"/>
      <c r="BJ553" s="126"/>
      <c r="BT553" s="126"/>
      <c r="CD553" s="126"/>
      <c r="CE553" s="126"/>
      <c r="CF553" s="126"/>
      <c r="CG553" s="126"/>
      <c r="CH553" s="126"/>
      <c r="CI553" s="126"/>
      <c r="CJ553" s="126"/>
      <c r="CK553" s="126"/>
      <c r="CN553" s="126"/>
      <c r="CX553" s="126"/>
      <c r="DH553" s="126"/>
      <c r="DR553" s="126"/>
      <c r="EB553" s="126"/>
      <c r="EL553" s="126"/>
      <c r="EV553" s="126"/>
      <c r="FF553" s="126"/>
      <c r="FP553" s="126"/>
      <c r="FZ553" s="126"/>
      <c r="GJ553" s="126"/>
      <c r="GT553" s="126"/>
      <c r="HD553" s="126"/>
      <c r="HN553" s="126"/>
      <c r="HX553" s="126"/>
      <c r="IH553" s="126"/>
      <c r="IR553" s="126"/>
      <c r="JB553" s="126"/>
      <c r="JL553" s="126"/>
      <c r="JV553" s="126"/>
      <c r="KF553" s="126"/>
      <c r="KP553" s="126"/>
      <c r="KZ553" s="126"/>
      <c r="LJ553" s="126"/>
    </row>
    <row xmlns:x14ac="http://schemas.microsoft.com/office/spreadsheetml/2009/9/ac" r="554" s="3" customFormat="true" x14ac:dyDescent="0.25">
      <c r="A554" s="401"/>
      <c r="B554" s="126"/>
      <c r="L554" s="126"/>
      <c r="V554" s="126"/>
      <c r="AF554" s="126"/>
      <c r="AP554" s="126"/>
      <c r="AZ554" s="126"/>
      <c r="BJ554" s="126"/>
      <c r="BT554" s="126"/>
      <c r="CD554" s="126"/>
      <c r="CE554" s="126"/>
      <c r="CF554" s="126"/>
      <c r="CG554" s="126"/>
      <c r="CH554" s="126"/>
      <c r="CI554" s="126"/>
      <c r="CJ554" s="126"/>
      <c r="CK554" s="126"/>
      <c r="CN554" s="126"/>
      <c r="CX554" s="126"/>
      <c r="DH554" s="126"/>
      <c r="DR554" s="126"/>
      <c r="EB554" s="126"/>
      <c r="EL554" s="126"/>
      <c r="EV554" s="126"/>
      <c r="FF554" s="126"/>
      <c r="FP554" s="126"/>
      <c r="FZ554" s="126"/>
      <c r="GJ554" s="126"/>
      <c r="GT554" s="126"/>
      <c r="HD554" s="126"/>
      <c r="HN554" s="126"/>
      <c r="HX554" s="126"/>
      <c r="IH554" s="126"/>
      <c r="IR554" s="126"/>
      <c r="JB554" s="126"/>
      <c r="JL554" s="126"/>
      <c r="JV554" s="126"/>
      <c r="KF554" s="126"/>
      <c r="KP554" s="126"/>
      <c r="KZ554" s="126"/>
      <c r="LJ554" s="126"/>
    </row>
    <row xmlns:x14ac="http://schemas.microsoft.com/office/spreadsheetml/2009/9/ac" r="555" s="3" customFormat="true" x14ac:dyDescent="0.25">
      <c r="A555" s="401"/>
      <c r="B555" s="126"/>
      <c r="L555" s="126"/>
      <c r="V555" s="126"/>
      <c r="AF555" s="126"/>
      <c r="AP555" s="126"/>
      <c r="AZ555" s="126"/>
      <c r="BJ555" s="126"/>
      <c r="BT555" s="126"/>
      <c r="CD555" s="126"/>
      <c r="CE555" s="126"/>
      <c r="CF555" s="126"/>
      <c r="CG555" s="126"/>
      <c r="CH555" s="126"/>
      <c r="CI555" s="126"/>
      <c r="CJ555" s="126"/>
      <c r="CK555" s="126"/>
      <c r="CN555" s="126"/>
      <c r="CX555" s="126"/>
      <c r="DH555" s="126"/>
      <c r="DR555" s="126"/>
      <c r="EB555" s="126"/>
      <c r="EL555" s="126"/>
      <c r="EV555" s="126"/>
      <c r="FF555" s="126"/>
      <c r="FP555" s="126"/>
      <c r="FZ555" s="126"/>
      <c r="GJ555" s="126"/>
      <c r="GT555" s="126"/>
      <c r="HD555" s="126"/>
      <c r="HN555" s="126"/>
      <c r="HX555" s="126"/>
      <c r="IH555" s="126"/>
      <c r="IR555" s="126"/>
      <c r="JB555" s="126"/>
      <c r="JL555" s="126"/>
      <c r="JV555" s="126"/>
      <c r="KF555" s="126"/>
      <c r="KP555" s="126"/>
      <c r="KZ555" s="126"/>
      <c r="LJ555" s="126"/>
    </row>
    <row xmlns:x14ac="http://schemas.microsoft.com/office/spreadsheetml/2009/9/ac" r="556" s="3" customFormat="true" x14ac:dyDescent="0.25">
      <c r="A556" s="401"/>
      <c r="B556" s="126"/>
      <c r="L556" s="126"/>
      <c r="V556" s="126"/>
      <c r="AF556" s="126"/>
      <c r="AP556" s="126"/>
      <c r="AZ556" s="126"/>
      <c r="BJ556" s="126"/>
      <c r="BT556" s="126"/>
      <c r="CD556" s="126"/>
      <c r="CE556" s="126"/>
      <c r="CF556" s="126"/>
      <c r="CG556" s="126"/>
      <c r="CH556" s="126"/>
      <c r="CI556" s="126"/>
      <c r="CJ556" s="126"/>
      <c r="CK556" s="126"/>
      <c r="CN556" s="126"/>
      <c r="CX556" s="126"/>
      <c r="DH556" s="126"/>
      <c r="DR556" s="126"/>
      <c r="EB556" s="126"/>
      <c r="EL556" s="126"/>
      <c r="EV556" s="126"/>
      <c r="FF556" s="126"/>
      <c r="FP556" s="126"/>
      <c r="FZ556" s="126"/>
      <c r="GJ556" s="126"/>
      <c r="GT556" s="126"/>
      <c r="HD556" s="126"/>
      <c r="HN556" s="126"/>
      <c r="HX556" s="126"/>
      <c r="IH556" s="126"/>
      <c r="IR556" s="126"/>
      <c r="JB556" s="126"/>
      <c r="JL556" s="126"/>
      <c r="JV556" s="126"/>
      <c r="KF556" s="126"/>
      <c r="KP556" s="126"/>
      <c r="KZ556" s="126"/>
      <c r="LJ556" s="126"/>
    </row>
    <row xmlns:x14ac="http://schemas.microsoft.com/office/spreadsheetml/2009/9/ac" r="557" s="3" customFormat="true" x14ac:dyDescent="0.25">
      <c r="A557" s="401"/>
      <c r="B557" s="126"/>
      <c r="L557" s="126"/>
      <c r="V557" s="126"/>
      <c r="AF557" s="126"/>
      <c r="AP557" s="126"/>
      <c r="AZ557" s="126"/>
      <c r="BJ557" s="126"/>
      <c r="BT557" s="126"/>
      <c r="CD557" s="126"/>
      <c r="CE557" s="126"/>
      <c r="CF557" s="126"/>
      <c r="CG557" s="126"/>
      <c r="CH557" s="126"/>
      <c r="CI557" s="126"/>
      <c r="CJ557" s="126"/>
      <c r="CK557" s="126"/>
      <c r="CN557" s="126"/>
      <c r="CX557" s="126"/>
      <c r="DH557" s="126"/>
      <c r="DR557" s="126"/>
      <c r="EB557" s="126"/>
      <c r="EL557" s="126"/>
      <c r="EV557" s="126"/>
      <c r="FF557" s="126"/>
      <c r="FP557" s="126"/>
      <c r="FZ557" s="126"/>
      <c r="GJ557" s="126"/>
      <c r="GT557" s="126"/>
      <c r="HD557" s="126"/>
      <c r="HN557" s="126"/>
      <c r="HX557" s="126"/>
      <c r="IH557" s="126"/>
      <c r="IR557" s="126"/>
      <c r="JB557" s="126"/>
      <c r="JL557" s="126"/>
      <c r="JV557" s="126"/>
      <c r="KF557" s="126"/>
      <c r="KP557" s="126"/>
      <c r="KZ557" s="126"/>
      <c r="LJ557" s="126"/>
    </row>
    <row xmlns:x14ac="http://schemas.microsoft.com/office/spreadsheetml/2009/9/ac" r="558" s="3" customFormat="true" x14ac:dyDescent="0.25">
      <c r="A558" s="401"/>
      <c r="B558" s="126"/>
      <c r="L558" s="126"/>
      <c r="V558" s="126"/>
      <c r="AF558" s="126"/>
      <c r="AP558" s="126"/>
      <c r="AZ558" s="126"/>
      <c r="BJ558" s="126"/>
      <c r="BT558" s="126"/>
      <c r="CD558" s="126"/>
      <c r="CE558" s="126"/>
      <c r="CF558" s="126"/>
      <c r="CG558" s="126"/>
      <c r="CH558" s="126"/>
      <c r="CI558" s="126"/>
      <c r="CJ558" s="126"/>
      <c r="CK558" s="126"/>
      <c r="CN558" s="126"/>
      <c r="CX558" s="126"/>
      <c r="DH558" s="126"/>
      <c r="DR558" s="126"/>
      <c r="EB558" s="126"/>
      <c r="EL558" s="126"/>
      <c r="EV558" s="126"/>
      <c r="FF558" s="126"/>
      <c r="FP558" s="126"/>
      <c r="FZ558" s="126"/>
      <c r="GJ558" s="126"/>
      <c r="GT558" s="126"/>
      <c r="HD558" s="126"/>
      <c r="HN558" s="126"/>
      <c r="HX558" s="126"/>
      <c r="IH558" s="126"/>
      <c r="IR558" s="126"/>
      <c r="JB558" s="126"/>
      <c r="JL558" s="126"/>
      <c r="JV558" s="126"/>
      <c r="KF558" s="126"/>
      <c r="KP558" s="126"/>
      <c r="KZ558" s="126"/>
      <c r="LJ558" s="126"/>
    </row>
    <row xmlns:x14ac="http://schemas.microsoft.com/office/spreadsheetml/2009/9/ac" r="559" s="3" customFormat="true" x14ac:dyDescent="0.25">
      <c r="A559" s="401"/>
      <c r="B559" s="126"/>
      <c r="L559" s="126"/>
      <c r="V559" s="126"/>
      <c r="AF559" s="126"/>
      <c r="AP559" s="126"/>
      <c r="AZ559" s="126"/>
      <c r="BJ559" s="126"/>
      <c r="BT559" s="126"/>
      <c r="CD559" s="126"/>
      <c r="CE559" s="126"/>
      <c r="CF559" s="126"/>
      <c r="CG559" s="126"/>
      <c r="CH559" s="126"/>
      <c r="CI559" s="126"/>
      <c r="CJ559" s="126"/>
      <c r="CK559" s="126"/>
      <c r="CN559" s="126"/>
      <c r="CX559" s="126"/>
      <c r="DH559" s="126"/>
      <c r="DR559" s="126"/>
      <c r="EB559" s="126"/>
      <c r="EL559" s="126"/>
      <c r="EV559" s="126"/>
      <c r="FF559" s="126"/>
      <c r="FP559" s="126"/>
      <c r="FZ559" s="126"/>
      <c r="GJ559" s="126"/>
      <c r="GT559" s="126"/>
      <c r="HD559" s="126"/>
      <c r="HN559" s="126"/>
      <c r="HX559" s="126"/>
      <c r="IH559" s="126"/>
      <c r="IR559" s="126"/>
      <c r="JB559" s="126"/>
      <c r="JL559" s="126"/>
      <c r="JV559" s="126"/>
      <c r="KF559" s="126"/>
      <c r="KP559" s="126"/>
      <c r="KZ559" s="126"/>
      <c r="LJ559" s="126"/>
    </row>
    <row xmlns:x14ac="http://schemas.microsoft.com/office/spreadsheetml/2009/9/ac" r="560" s="3" customFormat="true" x14ac:dyDescent="0.25">
      <c r="A560" s="401"/>
      <c r="B560" s="126"/>
      <c r="L560" s="126"/>
      <c r="V560" s="126"/>
      <c r="AF560" s="126"/>
      <c r="AP560" s="126"/>
      <c r="AZ560" s="126"/>
      <c r="BJ560" s="126"/>
      <c r="BT560" s="126"/>
      <c r="CD560" s="126"/>
      <c r="CE560" s="126"/>
      <c r="CF560" s="126"/>
      <c r="CG560" s="126"/>
      <c r="CH560" s="126"/>
      <c r="CI560" s="126"/>
      <c r="CJ560" s="126"/>
      <c r="CK560" s="126"/>
      <c r="CN560" s="126"/>
      <c r="CX560" s="126"/>
      <c r="DH560" s="126"/>
      <c r="DR560" s="126"/>
      <c r="EB560" s="126"/>
      <c r="EL560" s="126"/>
      <c r="EV560" s="126"/>
      <c r="FF560" s="126"/>
      <c r="FP560" s="126"/>
      <c r="FZ560" s="126"/>
      <c r="GJ560" s="126"/>
      <c r="GT560" s="126"/>
      <c r="HD560" s="126"/>
      <c r="HN560" s="126"/>
      <c r="HX560" s="126"/>
      <c r="IH560" s="126"/>
      <c r="IR560" s="126"/>
      <c r="JB560" s="126"/>
      <c r="JL560" s="126"/>
      <c r="JV560" s="126"/>
      <c r="KF560" s="126"/>
      <c r="KP560" s="126"/>
      <c r="KZ560" s="126"/>
      <c r="LJ560" s="126"/>
    </row>
    <row xmlns:x14ac="http://schemas.microsoft.com/office/spreadsheetml/2009/9/ac" r="561" s="3" customFormat="true" x14ac:dyDescent="0.25">
      <c r="A561" s="401"/>
      <c r="B561" s="126"/>
      <c r="L561" s="126"/>
      <c r="V561" s="126"/>
      <c r="AF561" s="126"/>
      <c r="AP561" s="126"/>
      <c r="AZ561" s="126"/>
      <c r="BJ561" s="126"/>
      <c r="BT561" s="126"/>
      <c r="CD561" s="126"/>
      <c r="CE561" s="126"/>
      <c r="CF561" s="126"/>
      <c r="CG561" s="126"/>
      <c r="CH561" s="126"/>
      <c r="CI561" s="126"/>
      <c r="CJ561" s="126"/>
      <c r="CK561" s="126"/>
      <c r="CN561" s="126"/>
      <c r="CX561" s="126"/>
      <c r="DH561" s="126"/>
      <c r="DR561" s="126"/>
      <c r="EB561" s="126"/>
      <c r="EL561" s="126"/>
      <c r="EV561" s="126"/>
      <c r="FF561" s="126"/>
      <c r="FP561" s="126"/>
      <c r="FZ561" s="126"/>
      <c r="GJ561" s="126"/>
      <c r="GT561" s="126"/>
      <c r="HD561" s="126"/>
      <c r="HN561" s="126"/>
      <c r="HX561" s="126"/>
      <c r="IH561" s="126"/>
      <c r="IR561" s="126"/>
      <c r="JB561" s="126"/>
      <c r="JL561" s="126"/>
      <c r="JV561" s="126"/>
      <c r="KF561" s="126"/>
      <c r="KP561" s="126"/>
      <c r="KZ561" s="126"/>
      <c r="LJ561" s="126"/>
    </row>
    <row xmlns:x14ac="http://schemas.microsoft.com/office/spreadsheetml/2009/9/ac" r="562" s="3" customFormat="true" x14ac:dyDescent="0.25">
      <c r="A562" s="401"/>
      <c r="B562" s="126"/>
      <c r="L562" s="126"/>
      <c r="V562" s="126"/>
      <c r="AF562" s="126"/>
      <c r="AP562" s="126"/>
      <c r="AZ562" s="126"/>
      <c r="BJ562" s="126"/>
      <c r="BT562" s="126"/>
      <c r="CD562" s="126"/>
      <c r="CE562" s="126"/>
      <c r="CF562" s="126"/>
      <c r="CG562" s="126"/>
      <c r="CH562" s="126"/>
      <c r="CI562" s="126"/>
      <c r="CJ562" s="126"/>
      <c r="CK562" s="126"/>
      <c r="CN562" s="126"/>
      <c r="CX562" s="126"/>
      <c r="DH562" s="126"/>
      <c r="DR562" s="126"/>
      <c r="EB562" s="126"/>
      <c r="EL562" s="126"/>
      <c r="EV562" s="126"/>
      <c r="FF562" s="126"/>
      <c r="FP562" s="126"/>
      <c r="FZ562" s="126"/>
      <c r="GJ562" s="126"/>
      <c r="GT562" s="126"/>
      <c r="HD562" s="126"/>
      <c r="HN562" s="126"/>
      <c r="HX562" s="126"/>
      <c r="IH562" s="126"/>
      <c r="IR562" s="126"/>
      <c r="JB562" s="126"/>
      <c r="JL562" s="126"/>
      <c r="JV562" s="126"/>
      <c r="KF562" s="126"/>
      <c r="KP562" s="126"/>
      <c r="KZ562" s="126"/>
      <c r="LJ562" s="126"/>
    </row>
    <row xmlns:x14ac="http://schemas.microsoft.com/office/spreadsheetml/2009/9/ac" r="563" s="3" customFormat="true" x14ac:dyDescent="0.25">
      <c r="A563" s="401"/>
      <c r="B563" s="126"/>
      <c r="L563" s="126"/>
      <c r="V563" s="126"/>
      <c r="AF563" s="126"/>
      <c r="AP563" s="126"/>
      <c r="AZ563" s="126"/>
      <c r="BJ563" s="126"/>
      <c r="BT563" s="126"/>
      <c r="CD563" s="126"/>
      <c r="CE563" s="126"/>
      <c r="CF563" s="126"/>
      <c r="CG563" s="126"/>
      <c r="CH563" s="126"/>
      <c r="CI563" s="126"/>
      <c r="CJ563" s="126"/>
      <c r="CK563" s="126"/>
      <c r="CN563" s="126"/>
      <c r="CX563" s="126"/>
      <c r="DH563" s="126"/>
      <c r="DR563" s="126"/>
      <c r="EB563" s="126"/>
      <c r="EL563" s="126"/>
      <c r="EV563" s="126"/>
      <c r="FF563" s="126"/>
      <c r="FP563" s="126"/>
      <c r="FZ563" s="126"/>
      <c r="GJ563" s="126"/>
      <c r="GT563" s="126"/>
      <c r="HD563" s="126"/>
      <c r="HN563" s="126"/>
      <c r="HX563" s="126"/>
      <c r="IH563" s="126"/>
      <c r="IR563" s="126"/>
      <c r="JB563" s="126"/>
      <c r="JL563" s="126"/>
      <c r="JV563" s="126"/>
      <c r="KF563" s="126"/>
      <c r="KP563" s="126"/>
      <c r="KZ563" s="126"/>
      <c r="LJ563" s="126"/>
    </row>
    <row xmlns:x14ac="http://schemas.microsoft.com/office/spreadsheetml/2009/9/ac" r="564" s="3" customFormat="true" x14ac:dyDescent="0.25">
      <c r="A564" s="401"/>
      <c r="B564" s="126"/>
      <c r="L564" s="126"/>
      <c r="V564" s="126"/>
      <c r="AF564" s="126"/>
      <c r="AP564" s="126"/>
      <c r="AZ564" s="126"/>
      <c r="BJ564" s="126"/>
      <c r="BT564" s="126"/>
      <c r="CD564" s="126"/>
      <c r="CE564" s="126"/>
      <c r="CF564" s="126"/>
      <c r="CG564" s="126"/>
      <c r="CH564" s="126"/>
      <c r="CI564" s="126"/>
      <c r="CJ564" s="126"/>
      <c r="CK564" s="126"/>
      <c r="CN564" s="126"/>
      <c r="CX564" s="126"/>
      <c r="DH564" s="126"/>
      <c r="DR564" s="126"/>
      <c r="EB564" s="126"/>
      <c r="EL564" s="126"/>
      <c r="EV564" s="126"/>
      <c r="FF564" s="126"/>
      <c r="FP564" s="126"/>
      <c r="FZ564" s="126"/>
      <c r="GJ564" s="126"/>
      <c r="GT564" s="126"/>
      <c r="HD564" s="126"/>
      <c r="HN564" s="126"/>
      <c r="HX564" s="126"/>
      <c r="IH564" s="126"/>
      <c r="IR564" s="126"/>
      <c r="JB564" s="126"/>
      <c r="JL564" s="126"/>
      <c r="JV564" s="126"/>
      <c r="KF564" s="126"/>
      <c r="KP564" s="126"/>
      <c r="KZ564" s="126"/>
      <c r="LJ564" s="126"/>
    </row>
    <row xmlns:x14ac="http://schemas.microsoft.com/office/spreadsheetml/2009/9/ac" r="565" s="3" customFormat="true" x14ac:dyDescent="0.25">
      <c r="A565" s="401"/>
      <c r="B565" s="126"/>
      <c r="L565" s="126"/>
      <c r="V565" s="126"/>
      <c r="AF565" s="126"/>
      <c r="AP565" s="126"/>
      <c r="AZ565" s="126"/>
      <c r="BJ565" s="126"/>
      <c r="BT565" s="126"/>
      <c r="CD565" s="126"/>
      <c r="CE565" s="126"/>
      <c r="CF565" s="126"/>
      <c r="CG565" s="126"/>
      <c r="CH565" s="126"/>
      <c r="CI565" s="126"/>
      <c r="CJ565" s="126"/>
      <c r="CK565" s="126"/>
      <c r="CN565" s="126"/>
      <c r="CX565" s="126"/>
      <c r="DH565" s="126"/>
      <c r="DR565" s="126"/>
      <c r="EB565" s="126"/>
      <c r="EL565" s="126"/>
      <c r="EV565" s="126"/>
      <c r="FF565" s="126"/>
      <c r="FP565" s="126"/>
      <c r="FZ565" s="126"/>
      <c r="GJ565" s="126"/>
      <c r="GT565" s="126"/>
      <c r="HD565" s="126"/>
      <c r="HN565" s="126"/>
      <c r="HX565" s="126"/>
      <c r="IH565" s="126"/>
      <c r="IR565" s="126"/>
      <c r="JB565" s="126"/>
      <c r="JL565" s="126"/>
      <c r="JV565" s="126"/>
      <c r="KF565" s="126"/>
      <c r="KP565" s="126"/>
      <c r="KZ565" s="126"/>
      <c r="LJ565" s="126"/>
    </row>
    <row xmlns:x14ac="http://schemas.microsoft.com/office/spreadsheetml/2009/9/ac" r="566" s="3" customFormat="true" x14ac:dyDescent="0.25">
      <c r="A566" s="401"/>
      <c r="B566" s="126"/>
      <c r="L566" s="126"/>
      <c r="V566" s="126"/>
      <c r="AF566" s="126"/>
      <c r="AP566" s="126"/>
      <c r="AZ566" s="126"/>
      <c r="BJ566" s="126"/>
      <c r="BT566" s="126"/>
      <c r="CD566" s="126"/>
      <c r="CE566" s="126"/>
      <c r="CF566" s="126"/>
      <c r="CG566" s="126"/>
      <c r="CH566" s="126"/>
      <c r="CI566" s="126"/>
      <c r="CJ566" s="126"/>
      <c r="CK566" s="126"/>
      <c r="CN566" s="126"/>
      <c r="CX566" s="126"/>
      <c r="DH566" s="126"/>
      <c r="DR566" s="126"/>
      <c r="EB566" s="126"/>
      <c r="EL566" s="126"/>
      <c r="EV566" s="126"/>
      <c r="FF566" s="126"/>
      <c r="FP566" s="126"/>
      <c r="FZ566" s="126"/>
      <c r="GJ566" s="126"/>
      <c r="GT566" s="126"/>
      <c r="HD566" s="126"/>
      <c r="HN566" s="126"/>
      <c r="HX566" s="126"/>
      <c r="IH566" s="126"/>
      <c r="IR566" s="126"/>
      <c r="JB566" s="126"/>
      <c r="JL566" s="126"/>
      <c r="JV566" s="126"/>
      <c r="KF566" s="126"/>
      <c r="KP566" s="126"/>
      <c r="KZ566" s="126"/>
      <c r="LJ566" s="126"/>
    </row>
    <row xmlns:x14ac="http://schemas.microsoft.com/office/spreadsheetml/2009/9/ac" r="567" s="3" customFormat="true" x14ac:dyDescent="0.25">
      <c r="A567" s="401"/>
      <c r="B567" s="126"/>
      <c r="L567" s="126"/>
      <c r="V567" s="126"/>
      <c r="AF567" s="126"/>
      <c r="AP567" s="126"/>
      <c r="AZ567" s="126"/>
      <c r="BJ567" s="126"/>
      <c r="BT567" s="126"/>
      <c r="CD567" s="126"/>
      <c r="CE567" s="126"/>
      <c r="CF567" s="126"/>
      <c r="CG567" s="126"/>
      <c r="CH567" s="126"/>
      <c r="CI567" s="126"/>
      <c r="CJ567" s="126"/>
      <c r="CK567" s="126"/>
      <c r="CN567" s="126"/>
      <c r="CX567" s="126"/>
      <c r="DH567" s="126"/>
      <c r="DR567" s="126"/>
      <c r="EB567" s="126"/>
      <c r="EL567" s="126"/>
      <c r="EV567" s="126"/>
      <c r="FF567" s="126"/>
      <c r="FP567" s="126"/>
      <c r="FZ567" s="126"/>
      <c r="GJ567" s="126"/>
      <c r="GT567" s="126"/>
      <c r="HD567" s="126"/>
      <c r="HN567" s="126"/>
      <c r="HX567" s="126"/>
      <c r="IH567" s="126"/>
      <c r="IR567" s="126"/>
      <c r="JB567" s="126"/>
      <c r="JL567" s="126"/>
      <c r="JV567" s="126"/>
      <c r="KF567" s="126"/>
      <c r="KP567" s="126"/>
      <c r="KZ567" s="126"/>
      <c r="LJ567" s="126"/>
    </row>
    <row xmlns:x14ac="http://schemas.microsoft.com/office/spreadsheetml/2009/9/ac" r="568" s="3" customFormat="true" x14ac:dyDescent="0.25">
      <c r="A568" s="401"/>
      <c r="B568" s="126"/>
      <c r="L568" s="126"/>
      <c r="V568" s="126"/>
      <c r="AF568" s="126"/>
      <c r="AP568" s="126"/>
      <c r="AZ568" s="126"/>
      <c r="BJ568" s="126"/>
      <c r="BT568" s="126"/>
      <c r="CD568" s="126"/>
      <c r="CE568" s="126"/>
      <c r="CF568" s="126"/>
      <c r="CG568" s="126"/>
      <c r="CH568" s="126"/>
      <c r="CI568" s="126"/>
      <c r="CJ568" s="126"/>
      <c r="CK568" s="126"/>
      <c r="CN568" s="126"/>
      <c r="CX568" s="126"/>
      <c r="DH568" s="126"/>
      <c r="DR568" s="126"/>
      <c r="EB568" s="126"/>
      <c r="EL568" s="126"/>
      <c r="EV568" s="126"/>
      <c r="FF568" s="126"/>
      <c r="FP568" s="126"/>
      <c r="FZ568" s="126"/>
      <c r="GJ568" s="126"/>
      <c r="GT568" s="126"/>
      <c r="HD568" s="126"/>
      <c r="HN568" s="126"/>
      <c r="HX568" s="126"/>
      <c r="IH568" s="126"/>
      <c r="IR568" s="126"/>
      <c r="JB568" s="126"/>
      <c r="JL568" s="126"/>
      <c r="JV568" s="126"/>
      <c r="KF568" s="126"/>
      <c r="KP568" s="126"/>
      <c r="KZ568" s="126"/>
      <c r="LJ568" s="126"/>
    </row>
    <row xmlns:x14ac="http://schemas.microsoft.com/office/spreadsheetml/2009/9/ac" r="569" s="3" customFormat="true" x14ac:dyDescent="0.25">
      <c r="A569" s="401"/>
      <c r="B569" s="126"/>
      <c r="L569" s="126"/>
      <c r="V569" s="126"/>
      <c r="AF569" s="126"/>
      <c r="AP569" s="126"/>
      <c r="AZ569" s="126"/>
      <c r="BJ569" s="126"/>
      <c r="BT569" s="126"/>
      <c r="CD569" s="126"/>
      <c r="CE569" s="126"/>
      <c r="CF569" s="126"/>
      <c r="CG569" s="126"/>
      <c r="CH569" s="126"/>
      <c r="CI569" s="126"/>
      <c r="CJ569" s="126"/>
      <c r="CK569" s="126"/>
      <c r="CN569" s="126"/>
      <c r="CX569" s="126"/>
      <c r="DH569" s="126"/>
      <c r="DR569" s="126"/>
      <c r="EB569" s="126"/>
      <c r="EL569" s="126"/>
      <c r="EV569" s="126"/>
      <c r="FF569" s="126"/>
      <c r="FP569" s="126"/>
      <c r="FZ569" s="126"/>
      <c r="GJ569" s="126"/>
      <c r="GT569" s="126"/>
      <c r="HD569" s="126"/>
      <c r="HN569" s="126"/>
      <c r="HX569" s="126"/>
      <c r="IH569" s="126"/>
      <c r="IR569" s="126"/>
      <c r="JB569" s="126"/>
      <c r="JL569" s="126"/>
      <c r="JV569" s="126"/>
      <c r="KF569" s="126"/>
      <c r="KP569" s="126"/>
      <c r="KZ569" s="126"/>
      <c r="LJ569" s="126"/>
    </row>
    <row xmlns:x14ac="http://schemas.microsoft.com/office/spreadsheetml/2009/9/ac" r="570" s="3" customFormat="true" x14ac:dyDescent="0.25">
      <c r="A570" s="401"/>
      <c r="B570" s="126"/>
      <c r="L570" s="126"/>
      <c r="V570" s="126"/>
      <c r="AF570" s="126"/>
      <c r="AP570" s="126"/>
      <c r="AZ570" s="126"/>
      <c r="BJ570" s="126"/>
      <c r="BT570" s="126"/>
      <c r="CD570" s="126"/>
      <c r="CE570" s="126"/>
      <c r="CF570" s="126"/>
      <c r="CG570" s="126"/>
      <c r="CH570" s="126"/>
      <c r="CI570" s="126"/>
      <c r="CJ570" s="126"/>
      <c r="CK570" s="126"/>
      <c r="CN570" s="126"/>
      <c r="CX570" s="126"/>
      <c r="DH570" s="126"/>
      <c r="DR570" s="126"/>
      <c r="EB570" s="126"/>
      <c r="EL570" s="126"/>
      <c r="EV570" s="126"/>
      <c r="FF570" s="126"/>
      <c r="FP570" s="126"/>
      <c r="FZ570" s="126"/>
      <c r="GJ570" s="126"/>
      <c r="GT570" s="126"/>
      <c r="HD570" s="126"/>
      <c r="HN570" s="126"/>
      <c r="HX570" s="126"/>
      <c r="IH570" s="126"/>
      <c r="IR570" s="126"/>
      <c r="JB570" s="126"/>
      <c r="JL570" s="126"/>
      <c r="JV570" s="126"/>
      <c r="KF570" s="126"/>
      <c r="KP570" s="126"/>
      <c r="KZ570" s="126"/>
      <c r="LJ570" s="126"/>
    </row>
    <row xmlns:x14ac="http://schemas.microsoft.com/office/spreadsheetml/2009/9/ac" r="571" s="3" customFormat="true" x14ac:dyDescent="0.25">
      <c r="A571" s="401"/>
      <c r="B571" s="126"/>
      <c r="L571" s="126"/>
      <c r="V571" s="126"/>
      <c r="AF571" s="126"/>
      <c r="AP571" s="126"/>
      <c r="AZ571" s="126"/>
      <c r="BJ571" s="126"/>
      <c r="BT571" s="126"/>
      <c r="CD571" s="126"/>
      <c r="CE571" s="126"/>
      <c r="CF571" s="126"/>
      <c r="CG571" s="126"/>
      <c r="CH571" s="126"/>
      <c r="CI571" s="126"/>
      <c r="CJ571" s="126"/>
      <c r="CK571" s="126"/>
      <c r="CN571" s="126"/>
      <c r="CX571" s="126"/>
      <c r="DH571" s="126"/>
      <c r="DR571" s="126"/>
      <c r="EB571" s="126"/>
      <c r="EL571" s="126"/>
      <c r="EV571" s="126"/>
      <c r="FF571" s="126"/>
      <c r="FP571" s="126"/>
      <c r="FZ571" s="126"/>
      <c r="GJ571" s="126"/>
      <c r="GT571" s="126"/>
      <c r="HD571" s="126"/>
      <c r="HN571" s="126"/>
      <c r="HX571" s="126"/>
      <c r="IH571" s="126"/>
      <c r="IR571" s="126"/>
      <c r="JB571" s="126"/>
      <c r="JL571" s="126"/>
      <c r="JV571" s="126"/>
      <c r="KF571" s="126"/>
      <c r="KP571" s="126"/>
      <c r="KZ571" s="126"/>
      <c r="LJ571" s="126"/>
    </row>
    <row xmlns:x14ac="http://schemas.microsoft.com/office/spreadsheetml/2009/9/ac" r="572" s="3" customFormat="true" x14ac:dyDescent="0.25">
      <c r="A572" s="401"/>
      <c r="B572" s="126"/>
      <c r="L572" s="126"/>
      <c r="V572" s="126"/>
      <c r="AF572" s="126"/>
      <c r="AP572" s="126"/>
      <c r="AZ572" s="126"/>
      <c r="BJ572" s="126"/>
      <c r="BT572" s="126"/>
      <c r="CD572" s="126"/>
      <c r="CE572" s="126"/>
      <c r="CF572" s="126"/>
      <c r="CG572" s="126"/>
      <c r="CH572" s="126"/>
      <c r="CI572" s="126"/>
      <c r="CJ572" s="126"/>
      <c r="CK572" s="126"/>
      <c r="CN572" s="126"/>
      <c r="CX572" s="126"/>
      <c r="DH572" s="126"/>
      <c r="DR572" s="126"/>
      <c r="EB572" s="126"/>
      <c r="EL572" s="126"/>
      <c r="EV572" s="126"/>
      <c r="FF572" s="126"/>
      <c r="FP572" s="126"/>
      <c r="FZ572" s="126"/>
      <c r="GJ572" s="126"/>
      <c r="GT572" s="126"/>
      <c r="HD572" s="126"/>
      <c r="HN572" s="126"/>
      <c r="HX572" s="126"/>
      <c r="IH572" s="126"/>
      <c r="IR572" s="126"/>
      <c r="JB572" s="126"/>
      <c r="JL572" s="126"/>
      <c r="JV572" s="126"/>
      <c r="KF572" s="126"/>
      <c r="KP572" s="126"/>
      <c r="KZ572" s="126"/>
      <c r="LJ572" s="126"/>
    </row>
    <row xmlns:x14ac="http://schemas.microsoft.com/office/spreadsheetml/2009/9/ac" r="573" s="3" customFormat="true" x14ac:dyDescent="0.25">
      <c r="A573" s="401"/>
      <c r="B573" s="126"/>
      <c r="L573" s="126"/>
      <c r="V573" s="126"/>
      <c r="AF573" s="126"/>
      <c r="AP573" s="126"/>
      <c r="AZ573" s="126"/>
      <c r="BJ573" s="126"/>
      <c r="BT573" s="126"/>
      <c r="CD573" s="126"/>
      <c r="CE573" s="126"/>
      <c r="CF573" s="126"/>
      <c r="CG573" s="126"/>
      <c r="CH573" s="126"/>
      <c r="CI573" s="126"/>
      <c r="CJ573" s="126"/>
      <c r="CK573" s="126"/>
      <c r="CN573" s="126"/>
      <c r="CX573" s="126"/>
      <c r="DH573" s="126"/>
      <c r="DR573" s="126"/>
      <c r="EB573" s="126"/>
      <c r="EL573" s="126"/>
      <c r="EV573" s="126"/>
      <c r="FF573" s="126"/>
      <c r="FP573" s="126"/>
      <c r="FZ573" s="126"/>
      <c r="GJ573" s="126"/>
      <c r="GT573" s="126"/>
      <c r="HD573" s="126"/>
      <c r="HN573" s="126"/>
      <c r="HX573" s="126"/>
      <c r="IH573" s="126"/>
      <c r="IR573" s="126"/>
      <c r="JB573" s="126"/>
      <c r="JL573" s="126"/>
      <c r="JV573" s="126"/>
      <c r="KF573" s="126"/>
      <c r="KP573" s="126"/>
      <c r="KZ573" s="126"/>
      <c r="LJ573" s="126"/>
    </row>
    <row xmlns:x14ac="http://schemas.microsoft.com/office/spreadsheetml/2009/9/ac" r="574" s="3" customFormat="true" x14ac:dyDescent="0.25">
      <c r="A574" s="401"/>
      <c r="B574" s="126"/>
      <c r="L574" s="126"/>
      <c r="V574" s="126"/>
      <c r="AF574" s="126"/>
      <c r="AP574" s="126"/>
      <c r="AZ574" s="126"/>
      <c r="BJ574" s="126"/>
      <c r="BT574" s="126"/>
      <c r="CD574" s="126"/>
      <c r="CE574" s="126"/>
      <c r="CF574" s="126"/>
      <c r="CG574" s="126"/>
      <c r="CH574" s="126"/>
      <c r="CI574" s="126"/>
      <c r="CJ574" s="126"/>
      <c r="CK574" s="126"/>
      <c r="CN574" s="126"/>
      <c r="CX574" s="126"/>
      <c r="DH574" s="126"/>
      <c r="DR574" s="126"/>
      <c r="EB574" s="126"/>
      <c r="EL574" s="126"/>
      <c r="EV574" s="126"/>
      <c r="FF574" s="126"/>
      <c r="FP574" s="126"/>
      <c r="FZ574" s="126"/>
      <c r="GJ574" s="126"/>
      <c r="GT574" s="126"/>
      <c r="HD574" s="126"/>
      <c r="HN574" s="126"/>
      <c r="HX574" s="126"/>
      <c r="IH574" s="126"/>
      <c r="IR574" s="126"/>
      <c r="JB574" s="126"/>
      <c r="JL574" s="126"/>
      <c r="JV574" s="126"/>
      <c r="KF574" s="126"/>
      <c r="KP574" s="126"/>
      <c r="KZ574" s="126"/>
      <c r="LJ574" s="126"/>
    </row>
    <row xmlns:x14ac="http://schemas.microsoft.com/office/spreadsheetml/2009/9/ac" r="575" s="3" customFormat="true" x14ac:dyDescent="0.25">
      <c r="A575" s="401"/>
      <c r="B575" s="126"/>
      <c r="L575" s="126"/>
      <c r="V575" s="126"/>
      <c r="AF575" s="126"/>
      <c r="AP575" s="126"/>
      <c r="AZ575" s="126"/>
      <c r="BJ575" s="126"/>
      <c r="BT575" s="126"/>
      <c r="CD575" s="126"/>
      <c r="CE575" s="126"/>
      <c r="CF575" s="126"/>
      <c r="CG575" s="126"/>
      <c r="CH575" s="126"/>
      <c r="CI575" s="126"/>
      <c r="CJ575" s="126"/>
      <c r="CK575" s="126"/>
      <c r="CN575" s="126"/>
      <c r="CX575" s="126"/>
      <c r="DH575" s="126"/>
      <c r="DR575" s="126"/>
      <c r="EB575" s="126"/>
      <c r="EL575" s="126"/>
      <c r="EV575" s="126"/>
      <c r="FF575" s="126"/>
      <c r="FP575" s="126"/>
      <c r="FZ575" s="126"/>
      <c r="GJ575" s="126"/>
      <c r="GT575" s="126"/>
      <c r="HD575" s="126"/>
      <c r="HN575" s="126"/>
      <c r="HX575" s="126"/>
      <c r="IH575" s="126"/>
      <c r="IR575" s="126"/>
      <c r="JB575" s="126"/>
      <c r="JL575" s="126"/>
      <c r="JV575" s="126"/>
      <c r="KF575" s="126"/>
      <c r="KP575" s="126"/>
      <c r="KZ575" s="126"/>
      <c r="LJ575" s="126"/>
    </row>
    <row xmlns:x14ac="http://schemas.microsoft.com/office/spreadsheetml/2009/9/ac" r="576" s="3" customFormat="true" x14ac:dyDescent="0.25">
      <c r="A576" s="401"/>
      <c r="B576" s="126"/>
      <c r="L576" s="126"/>
      <c r="V576" s="126"/>
      <c r="AF576" s="126"/>
      <c r="AP576" s="126"/>
      <c r="AZ576" s="126"/>
      <c r="BJ576" s="126"/>
      <c r="BT576" s="126"/>
      <c r="CD576" s="126"/>
      <c r="CE576" s="126"/>
      <c r="CF576" s="126"/>
      <c r="CG576" s="126"/>
      <c r="CH576" s="126"/>
      <c r="CI576" s="126"/>
      <c r="CJ576" s="126"/>
      <c r="CK576" s="126"/>
      <c r="CN576" s="126"/>
      <c r="CX576" s="126"/>
      <c r="DH576" s="126"/>
      <c r="DR576" s="126"/>
      <c r="EB576" s="126"/>
      <c r="EL576" s="126"/>
      <c r="EV576" s="126"/>
      <c r="FF576" s="126"/>
      <c r="FP576" s="126"/>
      <c r="FZ576" s="126"/>
      <c r="GJ576" s="126"/>
      <c r="GT576" s="126"/>
      <c r="HD576" s="126"/>
      <c r="HN576" s="126"/>
      <c r="HX576" s="126"/>
      <c r="IH576" s="126"/>
      <c r="IR576" s="126"/>
      <c r="JB576" s="126"/>
      <c r="JL576" s="126"/>
      <c r="JV576" s="126"/>
      <c r="KF576" s="126"/>
      <c r="KP576" s="126"/>
      <c r="KZ576" s="126"/>
      <c r="LJ576" s="126"/>
    </row>
    <row xmlns:x14ac="http://schemas.microsoft.com/office/spreadsheetml/2009/9/ac" r="577" s="3" customFormat="true" x14ac:dyDescent="0.25">
      <c r="A577" s="401"/>
      <c r="B577" s="126"/>
      <c r="L577" s="126"/>
      <c r="V577" s="126"/>
      <c r="AF577" s="126"/>
      <c r="AP577" s="126"/>
      <c r="AZ577" s="126"/>
      <c r="BJ577" s="126"/>
      <c r="BT577" s="126"/>
      <c r="CD577" s="126"/>
      <c r="CE577" s="126"/>
      <c r="CF577" s="126"/>
      <c r="CG577" s="126"/>
      <c r="CH577" s="126"/>
      <c r="CI577" s="126"/>
      <c r="CJ577" s="126"/>
      <c r="CK577" s="126"/>
      <c r="CN577" s="126"/>
      <c r="CX577" s="126"/>
      <c r="DH577" s="126"/>
      <c r="DR577" s="126"/>
      <c r="EB577" s="126"/>
      <c r="EL577" s="126"/>
      <c r="EV577" s="126"/>
      <c r="FF577" s="126"/>
      <c r="FP577" s="126"/>
      <c r="FZ577" s="126"/>
      <c r="GJ577" s="126"/>
      <c r="GT577" s="126"/>
      <c r="HD577" s="126"/>
      <c r="HN577" s="126"/>
      <c r="HX577" s="126"/>
      <c r="IH577" s="126"/>
      <c r="IR577" s="126"/>
      <c r="JB577" s="126"/>
      <c r="JL577" s="126"/>
      <c r="JV577" s="126"/>
      <c r="KF577" s="126"/>
      <c r="KP577" s="126"/>
      <c r="KZ577" s="126"/>
      <c r="LJ577" s="126"/>
    </row>
    <row xmlns:x14ac="http://schemas.microsoft.com/office/spreadsheetml/2009/9/ac" r="578" s="3" customFormat="true" x14ac:dyDescent="0.25">
      <c r="A578" s="401"/>
      <c r="B578" s="126"/>
      <c r="L578" s="126"/>
      <c r="V578" s="126"/>
      <c r="AF578" s="126"/>
      <c r="AP578" s="126"/>
      <c r="AZ578" s="126"/>
      <c r="BJ578" s="126"/>
      <c r="BT578" s="126"/>
      <c r="CD578" s="126"/>
      <c r="CE578" s="126"/>
      <c r="CF578" s="126"/>
      <c r="CG578" s="126"/>
      <c r="CH578" s="126"/>
      <c r="CI578" s="126"/>
      <c r="CJ578" s="126"/>
      <c r="CK578" s="126"/>
      <c r="CN578" s="126"/>
      <c r="CX578" s="126"/>
      <c r="DH578" s="126"/>
      <c r="DR578" s="126"/>
      <c r="EB578" s="126"/>
      <c r="EL578" s="126"/>
      <c r="EV578" s="126"/>
      <c r="FF578" s="126"/>
      <c r="FP578" s="126"/>
      <c r="FZ578" s="126"/>
      <c r="GJ578" s="126"/>
      <c r="GT578" s="126"/>
      <c r="HD578" s="126"/>
      <c r="HN578" s="126"/>
      <c r="HX578" s="126"/>
      <c r="IH578" s="126"/>
      <c r="IR578" s="126"/>
      <c r="JB578" s="126"/>
      <c r="JL578" s="126"/>
      <c r="JV578" s="126"/>
      <c r="KF578" s="126"/>
      <c r="KP578" s="126"/>
      <c r="KZ578" s="126"/>
      <c r="LJ578" s="126"/>
    </row>
    <row xmlns:x14ac="http://schemas.microsoft.com/office/spreadsheetml/2009/9/ac" r="579" s="3" customFormat="true" x14ac:dyDescent="0.25">
      <c r="A579" s="401"/>
      <c r="B579" s="126"/>
      <c r="L579" s="126"/>
      <c r="V579" s="126"/>
      <c r="AF579" s="126"/>
      <c r="AP579" s="126"/>
      <c r="AZ579" s="126"/>
      <c r="BJ579" s="126"/>
      <c r="BT579" s="126"/>
      <c r="CD579" s="126"/>
      <c r="CE579" s="126"/>
      <c r="CF579" s="126"/>
      <c r="CG579" s="126"/>
      <c r="CH579" s="126"/>
      <c r="CI579" s="126"/>
      <c r="CJ579" s="126"/>
      <c r="CK579" s="126"/>
      <c r="CN579" s="126"/>
      <c r="CX579" s="126"/>
      <c r="DH579" s="126"/>
      <c r="DR579" s="126"/>
      <c r="EB579" s="126"/>
      <c r="EL579" s="126"/>
      <c r="EV579" s="126"/>
      <c r="FF579" s="126"/>
      <c r="FP579" s="126"/>
      <c r="FZ579" s="126"/>
      <c r="GJ579" s="126"/>
      <c r="GT579" s="126"/>
      <c r="HD579" s="126"/>
      <c r="HN579" s="126"/>
      <c r="HX579" s="126"/>
      <c r="IH579" s="126"/>
      <c r="IR579" s="126"/>
      <c r="JB579" s="126"/>
      <c r="JL579" s="126"/>
      <c r="JV579" s="126"/>
      <c r="KF579" s="126"/>
      <c r="KP579" s="126"/>
      <c r="KZ579" s="126"/>
      <c r="LJ579" s="126"/>
    </row>
    <row xmlns:x14ac="http://schemas.microsoft.com/office/spreadsheetml/2009/9/ac" r="580" s="3" customFormat="true" x14ac:dyDescent="0.25">
      <c r="A580" s="401"/>
      <c r="B580" s="126"/>
      <c r="L580" s="126"/>
      <c r="V580" s="126"/>
      <c r="AF580" s="126"/>
      <c r="AP580" s="126"/>
      <c r="AZ580" s="126"/>
      <c r="BJ580" s="126"/>
      <c r="BT580" s="126"/>
      <c r="CD580" s="126"/>
      <c r="CE580" s="126"/>
      <c r="CF580" s="126"/>
      <c r="CG580" s="126"/>
      <c r="CH580" s="126"/>
      <c r="CI580" s="126"/>
      <c r="CJ580" s="126"/>
      <c r="CK580" s="126"/>
      <c r="CN580" s="126"/>
      <c r="CX580" s="126"/>
      <c r="DH580" s="126"/>
      <c r="DR580" s="126"/>
      <c r="EB580" s="126"/>
      <c r="EL580" s="126"/>
      <c r="EV580" s="126"/>
      <c r="FF580" s="126"/>
      <c r="FP580" s="126"/>
      <c r="FZ580" s="126"/>
      <c r="GJ580" s="126"/>
      <c r="GT580" s="126"/>
      <c r="HD580" s="126"/>
      <c r="HN580" s="126"/>
      <c r="HX580" s="126"/>
      <c r="IH580" s="126"/>
      <c r="IR580" s="126"/>
      <c r="JB580" s="126"/>
      <c r="JL580" s="126"/>
      <c r="JV580" s="126"/>
      <c r="KF580" s="126"/>
      <c r="KP580" s="126"/>
      <c r="KZ580" s="126"/>
      <c r="LJ580" s="126"/>
    </row>
    <row xmlns:x14ac="http://schemas.microsoft.com/office/spreadsheetml/2009/9/ac" r="581" s="3" customFormat="true" x14ac:dyDescent="0.25">
      <c r="A581" s="401"/>
      <c r="B581" s="126"/>
      <c r="L581" s="126"/>
      <c r="V581" s="126"/>
      <c r="AF581" s="126"/>
      <c r="AP581" s="126"/>
      <c r="AZ581" s="126"/>
      <c r="BJ581" s="126"/>
      <c r="BT581" s="126"/>
      <c r="CD581" s="126"/>
      <c r="CE581" s="126"/>
      <c r="CF581" s="126"/>
      <c r="CG581" s="126"/>
      <c r="CH581" s="126"/>
      <c r="CI581" s="126"/>
      <c r="CJ581" s="126"/>
      <c r="CK581" s="126"/>
      <c r="CN581" s="126"/>
      <c r="CX581" s="126"/>
      <c r="DH581" s="126"/>
      <c r="DR581" s="126"/>
      <c r="EB581" s="126"/>
      <c r="EL581" s="126"/>
      <c r="EV581" s="126"/>
      <c r="FF581" s="126"/>
      <c r="FP581" s="126"/>
      <c r="FZ581" s="126"/>
      <c r="GJ581" s="126"/>
      <c r="GT581" s="126"/>
      <c r="HD581" s="126"/>
      <c r="HN581" s="126"/>
      <c r="HX581" s="126"/>
      <c r="IH581" s="126"/>
      <c r="IR581" s="126"/>
      <c r="JB581" s="126"/>
      <c r="JL581" s="126"/>
      <c r="JV581" s="126"/>
      <c r="KF581" s="126"/>
      <c r="KP581" s="126"/>
      <c r="KZ581" s="126"/>
      <c r="LJ581" s="126"/>
    </row>
    <row xmlns:x14ac="http://schemas.microsoft.com/office/spreadsheetml/2009/9/ac" r="582" s="3" customFormat="true" x14ac:dyDescent="0.25">
      <c r="A582" s="401"/>
      <c r="B582" s="126"/>
      <c r="L582" s="126"/>
      <c r="V582" s="126"/>
      <c r="AF582" s="126"/>
      <c r="AP582" s="126"/>
      <c r="AZ582" s="126"/>
      <c r="BJ582" s="126"/>
      <c r="BT582" s="126"/>
      <c r="CD582" s="126"/>
      <c r="CE582" s="126"/>
      <c r="CF582" s="126"/>
      <c r="CG582" s="126"/>
      <c r="CH582" s="126"/>
      <c r="CI582" s="126"/>
      <c r="CJ582" s="126"/>
      <c r="CK582" s="126"/>
      <c r="CN582" s="126"/>
      <c r="CX582" s="126"/>
      <c r="DH582" s="126"/>
      <c r="DR582" s="126"/>
      <c r="EB582" s="126"/>
      <c r="EL582" s="126"/>
      <c r="EV582" s="126"/>
      <c r="FF582" s="126"/>
      <c r="FP582" s="126"/>
      <c r="FZ582" s="126"/>
      <c r="GJ582" s="126"/>
      <c r="GT582" s="126"/>
      <c r="HD582" s="126"/>
      <c r="HN582" s="126"/>
      <c r="HX582" s="126"/>
      <c r="IH582" s="126"/>
      <c r="IR582" s="126"/>
      <c r="JB582" s="126"/>
      <c r="JL582" s="126"/>
      <c r="JV582" s="126"/>
      <c r="KF582" s="126"/>
      <c r="KP582" s="126"/>
      <c r="KZ582" s="126"/>
      <c r="LJ582" s="126"/>
    </row>
    <row xmlns:x14ac="http://schemas.microsoft.com/office/spreadsheetml/2009/9/ac" r="583" s="3" customFormat="true" x14ac:dyDescent="0.25">
      <c r="A583" s="401"/>
      <c r="B583" s="126"/>
      <c r="L583" s="126"/>
      <c r="V583" s="126"/>
      <c r="AF583" s="126"/>
      <c r="AP583" s="126"/>
      <c r="AZ583" s="126"/>
      <c r="BJ583" s="126"/>
      <c r="BT583" s="126"/>
      <c r="CD583" s="126"/>
      <c r="CE583" s="126"/>
      <c r="CF583" s="126"/>
      <c r="CG583" s="126"/>
      <c r="CH583" s="126"/>
      <c r="CI583" s="126"/>
      <c r="CJ583" s="126"/>
      <c r="CK583" s="126"/>
      <c r="CN583" s="126"/>
      <c r="CX583" s="126"/>
      <c r="DH583" s="126"/>
      <c r="DR583" s="126"/>
      <c r="EB583" s="126"/>
      <c r="EL583" s="126"/>
      <c r="EV583" s="126"/>
      <c r="FF583" s="126"/>
      <c r="FP583" s="126"/>
      <c r="FZ583" s="126"/>
      <c r="GJ583" s="126"/>
      <c r="GT583" s="126"/>
      <c r="HD583" s="126"/>
      <c r="HN583" s="126"/>
      <c r="HX583" s="126"/>
      <c r="IH583" s="126"/>
      <c r="IR583" s="126"/>
      <c r="JB583" s="126"/>
      <c r="JL583" s="126"/>
      <c r="JV583" s="126"/>
      <c r="KF583" s="126"/>
      <c r="KP583" s="126"/>
      <c r="KZ583" s="126"/>
      <c r="LJ583" s="126"/>
    </row>
    <row xmlns:x14ac="http://schemas.microsoft.com/office/spreadsheetml/2009/9/ac" r="584" s="3" customFormat="true" x14ac:dyDescent="0.25">
      <c r="A584" s="401"/>
      <c r="B584" s="126"/>
      <c r="L584" s="126"/>
      <c r="V584" s="126"/>
      <c r="AF584" s="126"/>
      <c r="AP584" s="126"/>
      <c r="AZ584" s="126"/>
      <c r="BJ584" s="126"/>
      <c r="BT584" s="126"/>
      <c r="CD584" s="126"/>
      <c r="CE584" s="126"/>
      <c r="CF584" s="126"/>
      <c r="CG584" s="126"/>
      <c r="CH584" s="126"/>
      <c r="CI584" s="126"/>
      <c r="CJ584" s="126"/>
      <c r="CK584" s="126"/>
      <c r="CN584" s="126"/>
      <c r="CX584" s="126"/>
      <c r="DH584" s="126"/>
      <c r="DR584" s="126"/>
      <c r="EB584" s="126"/>
      <c r="EL584" s="126"/>
      <c r="EV584" s="126"/>
      <c r="FF584" s="126"/>
      <c r="FP584" s="126"/>
      <c r="FZ584" s="126"/>
      <c r="GJ584" s="126"/>
      <c r="GT584" s="126"/>
      <c r="HD584" s="126"/>
      <c r="HN584" s="126"/>
      <c r="HX584" s="126"/>
      <c r="IH584" s="126"/>
      <c r="IR584" s="126"/>
      <c r="JB584" s="126"/>
      <c r="JL584" s="126"/>
      <c r="JV584" s="126"/>
      <c r="KF584" s="126"/>
      <c r="KP584" s="126"/>
      <c r="KZ584" s="126"/>
      <c r="LJ584" s="126"/>
    </row>
    <row xmlns:x14ac="http://schemas.microsoft.com/office/spreadsheetml/2009/9/ac" r="585" s="3" customFormat="true" x14ac:dyDescent="0.25">
      <c r="A585" s="401"/>
      <c r="B585" s="126"/>
      <c r="L585" s="126"/>
      <c r="V585" s="126"/>
      <c r="AF585" s="126"/>
      <c r="AP585" s="126"/>
      <c r="AZ585" s="126"/>
      <c r="BJ585" s="126"/>
      <c r="BT585" s="126"/>
      <c r="CD585" s="126"/>
      <c r="CE585" s="126"/>
      <c r="CF585" s="126"/>
      <c r="CG585" s="126"/>
      <c r="CH585" s="126"/>
      <c r="CI585" s="126"/>
      <c r="CJ585" s="126"/>
      <c r="CK585" s="126"/>
      <c r="CN585" s="126"/>
      <c r="CX585" s="126"/>
      <c r="DH585" s="126"/>
      <c r="DR585" s="126"/>
      <c r="EB585" s="126"/>
      <c r="EL585" s="126"/>
      <c r="EV585" s="126"/>
      <c r="FF585" s="126"/>
      <c r="FP585" s="126"/>
      <c r="FZ585" s="126"/>
      <c r="GJ585" s="126"/>
      <c r="GT585" s="126"/>
      <c r="HD585" s="126"/>
      <c r="HN585" s="126"/>
      <c r="HX585" s="126"/>
      <c r="IH585" s="126"/>
      <c r="IR585" s="126"/>
      <c r="JB585" s="126"/>
      <c r="JL585" s="126"/>
      <c r="JV585" s="126"/>
      <c r="KF585" s="126"/>
      <c r="KP585" s="126"/>
      <c r="KZ585" s="126"/>
      <c r="LJ585" s="126"/>
    </row>
    <row xmlns:x14ac="http://schemas.microsoft.com/office/spreadsheetml/2009/9/ac" r="586" s="3" customFormat="true" x14ac:dyDescent="0.25">
      <c r="A586" s="401"/>
      <c r="B586" s="126"/>
      <c r="L586" s="126"/>
      <c r="V586" s="126"/>
      <c r="AF586" s="126"/>
      <c r="AP586" s="126"/>
      <c r="AZ586" s="126"/>
      <c r="BJ586" s="126"/>
      <c r="BT586" s="126"/>
      <c r="CD586" s="126"/>
      <c r="CE586" s="126"/>
      <c r="CF586" s="126"/>
      <c r="CG586" s="126"/>
      <c r="CH586" s="126"/>
      <c r="CI586" s="126"/>
      <c r="CJ586" s="126"/>
      <c r="CK586" s="126"/>
      <c r="CN586" s="126"/>
      <c r="CX586" s="126"/>
      <c r="DH586" s="126"/>
      <c r="DR586" s="126"/>
      <c r="EB586" s="126"/>
      <c r="EL586" s="126"/>
      <c r="EV586" s="126"/>
      <c r="FF586" s="126"/>
      <c r="FP586" s="126"/>
      <c r="FZ586" s="126"/>
      <c r="GJ586" s="126"/>
      <c r="GT586" s="126"/>
      <c r="HD586" s="126"/>
      <c r="HN586" s="126"/>
      <c r="HX586" s="126"/>
      <c r="IH586" s="126"/>
      <c r="IR586" s="126"/>
      <c r="JB586" s="126"/>
      <c r="JL586" s="126"/>
      <c r="JV586" s="126"/>
      <c r="KF586" s="126"/>
      <c r="KP586" s="126"/>
      <c r="KZ586" s="126"/>
      <c r="LJ586" s="126"/>
    </row>
    <row xmlns:x14ac="http://schemas.microsoft.com/office/spreadsheetml/2009/9/ac" r="587" s="3" customFormat="true" x14ac:dyDescent="0.25">
      <c r="A587" s="401"/>
      <c r="B587" s="126"/>
      <c r="L587" s="126"/>
      <c r="V587" s="126"/>
      <c r="AF587" s="126"/>
      <c r="AP587" s="126"/>
      <c r="AZ587" s="126"/>
      <c r="BJ587" s="126"/>
      <c r="BT587" s="126"/>
      <c r="CD587" s="126"/>
      <c r="CE587" s="126"/>
      <c r="CF587" s="126"/>
      <c r="CG587" s="126"/>
      <c r="CH587" s="126"/>
      <c r="CI587" s="126"/>
      <c r="CJ587" s="126"/>
      <c r="CK587" s="126"/>
      <c r="CN587" s="126"/>
      <c r="CX587" s="126"/>
      <c r="DH587" s="126"/>
      <c r="DR587" s="126"/>
      <c r="EB587" s="126"/>
      <c r="EL587" s="126"/>
      <c r="EV587" s="126"/>
      <c r="FF587" s="126"/>
      <c r="FP587" s="126"/>
      <c r="FZ587" s="126"/>
      <c r="GJ587" s="126"/>
      <c r="GT587" s="126"/>
      <c r="HD587" s="126"/>
      <c r="HN587" s="126"/>
      <c r="HX587" s="126"/>
      <c r="IH587" s="126"/>
      <c r="IR587" s="126"/>
      <c r="JB587" s="126"/>
      <c r="JL587" s="126"/>
      <c r="JV587" s="126"/>
      <c r="KF587" s="126"/>
      <c r="KP587" s="126"/>
      <c r="KZ587" s="126"/>
      <c r="LJ587" s="126"/>
    </row>
    <row xmlns:x14ac="http://schemas.microsoft.com/office/spreadsheetml/2009/9/ac" r="588" s="3" customFormat="true" x14ac:dyDescent="0.25">
      <c r="A588" s="401"/>
      <c r="B588" s="126"/>
      <c r="L588" s="126"/>
      <c r="V588" s="126"/>
      <c r="AF588" s="126"/>
      <c r="AP588" s="126"/>
      <c r="AZ588" s="126"/>
      <c r="BJ588" s="126"/>
      <c r="BT588" s="126"/>
      <c r="CD588" s="126"/>
      <c r="CE588" s="126"/>
      <c r="CF588" s="126"/>
      <c r="CG588" s="126"/>
      <c r="CH588" s="126"/>
      <c r="CI588" s="126"/>
      <c r="CJ588" s="126"/>
      <c r="CK588" s="126"/>
      <c r="CN588" s="126"/>
      <c r="CX588" s="126"/>
      <c r="DH588" s="126"/>
      <c r="DR588" s="126"/>
      <c r="EB588" s="126"/>
      <c r="EL588" s="126"/>
      <c r="EV588" s="126"/>
      <c r="FF588" s="126"/>
      <c r="FP588" s="126"/>
      <c r="FZ588" s="126"/>
      <c r="GJ588" s="126"/>
      <c r="GT588" s="126"/>
      <c r="HD588" s="126"/>
      <c r="HN588" s="126"/>
      <c r="HX588" s="126"/>
      <c r="IH588" s="126"/>
      <c r="IR588" s="126"/>
      <c r="JB588" s="126"/>
      <c r="JL588" s="126"/>
      <c r="JV588" s="126"/>
      <c r="KF588" s="126"/>
      <c r="KP588" s="126"/>
      <c r="KZ588" s="126"/>
      <c r="LJ588" s="126"/>
    </row>
    <row xmlns:x14ac="http://schemas.microsoft.com/office/spreadsheetml/2009/9/ac" r="589" s="3" customFormat="true" x14ac:dyDescent="0.25">
      <c r="A589" s="401"/>
      <c r="B589" s="126"/>
      <c r="L589" s="126"/>
      <c r="V589" s="126"/>
      <c r="AF589" s="126"/>
      <c r="AP589" s="126"/>
      <c r="AZ589" s="126"/>
      <c r="BJ589" s="126"/>
      <c r="BT589" s="126"/>
      <c r="CD589" s="126"/>
      <c r="CE589" s="126"/>
      <c r="CF589" s="126"/>
      <c r="CG589" s="126"/>
      <c r="CH589" s="126"/>
      <c r="CI589" s="126"/>
      <c r="CJ589" s="126"/>
      <c r="CK589" s="126"/>
      <c r="CN589" s="126"/>
      <c r="CX589" s="126"/>
      <c r="DH589" s="126"/>
      <c r="DR589" s="126"/>
      <c r="EB589" s="126"/>
      <c r="EL589" s="126"/>
      <c r="EV589" s="126"/>
      <c r="FF589" s="126"/>
      <c r="FP589" s="126"/>
      <c r="FZ589" s="126"/>
      <c r="GJ589" s="126"/>
      <c r="GT589" s="126"/>
      <c r="HD589" s="126"/>
      <c r="HN589" s="126"/>
      <c r="HX589" s="126"/>
      <c r="IH589" s="126"/>
      <c r="IR589" s="126"/>
      <c r="JB589" s="126"/>
      <c r="JL589" s="126"/>
      <c r="JV589" s="126"/>
      <c r="KF589" s="126"/>
      <c r="KP589" s="126"/>
      <c r="KZ589" s="126"/>
      <c r="LJ589" s="126"/>
    </row>
    <row xmlns:x14ac="http://schemas.microsoft.com/office/spreadsheetml/2009/9/ac" r="590" s="3" customFormat="true" x14ac:dyDescent="0.25">
      <c r="A590" s="401"/>
      <c r="B590" s="126"/>
      <c r="L590" s="126"/>
      <c r="V590" s="126"/>
      <c r="AF590" s="126"/>
      <c r="AP590" s="126"/>
      <c r="AZ590" s="126"/>
      <c r="BJ590" s="126"/>
      <c r="BT590" s="126"/>
      <c r="CD590" s="126"/>
      <c r="CE590" s="126"/>
      <c r="CF590" s="126"/>
      <c r="CG590" s="126"/>
      <c r="CH590" s="126"/>
      <c r="CI590" s="126"/>
      <c r="CJ590" s="126"/>
      <c r="CK590" s="126"/>
      <c r="CN590" s="126"/>
      <c r="CX590" s="126"/>
      <c r="DH590" s="126"/>
      <c r="DR590" s="126"/>
      <c r="EB590" s="126"/>
      <c r="EL590" s="126"/>
      <c r="EV590" s="126"/>
      <c r="FF590" s="126"/>
      <c r="FP590" s="126"/>
      <c r="FZ590" s="126"/>
      <c r="GJ590" s="126"/>
      <c r="GT590" s="126"/>
      <c r="HD590" s="126"/>
      <c r="HN590" s="126"/>
      <c r="HX590" s="126"/>
      <c r="IH590" s="126"/>
      <c r="IR590" s="126"/>
      <c r="JB590" s="126"/>
      <c r="JL590" s="126"/>
      <c r="JV590" s="126"/>
      <c r="KF590" s="126"/>
      <c r="KP590" s="126"/>
      <c r="KZ590" s="126"/>
      <c r="LJ590" s="126"/>
    </row>
    <row xmlns:x14ac="http://schemas.microsoft.com/office/spreadsheetml/2009/9/ac" r="591" s="3" customFormat="true" x14ac:dyDescent="0.25">
      <c r="A591" s="401"/>
      <c r="B591" s="126"/>
      <c r="L591" s="126"/>
      <c r="V591" s="126"/>
      <c r="AF591" s="126"/>
      <c r="AP591" s="126"/>
      <c r="AZ591" s="126"/>
      <c r="BJ591" s="126"/>
      <c r="BT591" s="126"/>
      <c r="CD591" s="126"/>
      <c r="CE591" s="126"/>
      <c r="CF591" s="126"/>
      <c r="CG591" s="126"/>
      <c r="CH591" s="126"/>
      <c r="CI591" s="126"/>
      <c r="CJ591" s="126"/>
      <c r="CK591" s="126"/>
      <c r="CN591" s="126"/>
      <c r="CX591" s="126"/>
      <c r="DH591" s="126"/>
      <c r="DR591" s="126"/>
      <c r="EB591" s="126"/>
      <c r="EL591" s="126"/>
      <c r="EV591" s="126"/>
      <c r="FF591" s="126"/>
      <c r="FP591" s="126"/>
      <c r="FZ591" s="126"/>
      <c r="GJ591" s="126"/>
      <c r="GT591" s="126"/>
      <c r="HD591" s="126"/>
      <c r="HN591" s="126"/>
      <c r="HX591" s="126"/>
      <c r="IH591" s="126"/>
      <c r="IR591" s="126"/>
      <c r="JB591" s="126"/>
      <c r="JL591" s="126"/>
      <c r="JV591" s="126"/>
      <c r="KF591" s="126"/>
      <c r="KP591" s="126"/>
      <c r="KZ591" s="126"/>
      <c r="LJ591" s="126"/>
    </row>
    <row xmlns:x14ac="http://schemas.microsoft.com/office/spreadsheetml/2009/9/ac" r="592" s="3" customFormat="true" x14ac:dyDescent="0.25">
      <c r="A592" s="401"/>
      <c r="B592" s="126"/>
      <c r="L592" s="126"/>
      <c r="V592" s="126"/>
      <c r="AF592" s="126"/>
      <c r="AP592" s="126"/>
      <c r="AZ592" s="126"/>
      <c r="BJ592" s="126"/>
      <c r="BT592" s="126"/>
      <c r="CD592" s="126"/>
      <c r="CE592" s="126"/>
      <c r="CF592" s="126"/>
      <c r="CG592" s="126"/>
      <c r="CH592" s="126"/>
      <c r="CI592" s="126"/>
      <c r="CJ592" s="126"/>
      <c r="CK592" s="126"/>
      <c r="CN592" s="126"/>
      <c r="CX592" s="126"/>
      <c r="DH592" s="126"/>
      <c r="DR592" s="126"/>
      <c r="EB592" s="126"/>
      <c r="EL592" s="126"/>
      <c r="EV592" s="126"/>
      <c r="FF592" s="126"/>
      <c r="FP592" s="126"/>
      <c r="FZ592" s="126"/>
      <c r="GJ592" s="126"/>
      <c r="GT592" s="126"/>
      <c r="HD592" s="126"/>
      <c r="HN592" s="126"/>
      <c r="HX592" s="126"/>
      <c r="IH592" s="126"/>
      <c r="IR592" s="126"/>
      <c r="JB592" s="126"/>
      <c r="JL592" s="126"/>
      <c r="JV592" s="126"/>
      <c r="KF592" s="126"/>
      <c r="KP592" s="126"/>
      <c r="KZ592" s="126"/>
      <c r="LJ592" s="126"/>
    </row>
    <row xmlns:x14ac="http://schemas.microsoft.com/office/spreadsheetml/2009/9/ac" r="593" s="3" customFormat="true" x14ac:dyDescent="0.25">
      <c r="A593" s="401"/>
      <c r="B593" s="126"/>
      <c r="L593" s="126"/>
      <c r="V593" s="126"/>
      <c r="AF593" s="126"/>
      <c r="AP593" s="126"/>
      <c r="AZ593" s="126"/>
      <c r="BJ593" s="126"/>
      <c r="BT593" s="126"/>
      <c r="CD593" s="126"/>
      <c r="CE593" s="126"/>
      <c r="CF593" s="126"/>
      <c r="CG593" s="126"/>
      <c r="CH593" s="126"/>
      <c r="CI593" s="126"/>
      <c r="CJ593" s="126"/>
      <c r="CK593" s="126"/>
      <c r="CN593" s="126"/>
      <c r="CX593" s="126"/>
      <c r="DH593" s="126"/>
      <c r="DR593" s="126"/>
      <c r="EB593" s="126"/>
      <c r="EL593" s="126"/>
      <c r="EV593" s="126"/>
      <c r="FF593" s="126"/>
      <c r="FP593" s="126"/>
      <c r="FZ593" s="126"/>
      <c r="GJ593" s="126"/>
      <c r="GT593" s="126"/>
      <c r="HD593" s="126"/>
      <c r="HN593" s="126"/>
      <c r="HX593" s="126"/>
      <c r="IH593" s="126"/>
      <c r="IR593" s="126"/>
      <c r="JB593" s="126"/>
      <c r="JL593" s="126"/>
      <c r="JV593" s="126"/>
      <c r="KF593" s="126"/>
      <c r="KP593" s="126"/>
      <c r="KZ593" s="126"/>
      <c r="LJ593" s="126"/>
    </row>
    <row xmlns:x14ac="http://schemas.microsoft.com/office/spreadsheetml/2009/9/ac" r="594" s="3" customFormat="true" x14ac:dyDescent="0.25">
      <c r="A594" s="401"/>
      <c r="B594" s="126"/>
      <c r="L594" s="126"/>
      <c r="V594" s="126"/>
      <c r="AF594" s="126"/>
      <c r="AP594" s="126"/>
      <c r="AZ594" s="126"/>
      <c r="BJ594" s="126"/>
      <c r="BT594" s="126"/>
      <c r="CD594" s="126"/>
      <c r="CE594" s="126"/>
      <c r="CF594" s="126"/>
      <c r="CG594" s="126"/>
      <c r="CH594" s="126"/>
      <c r="CI594" s="126"/>
      <c r="CJ594" s="126"/>
      <c r="CK594" s="126"/>
      <c r="CN594" s="126"/>
      <c r="CX594" s="126"/>
      <c r="DH594" s="126"/>
      <c r="DR594" s="126"/>
      <c r="EB594" s="126"/>
      <c r="EL594" s="126"/>
      <c r="EV594" s="126"/>
      <c r="FF594" s="126"/>
      <c r="FP594" s="126"/>
      <c r="FZ594" s="126"/>
      <c r="GJ594" s="126"/>
      <c r="GT594" s="126"/>
      <c r="HD594" s="126"/>
      <c r="HN594" s="126"/>
      <c r="HX594" s="126"/>
      <c r="IH594" s="126"/>
      <c r="IR594" s="126"/>
      <c r="JB594" s="126"/>
      <c r="JL594" s="126"/>
      <c r="JV594" s="126"/>
      <c r="KF594" s="126"/>
      <c r="KP594" s="126"/>
      <c r="KZ594" s="126"/>
      <c r="LJ594" s="126"/>
    </row>
    <row xmlns:x14ac="http://schemas.microsoft.com/office/spreadsheetml/2009/9/ac" r="595" s="3" customFormat="true" x14ac:dyDescent="0.25">
      <c r="A595" s="401"/>
      <c r="B595" s="126"/>
      <c r="L595" s="126"/>
      <c r="V595" s="126"/>
      <c r="AF595" s="126"/>
      <c r="AP595" s="126"/>
      <c r="AZ595" s="126"/>
      <c r="BJ595" s="126"/>
      <c r="BT595" s="126"/>
      <c r="CD595" s="126"/>
      <c r="CE595" s="126"/>
      <c r="CF595" s="126"/>
      <c r="CG595" s="126"/>
      <c r="CH595" s="126"/>
      <c r="CI595" s="126"/>
      <c r="CJ595" s="126"/>
      <c r="CK595" s="126"/>
      <c r="CN595" s="126"/>
      <c r="CX595" s="126"/>
      <c r="DH595" s="126"/>
      <c r="DR595" s="126"/>
      <c r="EB595" s="126"/>
      <c r="EL595" s="126"/>
      <c r="EV595" s="126"/>
      <c r="FF595" s="126"/>
      <c r="FP595" s="126"/>
      <c r="FZ595" s="126"/>
      <c r="GJ595" s="126"/>
      <c r="GT595" s="126"/>
      <c r="HD595" s="126"/>
      <c r="HN595" s="126"/>
      <c r="HX595" s="126"/>
      <c r="IH595" s="126"/>
      <c r="IR595" s="126"/>
      <c r="JB595" s="126"/>
      <c r="JL595" s="126"/>
      <c r="JV595" s="126"/>
      <c r="KF595" s="126"/>
      <c r="KP595" s="126"/>
      <c r="KZ595" s="126"/>
      <c r="LJ595" s="126"/>
    </row>
    <row xmlns:x14ac="http://schemas.microsoft.com/office/spreadsheetml/2009/9/ac" r="596" s="3" customFormat="true" x14ac:dyDescent="0.25">
      <c r="A596" s="401"/>
      <c r="B596" s="126"/>
      <c r="L596" s="126"/>
      <c r="V596" s="126"/>
      <c r="AF596" s="126"/>
      <c r="AP596" s="126"/>
      <c r="AZ596" s="126"/>
      <c r="BJ596" s="126"/>
      <c r="BT596" s="126"/>
      <c r="CD596" s="126"/>
      <c r="CE596" s="126"/>
      <c r="CF596" s="126"/>
      <c r="CG596" s="126"/>
      <c r="CH596" s="126"/>
      <c r="CI596" s="126"/>
      <c r="CJ596" s="126"/>
      <c r="CK596" s="126"/>
      <c r="CN596" s="126"/>
      <c r="CX596" s="126"/>
      <c r="DH596" s="126"/>
      <c r="DR596" s="126"/>
      <c r="EB596" s="126"/>
      <c r="EL596" s="126"/>
      <c r="EV596" s="126"/>
      <c r="FF596" s="126"/>
      <c r="FP596" s="126"/>
      <c r="FZ596" s="126"/>
      <c r="GJ596" s="126"/>
      <c r="GT596" s="126"/>
      <c r="HD596" s="126"/>
      <c r="HN596" s="126"/>
      <c r="HX596" s="126"/>
      <c r="IH596" s="126"/>
      <c r="IR596" s="126"/>
      <c r="JB596" s="126"/>
      <c r="JL596" s="126"/>
      <c r="JV596" s="126"/>
      <c r="KF596" s="126"/>
      <c r="KP596" s="126"/>
      <c r="KZ596" s="126"/>
      <c r="LJ596" s="126"/>
    </row>
    <row xmlns:x14ac="http://schemas.microsoft.com/office/spreadsheetml/2009/9/ac" r="597" s="3" customFormat="true" x14ac:dyDescent="0.25">
      <c r="A597" s="401"/>
      <c r="B597" s="126"/>
      <c r="L597" s="126"/>
      <c r="V597" s="126"/>
      <c r="AF597" s="126"/>
      <c r="AP597" s="126"/>
      <c r="AZ597" s="126"/>
      <c r="BJ597" s="126"/>
      <c r="BT597" s="126"/>
      <c r="CD597" s="126"/>
      <c r="CE597" s="126"/>
      <c r="CF597" s="126"/>
      <c r="CG597" s="126"/>
      <c r="CH597" s="126"/>
      <c r="CI597" s="126"/>
      <c r="CJ597" s="126"/>
      <c r="CK597" s="126"/>
      <c r="CN597" s="126"/>
      <c r="CX597" s="126"/>
      <c r="DH597" s="126"/>
      <c r="DR597" s="126"/>
      <c r="EB597" s="126"/>
      <c r="EL597" s="126"/>
      <c r="EV597" s="126"/>
      <c r="FF597" s="126"/>
      <c r="FP597" s="126"/>
      <c r="FZ597" s="126"/>
      <c r="GJ597" s="126"/>
      <c r="GT597" s="126"/>
      <c r="HD597" s="126"/>
      <c r="HN597" s="126"/>
      <c r="HX597" s="126"/>
      <c r="IH597" s="126"/>
      <c r="IR597" s="126"/>
      <c r="JB597" s="126"/>
      <c r="JL597" s="126"/>
      <c r="JV597" s="126"/>
      <c r="KF597" s="126"/>
      <c r="KP597" s="126"/>
      <c r="KZ597" s="126"/>
      <c r="LJ597" s="126"/>
    </row>
    <row xmlns:x14ac="http://schemas.microsoft.com/office/spreadsheetml/2009/9/ac" r="598" s="3" customFormat="true" x14ac:dyDescent="0.25">
      <c r="A598" s="401"/>
      <c r="B598" s="126"/>
      <c r="L598" s="126"/>
      <c r="V598" s="126"/>
      <c r="AF598" s="126"/>
      <c r="AP598" s="126"/>
      <c r="AZ598" s="126"/>
      <c r="BJ598" s="126"/>
      <c r="BT598" s="126"/>
      <c r="CD598" s="126"/>
      <c r="CE598" s="126"/>
      <c r="CF598" s="126"/>
      <c r="CG598" s="126"/>
      <c r="CH598" s="126"/>
      <c r="CI598" s="126"/>
      <c r="CJ598" s="126"/>
      <c r="CK598" s="126"/>
      <c r="CN598" s="126"/>
      <c r="CX598" s="126"/>
      <c r="DH598" s="126"/>
      <c r="DR598" s="126"/>
      <c r="EB598" s="126"/>
      <c r="EL598" s="126"/>
      <c r="EV598" s="126"/>
      <c r="FF598" s="126"/>
      <c r="FP598" s="126"/>
      <c r="FZ598" s="126"/>
      <c r="GJ598" s="126"/>
      <c r="GT598" s="126"/>
      <c r="HD598" s="126"/>
      <c r="HN598" s="126"/>
      <c r="HX598" s="126"/>
      <c r="IH598" s="126"/>
      <c r="IR598" s="126"/>
      <c r="JB598" s="126"/>
      <c r="JL598" s="126"/>
      <c r="JV598" s="126"/>
      <c r="KF598" s="126"/>
      <c r="KP598" s="126"/>
      <c r="KZ598" s="126"/>
      <c r="LJ598" s="126"/>
    </row>
    <row xmlns:x14ac="http://schemas.microsoft.com/office/spreadsheetml/2009/9/ac" r="599" s="3" customFormat="true" x14ac:dyDescent="0.25">
      <c r="A599" s="401"/>
      <c r="B599" s="126"/>
      <c r="L599" s="126"/>
      <c r="V599" s="126"/>
      <c r="AF599" s="126"/>
      <c r="AP599" s="126"/>
      <c r="AZ599" s="126"/>
      <c r="BJ599" s="126"/>
      <c r="BT599" s="126"/>
      <c r="CD599" s="126"/>
      <c r="CE599" s="126"/>
      <c r="CF599" s="126"/>
      <c r="CG599" s="126"/>
      <c r="CH599" s="126"/>
      <c r="CI599" s="126"/>
      <c r="CJ599" s="126"/>
      <c r="CK599" s="126"/>
      <c r="CN599" s="126"/>
      <c r="CX599" s="126"/>
      <c r="DH599" s="126"/>
      <c r="DR599" s="126"/>
      <c r="EB599" s="126"/>
      <c r="EL599" s="126"/>
      <c r="EV599" s="126"/>
      <c r="FF599" s="126"/>
      <c r="FP599" s="126"/>
      <c r="FZ599" s="126"/>
      <c r="GJ599" s="126"/>
      <c r="GT599" s="126"/>
      <c r="HD599" s="126"/>
      <c r="HN599" s="126"/>
      <c r="HX599" s="126"/>
      <c r="IH599" s="126"/>
      <c r="IR599" s="126"/>
      <c r="JB599" s="126"/>
      <c r="JL599" s="126"/>
      <c r="JV599" s="126"/>
      <c r="KF599" s="126"/>
      <c r="KP599" s="126"/>
      <c r="KZ599" s="126"/>
      <c r="LJ599" s="126"/>
    </row>
    <row xmlns:x14ac="http://schemas.microsoft.com/office/spreadsheetml/2009/9/ac" r="600" s="3" customFormat="true" x14ac:dyDescent="0.25">
      <c r="A600" s="401"/>
      <c r="B600" s="126"/>
      <c r="L600" s="126"/>
      <c r="V600" s="126"/>
      <c r="AF600" s="126"/>
      <c r="AP600" s="126"/>
      <c r="AZ600" s="126"/>
      <c r="BJ600" s="126"/>
      <c r="BT600" s="126"/>
      <c r="CD600" s="126"/>
      <c r="CE600" s="126"/>
      <c r="CF600" s="126"/>
      <c r="CG600" s="126"/>
      <c r="CH600" s="126"/>
      <c r="CI600" s="126"/>
      <c r="CJ600" s="126"/>
      <c r="CK600" s="126"/>
      <c r="CN600" s="126"/>
      <c r="CX600" s="126"/>
      <c r="DH600" s="126"/>
      <c r="DR600" s="126"/>
      <c r="EB600" s="126"/>
      <c r="EL600" s="126"/>
      <c r="EV600" s="126"/>
      <c r="FF600" s="126"/>
      <c r="FP600" s="126"/>
      <c r="FZ600" s="126"/>
      <c r="GJ600" s="126"/>
      <c r="GT600" s="126"/>
      <c r="HD600" s="126"/>
      <c r="HN600" s="126"/>
      <c r="HX600" s="126"/>
      <c r="IH600" s="126"/>
      <c r="IR600" s="126"/>
      <c r="JB600" s="126"/>
      <c r="JL600" s="126"/>
      <c r="JV600" s="126"/>
      <c r="KF600" s="126"/>
      <c r="KP600" s="126"/>
      <c r="KZ600" s="126"/>
      <c r="LJ600" s="126"/>
    </row>
    <row xmlns:x14ac="http://schemas.microsoft.com/office/spreadsheetml/2009/9/ac" r="601" s="3" customFormat="true" x14ac:dyDescent="0.25">
      <c r="A601" s="401"/>
      <c r="B601" s="126"/>
      <c r="L601" s="126"/>
      <c r="V601" s="126"/>
      <c r="AF601" s="126"/>
      <c r="AP601" s="126"/>
      <c r="AZ601" s="126"/>
      <c r="BJ601" s="126"/>
      <c r="BT601" s="126"/>
      <c r="CD601" s="126"/>
      <c r="CE601" s="126"/>
      <c r="CF601" s="126"/>
      <c r="CG601" s="126"/>
      <c r="CH601" s="126"/>
      <c r="CI601" s="126"/>
      <c r="CJ601" s="126"/>
      <c r="CK601" s="126"/>
      <c r="CN601" s="126"/>
      <c r="CX601" s="126"/>
      <c r="DH601" s="126"/>
      <c r="DR601" s="126"/>
      <c r="EB601" s="126"/>
      <c r="EL601" s="126"/>
      <c r="EV601" s="126"/>
      <c r="FF601" s="126"/>
      <c r="FP601" s="126"/>
      <c r="FZ601" s="126"/>
      <c r="GJ601" s="126"/>
      <c r="GT601" s="126"/>
      <c r="HD601" s="126"/>
      <c r="HN601" s="126"/>
      <c r="HX601" s="126"/>
      <c r="IH601" s="126"/>
      <c r="IR601" s="126"/>
      <c r="JB601" s="126"/>
      <c r="JL601" s="126"/>
      <c r="JV601" s="126"/>
      <c r="KF601" s="126"/>
      <c r="KP601" s="126"/>
      <c r="KZ601" s="126"/>
      <c r="LJ601" s="126"/>
    </row>
    <row xmlns:x14ac="http://schemas.microsoft.com/office/spreadsheetml/2009/9/ac" r="602" s="3" customFormat="true" x14ac:dyDescent="0.25">
      <c r="A602" s="401"/>
      <c r="B602" s="126"/>
      <c r="L602" s="126"/>
      <c r="V602" s="126"/>
      <c r="AF602" s="126"/>
      <c r="AP602" s="126"/>
      <c r="AZ602" s="126"/>
      <c r="BJ602" s="126"/>
      <c r="BT602" s="126"/>
      <c r="CD602" s="126"/>
      <c r="CE602" s="126"/>
      <c r="CF602" s="126"/>
      <c r="CG602" s="126"/>
      <c r="CH602" s="126"/>
      <c r="CI602" s="126"/>
      <c r="CJ602" s="126"/>
      <c r="CK602" s="126"/>
      <c r="CN602" s="126"/>
      <c r="CX602" s="126"/>
      <c r="DH602" s="126"/>
      <c r="DR602" s="126"/>
      <c r="EB602" s="126"/>
      <c r="EL602" s="126"/>
      <c r="EV602" s="126"/>
      <c r="FF602" s="126"/>
      <c r="FP602" s="126"/>
      <c r="FZ602" s="126"/>
      <c r="GJ602" s="126"/>
      <c r="GT602" s="126"/>
      <c r="HD602" s="126"/>
      <c r="HN602" s="126"/>
      <c r="HX602" s="126"/>
      <c r="IH602" s="126"/>
      <c r="IR602" s="126"/>
      <c r="JB602" s="126"/>
      <c r="JL602" s="126"/>
      <c r="JV602" s="126"/>
      <c r="KF602" s="126"/>
      <c r="KP602" s="126"/>
      <c r="KZ602" s="126"/>
      <c r="LJ602" s="126"/>
    </row>
    <row xmlns:x14ac="http://schemas.microsoft.com/office/spreadsheetml/2009/9/ac" r="603" s="3" customFormat="true" x14ac:dyDescent="0.25">
      <c r="A603" s="401"/>
      <c r="B603" s="126"/>
      <c r="L603" s="126"/>
      <c r="V603" s="126"/>
      <c r="AF603" s="126"/>
      <c r="AP603" s="126"/>
      <c r="AZ603" s="126"/>
      <c r="BJ603" s="126"/>
      <c r="BT603" s="126"/>
      <c r="CD603" s="126"/>
      <c r="CE603" s="126"/>
      <c r="CF603" s="126"/>
      <c r="CG603" s="126"/>
      <c r="CH603" s="126"/>
      <c r="CI603" s="126"/>
      <c r="CJ603" s="126"/>
      <c r="CK603" s="126"/>
      <c r="CN603" s="126"/>
      <c r="CX603" s="126"/>
      <c r="DH603" s="126"/>
      <c r="DR603" s="126"/>
      <c r="EB603" s="126"/>
      <c r="EL603" s="126"/>
      <c r="EV603" s="126"/>
      <c r="FF603" s="126"/>
      <c r="FP603" s="126"/>
      <c r="FZ603" s="126"/>
      <c r="GJ603" s="126"/>
      <c r="GT603" s="126"/>
      <c r="HD603" s="126"/>
      <c r="HN603" s="126"/>
      <c r="HX603" s="126"/>
      <c r="IH603" s="126"/>
      <c r="IR603" s="126"/>
      <c r="JB603" s="126"/>
      <c r="JL603" s="126"/>
      <c r="JV603" s="126"/>
      <c r="KF603" s="126"/>
      <c r="KP603" s="126"/>
      <c r="KZ603" s="126"/>
      <c r="LJ603" s="126"/>
    </row>
    <row xmlns:x14ac="http://schemas.microsoft.com/office/spreadsheetml/2009/9/ac" r="604" s="3" customFormat="true" x14ac:dyDescent="0.25">
      <c r="A604" s="401"/>
      <c r="B604" s="126"/>
      <c r="L604" s="126"/>
      <c r="V604" s="126"/>
      <c r="AF604" s="126"/>
      <c r="AP604" s="126"/>
      <c r="AZ604" s="126"/>
      <c r="BJ604" s="126"/>
      <c r="BT604" s="126"/>
      <c r="CD604" s="126"/>
      <c r="CE604" s="126"/>
      <c r="CF604" s="126"/>
      <c r="CG604" s="126"/>
      <c r="CH604" s="126"/>
      <c r="CI604" s="126"/>
      <c r="CJ604" s="126"/>
      <c r="CK604" s="126"/>
      <c r="CN604" s="126"/>
      <c r="CX604" s="126"/>
      <c r="DH604" s="126"/>
      <c r="DR604" s="126"/>
      <c r="EB604" s="126"/>
      <c r="EL604" s="126"/>
      <c r="EV604" s="126"/>
      <c r="FF604" s="126"/>
      <c r="FP604" s="126"/>
      <c r="FZ604" s="126"/>
      <c r="GJ604" s="126"/>
      <c r="GT604" s="126"/>
      <c r="HD604" s="126"/>
      <c r="HN604" s="126"/>
      <c r="HX604" s="126"/>
      <c r="IH604" s="126"/>
      <c r="IR604" s="126"/>
      <c r="JB604" s="126"/>
      <c r="JL604" s="126"/>
      <c r="JV604" s="126"/>
      <c r="KF604" s="126"/>
      <c r="KP604" s="126"/>
      <c r="KZ604" s="126"/>
      <c r="LJ604" s="126"/>
    </row>
    <row xmlns:x14ac="http://schemas.microsoft.com/office/spreadsheetml/2009/9/ac" r="605" s="3" customFormat="true" x14ac:dyDescent="0.25">
      <c r="A605" s="401"/>
      <c r="B605" s="126"/>
      <c r="L605" s="126"/>
      <c r="V605" s="126"/>
      <c r="AF605" s="126"/>
      <c r="AP605" s="126"/>
      <c r="AZ605" s="126"/>
      <c r="BJ605" s="126"/>
      <c r="BT605" s="126"/>
      <c r="CD605" s="126"/>
      <c r="CE605" s="126"/>
      <c r="CF605" s="126"/>
      <c r="CG605" s="126"/>
      <c r="CH605" s="126"/>
      <c r="CI605" s="126"/>
      <c r="CJ605" s="126"/>
      <c r="CK605" s="126"/>
      <c r="CN605" s="126"/>
      <c r="CX605" s="126"/>
      <c r="DH605" s="126"/>
      <c r="DR605" s="126"/>
      <c r="EB605" s="126"/>
      <c r="EL605" s="126"/>
      <c r="EV605" s="126"/>
      <c r="FF605" s="126"/>
      <c r="FP605" s="126"/>
      <c r="FZ605" s="126"/>
      <c r="GJ605" s="126"/>
      <c r="GT605" s="126"/>
      <c r="HD605" s="126"/>
      <c r="HN605" s="126"/>
      <c r="HX605" s="126"/>
      <c r="IH605" s="126"/>
      <c r="IR605" s="126"/>
      <c r="JB605" s="126"/>
      <c r="JL605" s="126"/>
      <c r="JV605" s="126"/>
      <c r="KF605" s="126"/>
      <c r="KP605" s="126"/>
      <c r="KZ605" s="126"/>
      <c r="LJ605" s="126"/>
    </row>
    <row xmlns:x14ac="http://schemas.microsoft.com/office/spreadsheetml/2009/9/ac" r="606" s="3" customFormat="true" x14ac:dyDescent="0.25">
      <c r="A606" s="401"/>
      <c r="B606" s="126"/>
      <c r="L606" s="126"/>
      <c r="V606" s="126"/>
      <c r="AF606" s="126"/>
      <c r="AP606" s="126"/>
      <c r="AZ606" s="126"/>
      <c r="BJ606" s="126"/>
      <c r="BT606" s="126"/>
      <c r="CD606" s="126"/>
      <c r="CE606" s="126"/>
      <c r="CF606" s="126"/>
      <c r="CG606" s="126"/>
      <c r="CH606" s="126"/>
      <c r="CI606" s="126"/>
      <c r="CJ606" s="126"/>
      <c r="CK606" s="126"/>
      <c r="CN606" s="126"/>
      <c r="CX606" s="126"/>
      <c r="DH606" s="126"/>
      <c r="DR606" s="126"/>
      <c r="EB606" s="126"/>
      <c r="EL606" s="126"/>
      <c r="EV606" s="126"/>
      <c r="FF606" s="126"/>
      <c r="FP606" s="126"/>
      <c r="FZ606" s="126"/>
      <c r="GJ606" s="126"/>
      <c r="GT606" s="126"/>
      <c r="HD606" s="126"/>
      <c r="HN606" s="126"/>
      <c r="HX606" s="126"/>
      <c r="IH606" s="126"/>
      <c r="IR606" s="126"/>
      <c r="JB606" s="126"/>
      <c r="JL606" s="126"/>
      <c r="JV606" s="126"/>
      <c r="KF606" s="126"/>
      <c r="KP606" s="126"/>
      <c r="KZ606" s="126"/>
      <c r="LJ606" s="126"/>
    </row>
    <row xmlns:x14ac="http://schemas.microsoft.com/office/spreadsheetml/2009/9/ac" r="607" s="3" customFormat="true" x14ac:dyDescent="0.25">
      <c r="A607" s="401"/>
      <c r="B607" s="126"/>
      <c r="L607" s="126"/>
      <c r="V607" s="126"/>
      <c r="AF607" s="126"/>
      <c r="AP607" s="126"/>
      <c r="AZ607" s="126"/>
      <c r="BJ607" s="126"/>
      <c r="BT607" s="126"/>
      <c r="CD607" s="126"/>
      <c r="CE607" s="126"/>
      <c r="CF607" s="126"/>
      <c r="CG607" s="126"/>
      <c r="CH607" s="126"/>
      <c r="CI607" s="126"/>
      <c r="CJ607" s="126"/>
      <c r="CK607" s="126"/>
      <c r="CN607" s="126"/>
      <c r="CX607" s="126"/>
      <c r="DH607" s="126"/>
      <c r="DR607" s="126"/>
      <c r="EB607" s="126"/>
      <c r="EL607" s="126"/>
      <c r="EV607" s="126"/>
      <c r="FF607" s="126"/>
      <c r="FP607" s="126"/>
      <c r="FZ607" s="126"/>
      <c r="GJ607" s="126"/>
      <c r="GT607" s="126"/>
      <c r="HD607" s="126"/>
      <c r="HN607" s="126"/>
      <c r="HX607" s="126"/>
      <c r="IH607" s="126"/>
      <c r="IR607" s="126"/>
      <c r="JB607" s="126"/>
      <c r="JL607" s="126"/>
      <c r="JV607" s="126"/>
      <c r="KF607" s="126"/>
      <c r="KP607" s="126"/>
      <c r="KZ607" s="126"/>
      <c r="LJ607" s="126"/>
    </row>
    <row xmlns:x14ac="http://schemas.microsoft.com/office/spreadsheetml/2009/9/ac" r="608" s="3" customFormat="true" x14ac:dyDescent="0.25">
      <c r="A608" s="401"/>
      <c r="B608" s="126"/>
      <c r="L608" s="126"/>
      <c r="V608" s="126"/>
      <c r="AF608" s="126"/>
      <c r="AP608" s="126"/>
      <c r="AZ608" s="126"/>
      <c r="BJ608" s="126"/>
      <c r="BT608" s="126"/>
      <c r="CD608" s="126"/>
      <c r="CE608" s="126"/>
      <c r="CF608" s="126"/>
      <c r="CG608" s="126"/>
      <c r="CH608" s="126"/>
      <c r="CI608" s="126"/>
      <c r="CJ608" s="126"/>
      <c r="CK608" s="126"/>
      <c r="CN608" s="126"/>
      <c r="CX608" s="126"/>
      <c r="DH608" s="126"/>
      <c r="DR608" s="126"/>
      <c r="EB608" s="126"/>
      <c r="EL608" s="126"/>
      <c r="EV608" s="126"/>
      <c r="FF608" s="126"/>
      <c r="FP608" s="126"/>
      <c r="FZ608" s="126"/>
      <c r="GJ608" s="126"/>
      <c r="GT608" s="126"/>
      <c r="HD608" s="126"/>
      <c r="HN608" s="126"/>
      <c r="HX608" s="126"/>
      <c r="IH608" s="126"/>
      <c r="IR608" s="126"/>
      <c r="JB608" s="126"/>
      <c r="JL608" s="126"/>
      <c r="JV608" s="126"/>
      <c r="KF608" s="126"/>
      <c r="KP608" s="126"/>
      <c r="KZ608" s="126"/>
      <c r="LJ608" s="126"/>
    </row>
    <row xmlns:x14ac="http://schemas.microsoft.com/office/spreadsheetml/2009/9/ac" r="609" s="3" customFormat="true" x14ac:dyDescent="0.25">
      <c r="A609" s="401"/>
      <c r="B609" s="126"/>
      <c r="L609" s="126"/>
      <c r="V609" s="126"/>
      <c r="AF609" s="126"/>
      <c r="AP609" s="126"/>
      <c r="AZ609" s="126"/>
      <c r="BJ609" s="126"/>
      <c r="BT609" s="126"/>
      <c r="CD609" s="126"/>
      <c r="CE609" s="126"/>
      <c r="CF609" s="126"/>
      <c r="CG609" s="126"/>
      <c r="CH609" s="126"/>
      <c r="CI609" s="126"/>
      <c r="CJ609" s="126"/>
      <c r="CK609" s="126"/>
      <c r="CN609" s="126"/>
      <c r="CX609" s="126"/>
      <c r="DH609" s="126"/>
      <c r="DR609" s="126"/>
      <c r="EB609" s="126"/>
      <c r="EL609" s="126"/>
      <c r="EV609" s="126"/>
      <c r="FF609" s="126"/>
      <c r="FP609" s="126"/>
      <c r="FZ609" s="126"/>
      <c r="GJ609" s="126"/>
      <c r="GT609" s="126"/>
      <c r="HD609" s="126"/>
      <c r="HN609" s="126"/>
      <c r="HX609" s="126"/>
      <c r="IH609" s="126"/>
      <c r="IR609" s="126"/>
      <c r="JB609" s="126"/>
      <c r="JL609" s="126"/>
      <c r="JV609" s="126"/>
      <c r="KF609" s="126"/>
      <c r="KP609" s="126"/>
      <c r="KZ609" s="126"/>
      <c r="LJ609" s="126"/>
    </row>
    <row xmlns:x14ac="http://schemas.microsoft.com/office/spreadsheetml/2009/9/ac" r="610" s="3" customFormat="true" x14ac:dyDescent="0.25">
      <c r="A610" s="401"/>
      <c r="B610" s="126"/>
      <c r="L610" s="126"/>
      <c r="V610" s="126"/>
      <c r="AF610" s="126"/>
      <c r="AP610" s="126"/>
      <c r="AZ610" s="126"/>
      <c r="BJ610" s="126"/>
      <c r="BT610" s="126"/>
      <c r="CD610" s="126"/>
      <c r="CE610" s="126"/>
      <c r="CF610" s="126"/>
      <c r="CG610" s="126"/>
      <c r="CH610" s="126"/>
      <c r="CI610" s="126"/>
      <c r="CJ610" s="126"/>
      <c r="CK610" s="126"/>
      <c r="CN610" s="126"/>
      <c r="CX610" s="126"/>
      <c r="DH610" s="126"/>
      <c r="DR610" s="126"/>
      <c r="EB610" s="126"/>
      <c r="EL610" s="126"/>
      <c r="EV610" s="126"/>
      <c r="FF610" s="126"/>
      <c r="FP610" s="126"/>
      <c r="FZ610" s="126"/>
      <c r="GJ610" s="126"/>
      <c r="GT610" s="126"/>
      <c r="HD610" s="126"/>
      <c r="HN610" s="126"/>
      <c r="HX610" s="126"/>
      <c r="IH610" s="126"/>
      <c r="IR610" s="126"/>
      <c r="JB610" s="126"/>
      <c r="JL610" s="126"/>
      <c r="JV610" s="126"/>
      <c r="KF610" s="126"/>
      <c r="KP610" s="126"/>
      <c r="KZ610" s="126"/>
      <c r="LJ610" s="126"/>
    </row>
    <row xmlns:x14ac="http://schemas.microsoft.com/office/spreadsheetml/2009/9/ac" r="611" s="3" customFormat="true" x14ac:dyDescent="0.25">
      <c r="A611" s="401"/>
      <c r="B611" s="126"/>
      <c r="L611" s="126"/>
      <c r="V611" s="126"/>
      <c r="AF611" s="126"/>
      <c r="AP611" s="126"/>
      <c r="AZ611" s="126"/>
      <c r="BJ611" s="126"/>
      <c r="BT611" s="126"/>
      <c r="CD611" s="126"/>
      <c r="CE611" s="126"/>
      <c r="CF611" s="126"/>
      <c r="CG611" s="126"/>
      <c r="CH611" s="126"/>
      <c r="CI611" s="126"/>
      <c r="CJ611" s="126"/>
      <c r="CK611" s="126"/>
      <c r="CN611" s="126"/>
      <c r="CX611" s="126"/>
      <c r="DH611" s="126"/>
      <c r="DR611" s="126"/>
      <c r="EB611" s="126"/>
      <c r="EL611" s="126"/>
      <c r="EV611" s="126"/>
      <c r="FF611" s="126"/>
      <c r="FP611" s="126"/>
      <c r="FZ611" s="126"/>
      <c r="GJ611" s="126"/>
      <c r="GT611" s="126"/>
      <c r="HD611" s="126"/>
      <c r="HN611" s="126"/>
      <c r="HX611" s="126"/>
      <c r="IH611" s="126"/>
      <c r="IR611" s="126"/>
      <c r="JB611" s="126"/>
      <c r="JL611" s="126"/>
      <c r="JV611" s="126"/>
      <c r="KF611" s="126"/>
      <c r="KP611" s="126"/>
      <c r="KZ611" s="126"/>
      <c r="LJ611" s="126"/>
    </row>
    <row xmlns:x14ac="http://schemas.microsoft.com/office/spreadsheetml/2009/9/ac" r="612" s="3" customFormat="true" x14ac:dyDescent="0.25">
      <c r="A612" s="401"/>
      <c r="B612" s="126"/>
      <c r="L612" s="126"/>
      <c r="V612" s="126"/>
      <c r="AF612" s="126"/>
      <c r="AP612" s="126"/>
      <c r="AZ612" s="126"/>
      <c r="BJ612" s="126"/>
      <c r="BT612" s="126"/>
      <c r="CD612" s="126"/>
      <c r="CE612" s="126"/>
      <c r="CF612" s="126"/>
      <c r="CG612" s="126"/>
      <c r="CH612" s="126"/>
      <c r="CI612" s="126"/>
      <c r="CJ612" s="126"/>
      <c r="CK612" s="126"/>
      <c r="CN612" s="126"/>
      <c r="CX612" s="126"/>
      <c r="DH612" s="126"/>
      <c r="DR612" s="126"/>
      <c r="EB612" s="126"/>
      <c r="EL612" s="126"/>
      <c r="EV612" s="126"/>
      <c r="FF612" s="126"/>
      <c r="FP612" s="126"/>
      <c r="FZ612" s="126"/>
      <c r="GJ612" s="126"/>
      <c r="GT612" s="126"/>
      <c r="HD612" s="126"/>
      <c r="HN612" s="126"/>
      <c r="HX612" s="126"/>
      <c r="IH612" s="126"/>
      <c r="IR612" s="126"/>
      <c r="JB612" s="126"/>
      <c r="JL612" s="126"/>
      <c r="JV612" s="126"/>
      <c r="KF612" s="126"/>
      <c r="KP612" s="126"/>
      <c r="KZ612" s="126"/>
      <c r="LJ612" s="126"/>
    </row>
    <row xmlns:x14ac="http://schemas.microsoft.com/office/spreadsheetml/2009/9/ac" r="613" s="3" customFormat="true" x14ac:dyDescent="0.25">
      <c r="A613" s="401"/>
      <c r="B613" s="126"/>
      <c r="L613" s="126"/>
      <c r="V613" s="126"/>
      <c r="AF613" s="126"/>
      <c r="AP613" s="126"/>
      <c r="AZ613" s="126"/>
      <c r="BJ613" s="126"/>
      <c r="BT613" s="126"/>
      <c r="CD613" s="126"/>
      <c r="CE613" s="126"/>
      <c r="CF613" s="126"/>
      <c r="CG613" s="126"/>
      <c r="CH613" s="126"/>
      <c r="CI613" s="126"/>
      <c r="CJ613" s="126"/>
      <c r="CK613" s="126"/>
      <c r="CN613" s="126"/>
      <c r="CX613" s="126"/>
      <c r="DH613" s="126"/>
      <c r="DR613" s="126"/>
      <c r="EB613" s="126"/>
      <c r="EL613" s="126"/>
      <c r="EV613" s="126"/>
      <c r="FF613" s="126"/>
      <c r="FP613" s="126"/>
      <c r="FZ613" s="126"/>
      <c r="GJ613" s="126"/>
      <c r="GT613" s="126"/>
      <c r="HD613" s="126"/>
      <c r="HN613" s="126"/>
      <c r="HX613" s="126"/>
      <c r="IH613" s="126"/>
      <c r="IR613" s="126"/>
      <c r="JB613" s="126"/>
      <c r="JL613" s="126"/>
      <c r="JV613" s="126"/>
      <c r="KF613" s="126"/>
      <c r="KP613" s="126"/>
      <c r="KZ613" s="126"/>
      <c r="LJ613" s="126"/>
    </row>
    <row xmlns:x14ac="http://schemas.microsoft.com/office/spreadsheetml/2009/9/ac" r="614" s="3" customFormat="true" x14ac:dyDescent="0.25">
      <c r="A614" s="401"/>
      <c r="B614" s="126"/>
      <c r="L614" s="126"/>
      <c r="V614" s="126"/>
      <c r="AF614" s="126"/>
      <c r="AP614" s="126"/>
      <c r="AZ614" s="126"/>
      <c r="BJ614" s="126"/>
      <c r="BT614" s="126"/>
      <c r="CD614" s="126"/>
      <c r="CE614" s="126"/>
      <c r="CF614" s="126"/>
      <c r="CG614" s="126"/>
      <c r="CH614" s="126"/>
      <c r="CI614" s="126"/>
      <c r="CJ614" s="126"/>
      <c r="CK614" s="126"/>
      <c r="CN614" s="126"/>
      <c r="CX614" s="126"/>
      <c r="DH614" s="126"/>
      <c r="DR614" s="126"/>
      <c r="EB614" s="126"/>
      <c r="EL614" s="126"/>
      <c r="EV614" s="126"/>
      <c r="FF614" s="126"/>
      <c r="FP614" s="126"/>
      <c r="FZ614" s="126"/>
      <c r="GJ614" s="126"/>
      <c r="GT614" s="126"/>
      <c r="HD614" s="126"/>
      <c r="HN614" s="126"/>
      <c r="HX614" s="126"/>
      <c r="IH614" s="126"/>
      <c r="IR614" s="126"/>
      <c r="JB614" s="126"/>
      <c r="JL614" s="126"/>
      <c r="JV614" s="126"/>
      <c r="KF614" s="126"/>
      <c r="KP614" s="126"/>
      <c r="KZ614" s="126"/>
      <c r="LJ614" s="126"/>
    </row>
    <row xmlns:x14ac="http://schemas.microsoft.com/office/spreadsheetml/2009/9/ac" r="615" s="3" customFormat="true" x14ac:dyDescent="0.25">
      <c r="A615" s="401"/>
      <c r="B615" s="126"/>
      <c r="L615" s="126"/>
      <c r="V615" s="126"/>
      <c r="AF615" s="126"/>
      <c r="AP615" s="126"/>
      <c r="AZ615" s="126"/>
      <c r="BJ615" s="126"/>
      <c r="BT615" s="126"/>
      <c r="CD615" s="126"/>
      <c r="CE615" s="126"/>
      <c r="CF615" s="126"/>
      <c r="CG615" s="126"/>
      <c r="CH615" s="126"/>
      <c r="CI615" s="126"/>
      <c r="CJ615" s="126"/>
      <c r="CK615" s="126"/>
      <c r="CN615" s="126"/>
      <c r="CX615" s="126"/>
      <c r="DH615" s="126"/>
      <c r="DR615" s="126"/>
      <c r="EB615" s="126"/>
      <c r="EL615" s="126"/>
      <c r="EV615" s="126"/>
      <c r="FF615" s="126"/>
      <c r="FP615" s="126"/>
      <c r="FZ615" s="126"/>
      <c r="GJ615" s="126"/>
      <c r="GT615" s="126"/>
      <c r="HD615" s="126"/>
      <c r="HN615" s="126"/>
      <c r="HX615" s="126"/>
      <c r="IH615" s="126"/>
      <c r="IR615" s="126"/>
      <c r="JB615" s="126"/>
      <c r="JL615" s="126"/>
      <c r="JV615" s="126"/>
      <c r="KF615" s="126"/>
      <c r="KP615" s="126"/>
      <c r="KZ615" s="126"/>
      <c r="LJ615" s="126"/>
    </row>
    <row xmlns:x14ac="http://schemas.microsoft.com/office/spreadsheetml/2009/9/ac" r="616" s="3" customFormat="true" x14ac:dyDescent="0.25">
      <c r="A616" s="401"/>
      <c r="B616" s="126"/>
      <c r="L616" s="126"/>
      <c r="V616" s="126"/>
      <c r="AF616" s="126"/>
      <c r="AP616" s="126"/>
      <c r="AZ616" s="126"/>
      <c r="BJ616" s="126"/>
      <c r="BT616" s="126"/>
      <c r="CD616" s="126"/>
      <c r="CE616" s="126"/>
      <c r="CF616" s="126"/>
      <c r="CG616" s="126"/>
      <c r="CH616" s="126"/>
      <c r="CI616" s="126"/>
      <c r="CJ616" s="126"/>
      <c r="CK616" s="126"/>
      <c r="CN616" s="126"/>
      <c r="CX616" s="126"/>
      <c r="DH616" s="126"/>
      <c r="DR616" s="126"/>
      <c r="EB616" s="126"/>
      <c r="EL616" s="126"/>
      <c r="EV616" s="126"/>
      <c r="FF616" s="126"/>
      <c r="FP616" s="126"/>
      <c r="FZ616" s="126"/>
      <c r="GJ616" s="126"/>
      <c r="GT616" s="126"/>
      <c r="HD616" s="126"/>
      <c r="HN616" s="126"/>
      <c r="HX616" s="126"/>
      <c r="IH616" s="126"/>
      <c r="IR616" s="126"/>
      <c r="JB616" s="126"/>
      <c r="JL616" s="126"/>
      <c r="JV616" s="126"/>
      <c r="KF616" s="126"/>
      <c r="KP616" s="126"/>
      <c r="KZ616" s="126"/>
      <c r="LJ616" s="126"/>
    </row>
    <row xmlns:x14ac="http://schemas.microsoft.com/office/spreadsheetml/2009/9/ac" r="617" s="3" customFormat="true" x14ac:dyDescent="0.25">
      <c r="A617" s="401"/>
      <c r="B617" s="126"/>
      <c r="L617" s="126"/>
      <c r="V617" s="126"/>
      <c r="AF617" s="126"/>
      <c r="AP617" s="126"/>
      <c r="AZ617" s="126"/>
      <c r="BJ617" s="126"/>
      <c r="BT617" s="126"/>
      <c r="CD617" s="126"/>
      <c r="CE617" s="126"/>
      <c r="CF617" s="126"/>
      <c r="CG617" s="126"/>
      <c r="CH617" s="126"/>
      <c r="CI617" s="126"/>
      <c r="CJ617" s="126"/>
      <c r="CK617" s="126"/>
      <c r="CN617" s="126"/>
      <c r="CX617" s="126"/>
      <c r="DH617" s="126"/>
      <c r="DR617" s="126"/>
      <c r="EB617" s="126"/>
      <c r="EL617" s="126"/>
      <c r="EV617" s="126"/>
      <c r="FF617" s="126"/>
      <c r="FP617" s="126"/>
      <c r="FZ617" s="126"/>
      <c r="GJ617" s="126"/>
      <c r="GT617" s="126"/>
      <c r="HD617" s="126"/>
      <c r="HN617" s="126"/>
      <c r="HX617" s="126"/>
      <c r="IH617" s="126"/>
      <c r="IR617" s="126"/>
      <c r="JB617" s="126"/>
      <c r="JL617" s="126"/>
      <c r="JV617" s="126"/>
      <c r="KF617" s="126"/>
      <c r="KP617" s="126"/>
      <c r="KZ617" s="126"/>
      <c r="LJ617" s="126"/>
    </row>
    <row xmlns:x14ac="http://schemas.microsoft.com/office/spreadsheetml/2009/9/ac" r="618" s="3" customFormat="true" x14ac:dyDescent="0.25">
      <c r="A618" s="401"/>
      <c r="B618" s="126"/>
      <c r="L618" s="126"/>
      <c r="V618" s="126"/>
      <c r="AF618" s="126"/>
      <c r="AP618" s="126"/>
      <c r="AZ618" s="126"/>
      <c r="BJ618" s="126"/>
      <c r="BT618" s="126"/>
      <c r="CD618" s="126"/>
      <c r="CE618" s="126"/>
      <c r="CF618" s="126"/>
      <c r="CG618" s="126"/>
      <c r="CH618" s="126"/>
      <c r="CI618" s="126"/>
      <c r="CJ618" s="126"/>
      <c r="CK618" s="126"/>
      <c r="CN618" s="126"/>
      <c r="CX618" s="126"/>
      <c r="DH618" s="126"/>
      <c r="DR618" s="126"/>
      <c r="EB618" s="126"/>
      <c r="EL618" s="126"/>
      <c r="EV618" s="126"/>
      <c r="FF618" s="126"/>
      <c r="FP618" s="126"/>
      <c r="FZ618" s="126"/>
      <c r="GJ618" s="126"/>
      <c r="GT618" s="126"/>
      <c r="HD618" s="126"/>
      <c r="HN618" s="126"/>
      <c r="HX618" s="126"/>
      <c r="IH618" s="126"/>
      <c r="IR618" s="126"/>
      <c r="JB618" s="126"/>
      <c r="JL618" s="126"/>
      <c r="JV618" s="126"/>
      <c r="KF618" s="126"/>
      <c r="KP618" s="126"/>
      <c r="KZ618" s="126"/>
      <c r="LJ618" s="126"/>
    </row>
    <row xmlns:x14ac="http://schemas.microsoft.com/office/spreadsheetml/2009/9/ac" r="619" s="3" customFormat="true" x14ac:dyDescent="0.25">
      <c r="A619" s="401"/>
      <c r="B619" s="126"/>
      <c r="L619" s="126"/>
      <c r="V619" s="126"/>
      <c r="AF619" s="126"/>
      <c r="AP619" s="126"/>
      <c r="AZ619" s="126"/>
      <c r="BJ619" s="126"/>
      <c r="BT619" s="126"/>
      <c r="CD619" s="126"/>
      <c r="CE619" s="126"/>
      <c r="CF619" s="126"/>
      <c r="CG619" s="126"/>
      <c r="CH619" s="126"/>
      <c r="CI619" s="126"/>
      <c r="CJ619" s="126"/>
      <c r="CK619" s="126"/>
      <c r="CN619" s="126"/>
      <c r="CX619" s="126"/>
      <c r="DH619" s="126"/>
      <c r="DR619" s="126"/>
      <c r="EB619" s="126"/>
      <c r="EL619" s="126"/>
      <c r="EV619" s="126"/>
      <c r="FF619" s="126"/>
      <c r="FP619" s="126"/>
      <c r="FZ619" s="126"/>
      <c r="GJ619" s="126"/>
      <c r="GT619" s="126"/>
      <c r="HD619" s="126"/>
      <c r="HN619" s="126"/>
      <c r="HX619" s="126"/>
      <c r="IH619" s="126"/>
      <c r="IR619" s="126"/>
      <c r="JB619" s="126"/>
      <c r="JL619" s="126"/>
      <c r="JV619" s="126"/>
      <c r="KF619" s="126"/>
      <c r="KP619" s="126"/>
      <c r="KZ619" s="126"/>
      <c r="LJ619" s="126"/>
    </row>
    <row xmlns:x14ac="http://schemas.microsoft.com/office/spreadsheetml/2009/9/ac" r="620" s="3" customFormat="true" x14ac:dyDescent="0.25">
      <c r="A620" s="401"/>
      <c r="B620" s="126"/>
      <c r="L620" s="126"/>
      <c r="V620" s="126"/>
      <c r="AF620" s="126"/>
      <c r="AP620" s="126"/>
      <c r="AZ620" s="126"/>
      <c r="BJ620" s="126"/>
      <c r="BT620" s="126"/>
      <c r="CD620" s="126"/>
      <c r="CE620" s="126"/>
      <c r="CF620" s="126"/>
      <c r="CG620" s="126"/>
      <c r="CH620" s="126"/>
      <c r="CI620" s="126"/>
      <c r="CJ620" s="126"/>
      <c r="CK620" s="126"/>
      <c r="CN620" s="126"/>
      <c r="CX620" s="126"/>
      <c r="DH620" s="126"/>
      <c r="DR620" s="126"/>
      <c r="EB620" s="126"/>
      <c r="EL620" s="126"/>
      <c r="EV620" s="126"/>
      <c r="FF620" s="126"/>
      <c r="FP620" s="126"/>
      <c r="FZ620" s="126"/>
      <c r="GJ620" s="126"/>
      <c r="GT620" s="126"/>
      <c r="HD620" s="126"/>
      <c r="HN620" s="126"/>
      <c r="HX620" s="126"/>
      <c r="IH620" s="126"/>
      <c r="IR620" s="126"/>
      <c r="JB620" s="126"/>
      <c r="JL620" s="126"/>
      <c r="JV620" s="126"/>
      <c r="KF620" s="126"/>
      <c r="KP620" s="126"/>
      <c r="KZ620" s="126"/>
      <c r="LJ620" s="126"/>
    </row>
    <row xmlns:x14ac="http://schemas.microsoft.com/office/spreadsheetml/2009/9/ac" r="621" s="3" customFormat="true" x14ac:dyDescent="0.25">
      <c r="A621" s="401"/>
      <c r="B621" s="126"/>
      <c r="L621" s="126"/>
      <c r="V621" s="126"/>
      <c r="AF621" s="126"/>
      <c r="AP621" s="126"/>
      <c r="AZ621" s="126"/>
      <c r="BJ621" s="126"/>
      <c r="BT621" s="126"/>
      <c r="CD621" s="126"/>
      <c r="CE621" s="126"/>
      <c r="CF621" s="126"/>
      <c r="CG621" s="126"/>
      <c r="CH621" s="126"/>
      <c r="CI621" s="126"/>
      <c r="CJ621" s="126"/>
      <c r="CK621" s="126"/>
      <c r="CN621" s="126"/>
      <c r="CX621" s="126"/>
      <c r="DH621" s="126"/>
      <c r="DR621" s="126"/>
      <c r="EB621" s="126"/>
      <c r="EL621" s="126"/>
      <c r="EV621" s="126"/>
      <c r="FF621" s="126"/>
      <c r="FP621" s="126"/>
      <c r="FZ621" s="126"/>
      <c r="GJ621" s="126"/>
      <c r="GT621" s="126"/>
      <c r="HD621" s="126"/>
      <c r="HN621" s="126"/>
      <c r="HX621" s="126"/>
      <c r="IH621" s="126"/>
      <c r="IR621" s="126"/>
      <c r="JB621" s="126"/>
      <c r="JL621" s="126"/>
      <c r="JV621" s="126"/>
      <c r="KF621" s="126"/>
      <c r="KP621" s="126"/>
      <c r="KZ621" s="126"/>
      <c r="LJ621" s="126"/>
    </row>
    <row xmlns:x14ac="http://schemas.microsoft.com/office/spreadsheetml/2009/9/ac" r="622" s="3" customFormat="true" x14ac:dyDescent="0.25">
      <c r="A622" s="401"/>
      <c r="B622" s="126"/>
      <c r="L622" s="126"/>
      <c r="V622" s="126"/>
      <c r="AF622" s="126"/>
      <c r="AP622" s="126"/>
      <c r="AZ622" s="126"/>
      <c r="BJ622" s="126"/>
      <c r="BT622" s="126"/>
      <c r="CD622" s="126"/>
      <c r="CE622" s="126"/>
      <c r="CF622" s="126"/>
      <c r="CG622" s="126"/>
      <c r="CH622" s="126"/>
      <c r="CI622" s="126"/>
      <c r="CJ622" s="126"/>
      <c r="CK622" s="126"/>
      <c r="CN622" s="126"/>
      <c r="CX622" s="126"/>
      <c r="DH622" s="126"/>
      <c r="DR622" s="126"/>
      <c r="EB622" s="126"/>
      <c r="EL622" s="126"/>
      <c r="EV622" s="126"/>
      <c r="FF622" s="126"/>
      <c r="FP622" s="126"/>
      <c r="FZ622" s="126"/>
      <c r="GJ622" s="126"/>
      <c r="GT622" s="126"/>
      <c r="HD622" s="126"/>
      <c r="HN622" s="126"/>
      <c r="HX622" s="126"/>
      <c r="IH622" s="126"/>
      <c r="IR622" s="126"/>
      <c r="JB622" s="126"/>
      <c r="JL622" s="126"/>
      <c r="JV622" s="126"/>
      <c r="KF622" s="126"/>
      <c r="KP622" s="126"/>
      <c r="KZ622" s="126"/>
      <c r="LJ622" s="126"/>
    </row>
  </sheetData>
  <mergeCells count="26">
    <mergeCell ref="A2:A3"/>
    <mergeCell ref="HY10:IE10"/>
    <mergeCell ref="II10:IO10"/>
    <mergeCell ref="AQ10:AW10"/>
    <mergeCell ref="BK10:BQ10"/>
    <mergeCell ref="GA10:GG10"/>
    <mergeCell ref="GK10:GQ10"/>
    <mergeCell ref="HE10:HK10"/>
    <mergeCell ref="HO10:HU10"/>
    <mergeCell ref="FG10:FM10"/>
    <mergeCell ref="EW10:FC10"/>
    <mergeCell ref="CE10:CK10"/>
    <mergeCell ref="CO10:CU10"/>
    <mergeCell ref="GU10:HA10"/>
    <mergeCell ref="EM10:ES10"/>
    <mergeCell ref="FQ10:FW10"/>
    <mergeCell ref="DS10:DY10"/>
    <mergeCell ref="EC10:EI10"/>
    <mergeCell ref="CY10:DE10"/>
    <mergeCell ref="DI10:DO10"/>
    <mergeCell ref="C10:I10"/>
    <mergeCell ref="W10:AC10"/>
    <mergeCell ref="AG10:AM10"/>
    <mergeCell ref="BA10:BG10"/>
    <mergeCell ref="BU10:CA10"/>
    <mergeCell ref="M10:S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4"/>
    <col min="3" max="7" width="11.75" style="114" customWidth="true"/>
    <col min="8" max="16384" width="9" style="114"/>
  </cols>
  <sheetData>
    <row xmlns:x14ac="http://schemas.microsoft.com/office/spreadsheetml/2009/9/ac" r="2" ht="20.25" x14ac:dyDescent="0.2">
      <c r="B2" s="110" t="str">
        <f>+Introduction!C7</f>
        <v>Guinea</v>
      </c>
      <c r="C2" s="111"/>
      <c r="D2" s="112"/>
      <c r="E2" s="112"/>
      <c r="F2" s="112"/>
      <c r="G2" s="113"/>
    </row>
    <row xmlns:x14ac="http://schemas.microsoft.com/office/spreadsheetml/2009/9/ac" r="3" x14ac:dyDescent="0.2">
      <c r="B3" s="591" t="s">
        <v>170</v>
      </c>
      <c r="C3" s="591"/>
      <c r="D3" s="591"/>
      <c r="E3" s="591"/>
      <c r="F3" s="591"/>
      <c r="G3" s="592"/>
    </row>
    <row xmlns:x14ac="http://schemas.microsoft.com/office/spreadsheetml/2009/9/ac" r="4" ht="13.5" x14ac:dyDescent="0.2">
      <c r="B4" s="115" t="s">
        <v>4</v>
      </c>
      <c r="C4" s="115" t="s">
        <v>58</v>
      </c>
      <c r="D4" s="115" t="s">
        <v>62</v>
      </c>
      <c r="E4" s="115" t="s">
        <v>59</v>
      </c>
      <c r="F4" s="115" t="s">
        <v>60</v>
      </c>
      <c r="G4" s="115" t="s">
        <v>61</v>
      </c>
    </row>
    <row xmlns:x14ac="http://schemas.microsoft.com/office/spreadsheetml/2009/9/ac" r="5" x14ac:dyDescent="0.2">
      <c r="B5" s="798">
        <v>2000</v>
      </c>
      <c r="C5" s="942">
        <v>3361479</v>
      </c>
      <c r="D5" s="943">
        <v>30.869001388549805</v>
      </c>
      <c r="E5" s="944">
        <v>786320</v>
      </c>
      <c r="F5" s="945">
        <v>1348788</v>
      </c>
      <c r="G5" s="946">
        <v>1226371</v>
      </c>
    </row>
    <row xmlns:x14ac="http://schemas.microsoft.com/office/spreadsheetml/2009/9/ac" r="6" x14ac:dyDescent="0.2">
      <c r="B6" s="804">
        <v>2001</v>
      </c>
      <c r="C6" s="947">
        <v>3456635</v>
      </c>
      <c r="D6" s="948">
        <v>31.143999099731445</v>
      </c>
      <c r="E6" s="949">
        <v>803231</v>
      </c>
      <c r="F6" s="950">
        <v>1391916</v>
      </c>
      <c r="G6" s="951">
        <v>1261488</v>
      </c>
    </row>
    <row xmlns:x14ac="http://schemas.microsoft.com/office/spreadsheetml/2009/9/ac" r="7" x14ac:dyDescent="0.2">
      <c r="B7" s="810">
        <v>2002</v>
      </c>
      <c r="C7" s="952">
        <v>3542233</v>
      </c>
      <c r="D7" s="953">
        <v>31.420001983642578</v>
      </c>
      <c r="E7" s="954">
        <v>820120</v>
      </c>
      <c r="F7" s="955">
        <v>1431194</v>
      </c>
      <c r="G7" s="956">
        <v>1290919</v>
      </c>
    </row>
    <row xmlns:x14ac="http://schemas.microsoft.com/office/spreadsheetml/2009/9/ac" r="8" x14ac:dyDescent="0.2">
      <c r="B8" s="816">
        <v>2003</v>
      </c>
      <c r="C8" s="957">
        <v>3644523</v>
      </c>
      <c r="D8" s="958">
        <v>31.697999954223633</v>
      </c>
      <c r="E8" s="959">
        <v>834350</v>
      </c>
      <c r="F8" s="960">
        <v>1469952</v>
      </c>
      <c r="G8" s="961">
        <v>1340221</v>
      </c>
    </row>
    <row xmlns:x14ac="http://schemas.microsoft.com/office/spreadsheetml/2009/9/ac" r="9" x14ac:dyDescent="0.2">
      <c r="B9" s="822">
        <v>2004</v>
      </c>
      <c r="C9" s="962">
        <v>3745862</v>
      </c>
      <c r="D9" s="963">
        <v>31.977001190185547</v>
      </c>
      <c r="E9" s="964">
        <v>846614</v>
      </c>
      <c r="F9" s="965">
        <v>1509382</v>
      </c>
      <c r="G9" s="966">
        <v>1389866</v>
      </c>
    </row>
    <row xmlns:x14ac="http://schemas.microsoft.com/office/spreadsheetml/2009/9/ac" r="10" x14ac:dyDescent="0.2">
      <c r="B10" s="828">
        <v>2005</v>
      </c>
      <c r="C10" s="967">
        <v>3842303</v>
      </c>
      <c r="D10" s="968">
        <v>32.256999969482422</v>
      </c>
      <c r="E10" s="969">
        <v>856945</v>
      </c>
      <c r="F10" s="970">
        <v>1546283</v>
      </c>
      <c r="G10" s="971">
        <v>1439075</v>
      </c>
    </row>
    <row xmlns:x14ac="http://schemas.microsoft.com/office/spreadsheetml/2009/9/ac" r="11" x14ac:dyDescent="0.2">
      <c r="B11" s="834">
        <v>2006</v>
      </c>
      <c r="C11" s="972">
        <v>3933258</v>
      </c>
      <c r="D11" s="973">
        <v>32.53900146484375</v>
      </c>
      <c r="E11" s="974">
        <v>869789</v>
      </c>
      <c r="F11" s="975">
        <v>1575683</v>
      </c>
      <c r="G11" s="976">
        <v>1487786</v>
      </c>
    </row>
    <row xmlns:x14ac="http://schemas.microsoft.com/office/spreadsheetml/2009/9/ac" r="12" x14ac:dyDescent="0.2">
      <c r="B12" s="840">
        <v>2007</v>
      </c>
      <c r="C12" s="977">
        <v>4023686</v>
      </c>
      <c r="D12" s="978">
        <v>32.822002410888672</v>
      </c>
      <c r="E12" s="979">
        <v>879466</v>
      </c>
      <c r="F12" s="980">
        <v>1604707</v>
      </c>
      <c r="G12" s="981">
        <v>1539513</v>
      </c>
    </row>
    <row xmlns:x14ac="http://schemas.microsoft.com/office/spreadsheetml/2009/9/ac" r="13" x14ac:dyDescent="0.2">
      <c r="B13" s="846">
        <v>2008</v>
      </c>
      <c r="C13" s="982">
        <v>4113977</v>
      </c>
      <c r="D13" s="983">
        <v>33.105998992919922</v>
      </c>
      <c r="E13" s="984">
        <v>890390</v>
      </c>
      <c r="F13" s="985">
        <v>1633705</v>
      </c>
      <c r="G13" s="986">
        <v>1589882</v>
      </c>
    </row>
    <row xmlns:x14ac="http://schemas.microsoft.com/office/spreadsheetml/2009/9/ac" r="14" x14ac:dyDescent="0.2">
      <c r="B14" s="852">
        <v>2009</v>
      </c>
      <c r="C14" s="987">
        <v>4203825</v>
      </c>
      <c r="D14" s="988">
        <v>33.390998840332031</v>
      </c>
      <c r="E14" s="989">
        <v>905287</v>
      </c>
      <c r="F14" s="990">
        <v>1661508</v>
      </c>
      <c r="G14" s="991">
        <v>1637030</v>
      </c>
    </row>
    <row xmlns:x14ac="http://schemas.microsoft.com/office/spreadsheetml/2009/9/ac" r="15" x14ac:dyDescent="0.2">
      <c r="B15" s="858">
        <v>2010</v>
      </c>
      <c r="C15" s="992">
        <v>4293899</v>
      </c>
      <c r="D15" s="993">
        <v>33.678001403808594</v>
      </c>
      <c r="E15" s="994">
        <v>925702</v>
      </c>
      <c r="F15" s="995">
        <v>1684060</v>
      </c>
      <c r="G15" s="996">
        <v>1684137</v>
      </c>
    </row>
    <row xmlns:x14ac="http://schemas.microsoft.com/office/spreadsheetml/2009/9/ac" r="16" x14ac:dyDescent="0.2">
      <c r="B16" s="864">
        <v>2011</v>
      </c>
      <c r="C16" s="997">
        <v>4384265</v>
      </c>
      <c r="D16" s="998">
        <v>33.965999603271484</v>
      </c>
      <c r="E16" s="999">
        <v>947716</v>
      </c>
      <c r="F16" s="1000">
        <v>1706075</v>
      </c>
      <c r="G16" s="1001">
        <v>1730474</v>
      </c>
    </row>
    <row xmlns:x14ac="http://schemas.microsoft.com/office/spreadsheetml/2009/9/ac" r="17" x14ac:dyDescent="0.2">
      <c r="B17" s="870">
        <v>2012</v>
      </c>
      <c r="C17" s="1002">
        <v>4474999</v>
      </c>
      <c r="D17" s="1003">
        <v>34.255001068115234</v>
      </c>
      <c r="E17" s="1004">
        <v>971364</v>
      </c>
      <c r="F17" s="1005">
        <v>1734643</v>
      </c>
      <c r="G17" s="1006">
        <v>1768992</v>
      </c>
    </row>
    <row xmlns:x14ac="http://schemas.microsoft.com/office/spreadsheetml/2009/9/ac" r="18" x14ac:dyDescent="0.2">
      <c r="B18" s="876">
        <v>2013</v>
      </c>
      <c r="C18" s="1007">
        <v>4566341</v>
      </c>
      <c r="D18" s="1008">
        <v>34.545001983642578</v>
      </c>
      <c r="E18" s="1009">
        <v>995930</v>
      </c>
      <c r="F18" s="1010">
        <v>1765330</v>
      </c>
      <c r="G18" s="1011">
        <v>1805081</v>
      </c>
    </row>
    <row xmlns:x14ac="http://schemas.microsoft.com/office/spreadsheetml/2009/9/ac" r="19" x14ac:dyDescent="0.2">
      <c r="B19" s="882">
        <v>2014</v>
      </c>
      <c r="C19" s="1012">
        <v>4660893</v>
      </c>
      <c r="D19" s="1013">
        <v>34.83599853515625</v>
      </c>
      <c r="E19" s="1014">
        <v>1022784</v>
      </c>
      <c r="F19" s="1015">
        <v>1798680</v>
      </c>
      <c r="G19" s="1016">
        <v>1839429</v>
      </c>
    </row>
    <row xmlns:x14ac="http://schemas.microsoft.com/office/spreadsheetml/2009/9/ac" r="20" x14ac:dyDescent="0.2">
      <c r="B20" s="888">
        <v>2015</v>
      </c>
      <c r="C20" s="1017">
        <v>4757604</v>
      </c>
      <c r="D20" s="1018">
        <v>35.140998840332031</v>
      </c>
      <c r="E20" s="1019">
        <v>1047432</v>
      </c>
      <c r="F20" s="1020">
        <v>1837468</v>
      </c>
      <c r="G20" s="1021">
        <v>1872704</v>
      </c>
    </row>
    <row xmlns:x14ac="http://schemas.microsoft.com/office/spreadsheetml/2009/9/ac" r="21" x14ac:dyDescent="0.2">
      <c r="B21" s="894">
        <v>2016</v>
      </c>
      <c r="C21" s="1022">
        <v>4856130</v>
      </c>
      <c r="D21" s="1023">
        <v>35.460002899169922</v>
      </c>
      <c r="E21" s="1024">
        <v>1068666</v>
      </c>
      <c r="F21" s="1025">
        <v>1882704</v>
      </c>
      <c r="G21" s="1026">
        <v>1904760</v>
      </c>
    </row>
    <row xmlns:x14ac="http://schemas.microsoft.com/office/spreadsheetml/2009/9/ac" r="22" x14ac:dyDescent="0.2">
      <c r="B22" s="900">
        <v>2017</v>
      </c>
      <c r="C22" s="1027">
        <v>4952805</v>
      </c>
      <c r="D22" s="1028">
        <v>35.792999267578125</v>
      </c>
      <c r="E22" s="1029">
        <v>1086351</v>
      </c>
      <c r="F22" s="1030">
        <v>1931902</v>
      </c>
      <c r="G22" s="1031">
        <v>1934552</v>
      </c>
    </row>
    <row xmlns:x14ac="http://schemas.microsoft.com/office/spreadsheetml/2009/9/ac" r="23" x14ac:dyDescent="0.2">
      <c r="B23" s="906">
        <v>2018</v>
      </c>
      <c r="C23" s="1032">
        <v>5050232</v>
      </c>
      <c r="D23" s="1033">
        <v>36.139999389648438</v>
      </c>
      <c r="E23" s="1034">
        <v>1104638</v>
      </c>
      <c r="F23" s="1035">
        <v>1980636</v>
      </c>
      <c r="G23" s="1036">
        <v>1964958</v>
      </c>
    </row>
    <row xmlns:x14ac="http://schemas.microsoft.com/office/spreadsheetml/2009/9/ac" r="24" x14ac:dyDescent="0.2">
      <c r="B24" s="912">
        <v>2019</v>
      </c>
      <c r="C24" s="1037">
        <v>5155245</v>
      </c>
      <c r="D24" s="1038">
        <v>36.5</v>
      </c>
      <c r="E24" s="1039">
        <v>1125276</v>
      </c>
      <c r="F24" s="1040">
        <v>2026938</v>
      </c>
      <c r="G24" s="1041">
        <v>2003031</v>
      </c>
    </row>
    <row xmlns:x14ac="http://schemas.microsoft.com/office/spreadsheetml/2009/9/ac" r="25" x14ac:dyDescent="0.2">
      <c r="B25" s="918">
        <v>2020</v>
      </c>
      <c r="C25" s="1042">
        <v>5265934</v>
      </c>
      <c r="D25" s="1043">
        <v>36.875</v>
      </c>
      <c r="E25" s="1044">
        <v>1151312</v>
      </c>
      <c r="F25" s="1045">
        <v>2071906</v>
      </c>
      <c r="G25" s="1046">
        <v>2042716</v>
      </c>
    </row>
    <row xmlns:x14ac="http://schemas.microsoft.com/office/spreadsheetml/2009/9/ac" r="26" x14ac:dyDescent="0.2">
      <c r="B26" s="924">
        <v>2021</v>
      </c>
      <c r="C26" s="1047">
        <v>5377732</v>
      </c>
      <c r="D26" s="1048">
        <v>37.263999938964844</v>
      </c>
      <c r="E26" s="1049">
        <v>1176308</v>
      </c>
      <c r="F26" s="1050">
        <v>2115349</v>
      </c>
      <c r="G26" s="1051">
        <v>2086075</v>
      </c>
    </row>
    <row xmlns:x14ac="http://schemas.microsoft.com/office/spreadsheetml/2009/9/ac" r="27" x14ac:dyDescent="0.2">
      <c r="B27" s="930">
        <v>2022</v>
      </c>
      <c r="C27" s="931">
        <v>5488668</v>
      </c>
      <c r="D27" s="932">
        <v>37.667999267578125</v>
      </c>
      <c r="E27" s="933">
        <v>1196257</v>
      </c>
      <c r="F27" s="934">
        <v>2157746</v>
      </c>
      <c r="G27" s="935">
        <v>2134665</v>
      </c>
    </row>
    <row xmlns:x14ac="http://schemas.microsoft.com/office/spreadsheetml/2009/9/ac" r="28" x14ac:dyDescent="0.2">
      <c r="B28" s="936">
        <v>2023</v>
      </c>
      <c r="C28" s="1052">
        <v>5537458</v>
      </c>
      <c r="D28" s="938">
        <v>38.084999084472656</v>
      </c>
      <c r="E28" s="1053">
        <v>1195646</v>
      </c>
      <c r="F28" s="1054">
        <v>2150565</v>
      </c>
      <c r="G28" s="1055">
        <v>2191247</v>
      </c>
    </row>
    <row xmlns:x14ac="http://schemas.microsoft.com/office/spreadsheetml/2009/9/ac" r="29" x14ac:dyDescent="0.2">
      <c r="B29" s="195">
        <v>2024</v>
      </c>
      <c r="C29" s="366"/>
      <c r="D29" s="367"/>
      <c r="E29" s="368"/>
      <c r="F29" s="369"/>
      <c r="G29" s="370"/>
    </row>
    <row xmlns:x14ac="http://schemas.microsoft.com/office/spreadsheetml/2009/9/ac" r="30" x14ac:dyDescent="0.2">
      <c r="B30" s="194">
        <v>2025</v>
      </c>
      <c r="C30" s="366"/>
      <c r="D30" s="367"/>
      <c r="E30" s="368"/>
      <c r="F30" s="369"/>
      <c r="G30" s="370"/>
    </row>
    <row xmlns:x14ac="http://schemas.microsoft.com/office/spreadsheetml/2009/9/ac" r="31" x14ac:dyDescent="0.2">
      <c r="B31" s="195">
        <v>2026</v>
      </c>
      <c r="C31" s="366"/>
      <c r="D31" s="367"/>
      <c r="E31" s="368"/>
      <c r="F31" s="369"/>
      <c r="G31" s="370"/>
    </row>
    <row xmlns:x14ac="http://schemas.microsoft.com/office/spreadsheetml/2009/9/ac" r="32" x14ac:dyDescent="0.2">
      <c r="B32" s="194">
        <v>2027</v>
      </c>
      <c r="C32" s="366"/>
      <c r="D32" s="367"/>
      <c r="E32" s="368"/>
      <c r="F32" s="369"/>
      <c r="G32" s="370"/>
    </row>
    <row xmlns:x14ac="http://schemas.microsoft.com/office/spreadsheetml/2009/9/ac" r="33" x14ac:dyDescent="0.2">
      <c r="B33" s="195">
        <v>2028</v>
      </c>
      <c r="C33" s="366"/>
      <c r="D33" s="367"/>
      <c r="E33" s="368"/>
      <c r="F33" s="369"/>
      <c r="G33" s="370"/>
    </row>
    <row xmlns:x14ac="http://schemas.microsoft.com/office/spreadsheetml/2009/9/ac" r="34" x14ac:dyDescent="0.2">
      <c r="B34" s="194">
        <v>2029</v>
      </c>
      <c r="C34" s="366"/>
      <c r="D34" s="367"/>
      <c r="E34" s="368"/>
      <c r="F34" s="369"/>
      <c r="G34" s="370"/>
    </row>
    <row xmlns:x14ac="http://schemas.microsoft.com/office/spreadsheetml/2009/9/ac" r="35" x14ac:dyDescent="0.2">
      <c r="B35" s="195">
        <v>2030</v>
      </c>
      <c r="C35" s="199"/>
      <c r="D35" s="196"/>
      <c r="E35" s="200"/>
      <c r="F35" s="197"/>
      <c r="G35" s="198"/>
    </row>
    <row xmlns:x14ac="http://schemas.microsoft.com/office/spreadsheetml/2009/9/ac" r="36" ht="14.25" x14ac:dyDescent="0.2">
      <c r="B36" s="118" t="s">
        <v>173</v>
      </c>
      <c r="G36" s="116"/>
    </row>
    <row xmlns:x14ac="http://schemas.microsoft.com/office/spreadsheetml/2009/9/ac" r="37" ht="14.25" x14ac:dyDescent="0.2">
      <c r="B37" s="118" t="s">
        <v>195</v>
      </c>
    </row>
    <row xmlns:x14ac="http://schemas.microsoft.com/office/spreadsheetml/2009/9/ac" r="38" ht="14.25" x14ac:dyDescent="0.2">
      <c r="B38" s="118" t="s">
        <v>354</v>
      </c>
    </row>
    <row xmlns:x14ac="http://schemas.microsoft.com/office/spreadsheetml/2009/9/ac" r="39" x14ac:dyDescent="0.2">
      <c r="B39" s="1057" t="s">
        <v>196</v>
      </c>
    </row>
    <row xmlns:x14ac="http://schemas.microsoft.com/office/spreadsheetml/2009/9/ac" r="41" x14ac:dyDescent="0.2">
      <c r="B41" s="11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A9E88-C2D7-4BE6-A013-1DD8BE0DF97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2" customWidth="true"/>
  </cols>
  <sheetData>
    <row xmlns:x14ac="http://schemas.microsoft.com/office/spreadsheetml/2009/9/ac" r="2" ht="33" customHeight="true" x14ac:dyDescent="0.25">
      <c r="B2" s="593" t="s">
        <v>258</v>
      </c>
      <c r="C2" s="593"/>
    </row>
    <row xmlns:x14ac="http://schemas.microsoft.com/office/spreadsheetml/2009/9/ac" r="3" ht="6" customHeight="true" x14ac:dyDescent="0.25">
      <c r="B3" s="381"/>
    </row>
    <row xmlns:x14ac="http://schemas.microsoft.com/office/spreadsheetml/2009/9/ac" r="4" ht="30" customHeight="true" x14ac:dyDescent="0.25">
      <c r="B4" s="383" t="s">
        <v>259</v>
      </c>
      <c r="C4" s="384" t="s">
        <v>260</v>
      </c>
    </row>
    <row xmlns:x14ac="http://schemas.microsoft.com/office/spreadsheetml/2009/9/ac" r="5" ht="30" customHeight="true" x14ac:dyDescent="0.25">
      <c r="B5" s="383" t="s">
        <v>48</v>
      </c>
      <c r="C5" s="384" t="s">
        <v>261</v>
      </c>
    </row>
    <row xmlns:x14ac="http://schemas.microsoft.com/office/spreadsheetml/2009/9/ac" r="6" ht="30" customHeight="true" x14ac:dyDescent="0.25">
      <c r="B6" s="383" t="s">
        <v>262</v>
      </c>
      <c r="C6" s="384" t="s">
        <v>263</v>
      </c>
    </row>
    <row xmlns:x14ac="http://schemas.microsoft.com/office/spreadsheetml/2009/9/ac" r="7" ht="30" customHeight="true" x14ac:dyDescent="0.25">
      <c r="B7" s="383" t="s">
        <v>264</v>
      </c>
      <c r="C7" s="384" t="s">
        <v>265</v>
      </c>
    </row>
    <row xmlns:x14ac="http://schemas.microsoft.com/office/spreadsheetml/2009/9/ac" r="8" ht="30" customHeight="true" x14ac:dyDescent="0.25">
      <c r="B8" s="383" t="s">
        <v>131</v>
      </c>
      <c r="C8" s="384" t="s">
        <v>266</v>
      </c>
    </row>
    <row xmlns:x14ac="http://schemas.microsoft.com/office/spreadsheetml/2009/9/ac" r="9" ht="30" customHeight="true" x14ac:dyDescent="0.25">
      <c r="B9" s="383" t="s">
        <v>267</v>
      </c>
      <c r="C9" s="384" t="s">
        <v>268</v>
      </c>
    </row>
    <row xmlns:x14ac="http://schemas.microsoft.com/office/spreadsheetml/2009/9/ac" r="10" ht="30" customHeight="true" x14ac:dyDescent="0.25">
      <c r="B10" s="383" t="s">
        <v>135</v>
      </c>
      <c r="C10" s="384" t="s">
        <v>269</v>
      </c>
    </row>
    <row xmlns:x14ac="http://schemas.microsoft.com/office/spreadsheetml/2009/9/ac" r="11" s="387" customFormat="true" ht="6.75" customHeight="true" x14ac:dyDescent="0.25">
      <c r="B11" s="385"/>
      <c r="C11" s="386"/>
    </row>
    <row xmlns:x14ac="http://schemas.microsoft.com/office/spreadsheetml/2009/9/ac" r="12" s="389" customFormat="true" ht="11.25" x14ac:dyDescent="0.2">
      <c r="B12" s="388" t="s">
        <v>270</v>
      </c>
    </row>
    <row xmlns:x14ac="http://schemas.microsoft.com/office/spreadsheetml/2009/9/ac" r="13" x14ac:dyDescent="0.25">
      <c r="B13" s="388" t="s">
        <v>276</v>
      </c>
    </row>
    <row xmlns:x14ac="http://schemas.microsoft.com/office/spreadsheetml/2009/9/ac" r="14" x14ac:dyDescent="0.25">
      <c r="B14" s="390" t="s">
        <v>271</v>
      </c>
    </row>
    <row xmlns:x14ac="http://schemas.microsoft.com/office/spreadsheetml/2009/9/ac" r="15" ht="76.5" customHeight="true" x14ac:dyDescent="0.25">
      <c r="B15" s="594" t="s">
        <v>272</v>
      </c>
      <c r="C15" s="59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77D9-9B78-4993-8DB3-CE08BDE940D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6" customWidth="true"/>
    <col min="2" max="2" width="12.375" style="596" customWidth="true"/>
    <col min="3" max="8" width="9" style="596" customWidth="true"/>
    <col min="9" max="9" width="12.375" style="596" customWidth="true"/>
    <col min="10" max="15" width="9" style="596" customWidth="true"/>
    <col min="16" max="16" width="12.375" style="596" customWidth="true"/>
    <col min="17" max="22" width="9" style="596" customWidth="true"/>
    <col min="23" max="38" width="9" style="596"/>
    <col min="39" max="16384" width="9" style="604"/>
  </cols>
  <sheetData>
    <row xmlns:x14ac="http://schemas.microsoft.com/office/spreadsheetml/2009/9/ac" r="1" s="596" customFormat="true" x14ac:dyDescent="0.2">
      <c r="A1" s="595" t="s">
        <v>137</v>
      </c>
      <c r="B1" s="595"/>
      <c r="C1" s="595"/>
      <c r="D1" s="595"/>
      <c r="E1" s="595"/>
      <c r="F1" s="595"/>
      <c r="G1" s="595"/>
      <c r="H1" s="595"/>
      <c r="I1" s="595"/>
      <c r="J1" s="595"/>
      <c r="K1" s="595"/>
      <c r="L1" s="595"/>
      <c r="M1" s="595"/>
      <c r="N1" s="595"/>
      <c r="O1" s="595"/>
      <c r="P1" s="595"/>
      <c r="Q1" s="595"/>
      <c r="R1" s="595"/>
      <c r="S1" s="595"/>
      <c r="T1" s="595"/>
      <c r="U1" s="595"/>
      <c r="V1" s="595"/>
    </row>
    <row xmlns:x14ac="http://schemas.microsoft.com/office/spreadsheetml/2009/9/ac" r="2" s="596" customFormat="true" x14ac:dyDescent="0.2">
      <c r="A2" s="595"/>
      <c r="B2" s="595"/>
      <c r="C2" s="595"/>
      <c r="D2" s="595"/>
      <c r="E2" s="595"/>
      <c r="F2" s="595"/>
      <c r="G2" s="595"/>
      <c r="H2" s="595"/>
      <c r="I2" s="595"/>
      <c r="J2" s="595"/>
      <c r="K2" s="595"/>
      <c r="L2" s="595"/>
      <c r="M2" s="595"/>
      <c r="N2" s="595"/>
      <c r="O2" s="595"/>
      <c r="P2" s="595"/>
      <c r="Q2" s="595"/>
      <c r="R2" s="595"/>
      <c r="S2" s="595"/>
      <c r="T2" s="595"/>
      <c r="U2" s="595"/>
      <c r="V2" s="595"/>
    </row>
    <row xmlns:x14ac="http://schemas.microsoft.com/office/spreadsheetml/2009/9/ac" r="3" s="596" customFormat="true" ht="18" x14ac:dyDescent="0.2">
      <c r="A3" s="597"/>
      <c r="B3" s="597"/>
      <c r="C3" s="597"/>
      <c r="D3" s="597"/>
      <c r="E3" s="597"/>
      <c r="F3" s="597"/>
      <c r="G3" s="597"/>
      <c r="H3" s="597"/>
      <c r="I3" s="597"/>
      <c r="J3" s="597"/>
      <c r="K3" s="597"/>
      <c r="L3" s="597"/>
      <c r="M3" s="597"/>
      <c r="N3" s="597"/>
      <c r="O3" s="597"/>
      <c r="P3" s="597"/>
      <c r="Q3" s="597"/>
      <c r="R3" s="597"/>
      <c r="S3" s="597"/>
      <c r="T3" s="597"/>
      <c r="U3" s="597"/>
      <c r="V3" s="597"/>
    </row>
    <row xmlns:x14ac="http://schemas.microsoft.com/office/spreadsheetml/2009/9/ac" r="4" ht="15.75" x14ac:dyDescent="0.25">
      <c r="B4" s="598" t="s">
        <v>13</v>
      </c>
      <c r="E4" s="599"/>
      <c r="I4" s="600" t="s">
        <v>14</v>
      </c>
      <c r="P4" s="601" t="s">
        <v>15</v>
      </c>
    </row>
    <row xmlns:x14ac="http://schemas.microsoft.com/office/spreadsheetml/2009/9/ac" r="6" x14ac:dyDescent="0.2">
      <c r="G6" s="602"/>
      <c r="H6" s="602"/>
      <c r="I6" s="602"/>
      <c r="K6" s="602"/>
      <c r="L6" s="602"/>
    </row>
    <row xmlns:x14ac="http://schemas.microsoft.com/office/spreadsheetml/2009/9/ac" r="7" ht="15.75" x14ac:dyDescent="0.2">
      <c r="G7" s="602"/>
      <c r="H7" s="602"/>
      <c r="I7" s="602"/>
      <c r="K7" s="603"/>
      <c r="L7" s="602"/>
    </row>
    <row xmlns:x14ac="http://schemas.microsoft.com/office/spreadsheetml/2009/9/ac" r="8" x14ac:dyDescent="0.2">
      <c r="G8" s="602"/>
      <c r="H8" s="602"/>
      <c r="I8" s="602"/>
      <c r="K8" s="602"/>
      <c r="L8" s="602"/>
    </row>
    <row xmlns:x14ac="http://schemas.microsoft.com/office/spreadsheetml/2009/9/ac" r="9" x14ac:dyDescent="0.2">
      <c r="G9" s="602"/>
      <c r="H9" s="602"/>
      <c r="I9" s="602"/>
      <c r="K9" s="602"/>
      <c r="L9" s="602"/>
    </row>
    <row xmlns:x14ac="http://schemas.microsoft.com/office/spreadsheetml/2009/9/ac" r="10" x14ac:dyDescent="0.2">
      <c r="G10" s="602"/>
      <c r="H10" s="602"/>
      <c r="I10" s="602"/>
      <c r="K10" s="602"/>
      <c r="L10" s="602"/>
    </row>
    <row xmlns:x14ac="http://schemas.microsoft.com/office/spreadsheetml/2009/9/ac" r="11" x14ac:dyDescent="0.2">
      <c r="G11" s="602"/>
      <c r="H11" s="602"/>
      <c r="I11" s="602"/>
      <c r="K11" s="602"/>
      <c r="L11" s="602"/>
    </row>
    <row xmlns:x14ac="http://schemas.microsoft.com/office/spreadsheetml/2009/9/ac" r="12" x14ac:dyDescent="0.2">
      <c r="G12" s="602"/>
      <c r="H12" s="602"/>
      <c r="I12" s="602"/>
      <c r="K12" s="602"/>
      <c r="L12" s="602"/>
    </row>
    <row xmlns:x14ac="http://schemas.microsoft.com/office/spreadsheetml/2009/9/ac" r="13" x14ac:dyDescent="0.2">
      <c r="G13" s="602"/>
      <c r="H13" s="602"/>
      <c r="I13" s="602"/>
      <c r="K13" s="602"/>
      <c r="L13" s="602"/>
    </row>
    <row xmlns:x14ac="http://schemas.microsoft.com/office/spreadsheetml/2009/9/ac" r="14" x14ac:dyDescent="0.2">
      <c r="G14" s="602"/>
      <c r="H14" s="602"/>
      <c r="I14" s="602"/>
      <c r="K14" s="602"/>
      <c r="L14" s="602"/>
    </row>
    <row xmlns:x14ac="http://schemas.microsoft.com/office/spreadsheetml/2009/9/ac" r="15" x14ac:dyDescent="0.2">
      <c r="G15" s="602"/>
      <c r="H15" s="602"/>
      <c r="I15" s="602"/>
      <c r="K15" s="602"/>
      <c r="L15" s="602"/>
    </row>
    <row xmlns:x14ac="http://schemas.microsoft.com/office/spreadsheetml/2009/9/ac" r="16" x14ac:dyDescent="0.2">
      <c r="G16" s="602"/>
      <c r="H16" s="602"/>
      <c r="I16" s="602"/>
      <c r="K16" s="602"/>
      <c r="L16" s="602"/>
    </row>
    <row xmlns:x14ac="http://schemas.microsoft.com/office/spreadsheetml/2009/9/ac" r="17" x14ac:dyDescent="0.2">
      <c r="G17" s="602"/>
      <c r="H17" s="602"/>
      <c r="I17" s="602"/>
      <c r="K17" s="602"/>
      <c r="L17" s="602"/>
    </row>
    <row xmlns:x14ac="http://schemas.microsoft.com/office/spreadsheetml/2009/9/ac" r="18" x14ac:dyDescent="0.2">
      <c r="G18" s="602"/>
      <c r="H18" s="602"/>
      <c r="I18" s="602"/>
      <c r="K18" s="602"/>
      <c r="L18" s="602"/>
    </row>
    <row xmlns:x14ac="http://schemas.microsoft.com/office/spreadsheetml/2009/9/ac" r="19" x14ac:dyDescent="0.2">
      <c r="G19" s="602"/>
      <c r="H19" s="602"/>
      <c r="I19" s="602"/>
      <c r="K19" s="602"/>
      <c r="L19" s="602"/>
    </row>
    <row xmlns:x14ac="http://schemas.microsoft.com/office/spreadsheetml/2009/9/ac" r="20" x14ac:dyDescent="0.2">
      <c r="G20" s="602"/>
      <c r="H20" s="602"/>
      <c r="I20" s="602"/>
      <c r="K20" s="602"/>
      <c r="L20" s="602"/>
    </row>
    <row xmlns:x14ac="http://schemas.microsoft.com/office/spreadsheetml/2009/9/ac" r="21" x14ac:dyDescent="0.2">
      <c r="G21" s="602"/>
      <c r="H21" s="602"/>
      <c r="I21" s="602"/>
      <c r="K21" s="602"/>
      <c r="L21" s="602"/>
    </row>
    <row xmlns:x14ac="http://schemas.microsoft.com/office/spreadsheetml/2009/9/ac" r="23" x14ac:dyDescent="0.2">
      <c r="B23" s="605"/>
    </row>
    <row xmlns:x14ac="http://schemas.microsoft.com/office/spreadsheetml/2009/9/ac" r="25" x14ac:dyDescent="0.2">
      <c r="B25" s="606"/>
      <c r="C25" s="606" t="str">
        <f>+IF(OR((C28="National*"),(D28="Urban*"),(E28="Rural*"),(F28="Pre-primary*"),(G28="Primary*"),(H28="Secondary^"),(C28="National*^"),(D28="Urban*^"),(E28="Rural*^"),(F28="Pre-primary*^"),(G28="Primary*^"),(H28="Secondary*^")),"*No basic service estimate available","")</f>
        <v>*No basic service estimate available</v>
      </c>
      <c r="J25" s="606" t="str">
        <f>+IF(OR((J28="National*"),(K28="Urban*"),(L28="Rural*"),(M28="Pre-primary*"),(N28="Primary*"),(O28="Secondary^"),(J28="National*^"),(K28="Urban*^"),(L28="Rural*^"),(M28="Pre-primary*^"),(N28="Primary*^"),(O28="Secondary*^")),"*No basic service estimate available","")</f>
        <v>*No basic service estimate available</v>
      </c>
      <c r="Q25" s="60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5"/>
      <c r="C26" s="606" t="str">
        <f>+IF(OR((C28="National*^"),(D28="Urban*^"),(E28="Rural*^"),(F28="Pre-primary*^"),(G28="Primary*^"),(H28="Secondary*^")),"^Facilities that cannot be classified as improved or unimproved are treated as limited","")</f>
        <v/>
      </c>
      <c r="J26" s="606" t="str">
        <f>+IF(OR((J28="National*^"),(K28="Urban*^"),(L28="Rural*^"),(M28="Pre-primary*^"),(N28="Primary*^"),(O28="Secondary*^")),"^Facilities that cannot be classified as improved or unimproved are treated as limited","")</f>
        <v/>
      </c>
      <c r="Q26" s="606" t="str">
        <f>+IF(OR((Q28="National*^"),(R28="Urban*^"),(S28="Rural*^"),(T28="Pre-primary*^"),(U28="Primary*^"),(V28="Secondary*^")),"^Facilities that cannot be classified as having water or not are treated as limited","")</f>
        <v/>
      </c>
    </row>
    <row xmlns:x14ac="http://schemas.microsoft.com/office/spreadsheetml/2009/9/ac" r="27" x14ac:dyDescent="0.2">
      <c r="B27" s="607" t="str">
        <f>+Introduction!C7</f>
        <v>Guinea</v>
      </c>
      <c r="C27" s="608" t="s">
        <v>192</v>
      </c>
      <c r="D27" s="608"/>
      <c r="E27" s="608"/>
      <c r="F27" s="608"/>
      <c r="G27" s="608"/>
      <c r="H27" s="608"/>
      <c r="I27" s="609" t="str">
        <f>+B27</f>
        <v>Guinea</v>
      </c>
      <c r="J27" s="610" t="s">
        <v>14</v>
      </c>
      <c r="K27" s="611"/>
      <c r="L27" s="611"/>
      <c r="M27" s="611"/>
      <c r="N27" s="611"/>
      <c r="O27" s="611"/>
      <c r="P27" s="612" t="str">
        <f>+B27</f>
        <v>Guinea</v>
      </c>
      <c r="Q27" s="613" t="s">
        <v>15</v>
      </c>
      <c r="R27" s="613"/>
      <c r="S27" s="613"/>
      <c r="T27" s="613"/>
      <c r="U27" s="613"/>
      <c r="V27" s="614"/>
      <c r="AM27" s="596"/>
      <c r="AN27" s="596"/>
      <c r="AO27" s="596"/>
      <c r="AP27" s="596"/>
      <c r="AQ27" s="596"/>
      <c r="AR27" s="596"/>
      <c r="AS27" s="596"/>
      <c r="AT27" s="596"/>
      <c r="AU27" s="596"/>
    </row>
    <row xmlns:x14ac="http://schemas.microsoft.com/office/spreadsheetml/2009/9/ac" r="28" x14ac:dyDescent="0.2">
      <c r="B28" s="615"/>
      <c r="C28" s="616" t="str">
        <f>IF(AND(C30=0.0000000001,C31=0.0000000001,C32=0.0000000001), "National*",IF(AND(C30=0.0000000001,ISNUMBER(C32)),"National*", "National"))</f>
        <v>National*</v>
      </c>
      <c r="D28" s="617" t="str">
        <f>IF(AND(D30=0.0000000001,D31=0.0000000001,D32=0.0000000001), "Urban*",IF(AND(D30=0.0000000001,ISNUMBER(D32)),"Urban*", "Urban"))</f>
        <v>Urban*</v>
      </c>
      <c r="E28" s="617" t="str">
        <f>IF(AND(E30=0.0000000001,E31=0.0000000001,E32=0.0000000001), "Rural*",IF(AND(E30=0.0000000001,ISNUMBER(E32)),"Rural*", "Rural"))</f>
        <v>Rural*</v>
      </c>
      <c r="F28" s="617" t="str">
        <f>IF(AND(F30=0.0000000001,F31=0.0000000001,F32=0.0000000001), "Pre-primary*",IF(AND(F30=0.0000000001,ISNUMBER(F32)),"Pre-primary*", "Pre-primary"))</f>
        <v>Pre-primary*</v>
      </c>
      <c r="G28" s="617" t="str">
        <f>IF(AND(G30=0.0000000001,G31=0.0000000001,G32=0.0000000001), "Primary*",IF(AND(G30=0.0000000001,ISNUMBER(G32)),"Primary*", "Primary"))</f>
        <v>Primary</v>
      </c>
      <c r="H28" s="617" t="str">
        <f>IF(AND(H30=0.0000000001,H31=0.0000000001,H32=0.0000000001), "Secondary*",IF(AND(H30=0.0000000001,ISNUMBER(H32)),"Secondary*", "Secondary"))</f>
        <v>Secondary*</v>
      </c>
      <c r="I28" s="615"/>
      <c r="J28" s="618" t="str">
        <f>IF(AND(J30=0.0000000001,J31=0.0000000001,J32=0.0000000001), "National*",IF(AND(J30=0.0000000001,ISNUMBER(J32)),"National*", "National"))</f>
        <v>National</v>
      </c>
      <c r="K28" s="617" t="str">
        <f>IF(AND(K30=0.0000000001,K31=0.0000000001,K32=0.0000000001), "Urban*",IF(AND(K30=0.0000000001,ISNUMBER(K32)),"Urban*", "Urban"))</f>
        <v>Urban*</v>
      </c>
      <c r="L28" s="617" t="str">
        <f>IF(AND(L30=0.0000000001,L31=0.0000000001,L32=0.0000000001), "Rural*",IF(AND(L30=0.0000000001,ISNUMBER(L32)),"Rural*", "Rural"))</f>
        <v>Rural*</v>
      </c>
      <c r="M28" s="617" t="str">
        <f>IF(AND(M30=0.0000000001,M31=0.0000000001,M32=0.0000000001), "Pre-primary*",IF(AND(M30=0.0000000001,ISNUMBER(M32)),"Pre-primary*", "Pre-primary"))</f>
        <v>Pre-primary*</v>
      </c>
      <c r="N28" s="617" t="str">
        <f>IF(AND(N30=0.0000000001,N31=0.0000000001,N32=0.0000000001), "Primary*",IF(AND(N30=0.0000000001,ISNUMBER(N32)),"Primary*", "Primary"))</f>
        <v>Primary</v>
      </c>
      <c r="O28" s="617" t="str">
        <f>IF(AND(O30=0.0000000001,O31=0.0000000001,O32=0.0000000001), "Secondary*",IF(AND(O30=0.0000000001,ISNUMBER(O32)),"Secondary*", "Secondary"))</f>
        <v>Secondary*</v>
      </c>
      <c r="P28" s="619"/>
      <c r="Q28" s="620" t="str">
        <f>IF(AND(Q30=0.0000000001,Q31=0.0000000001,Q32=0.0000000001), "National*",IF(AND(Q30=0.0000000001,ISNUMBER(Q32)),"National*", "National"))</f>
        <v>National*</v>
      </c>
      <c r="R28" s="617" t="str">
        <f>IF(AND(R30=0.0000000001,R31=0.0000000001,R32=0.0000000001), "Urban*",IF(AND(R30=0.0000000001,ISNUMBER(R32)),"Urban*", "Urban"))</f>
        <v>Urban*</v>
      </c>
      <c r="S28" s="617" t="str">
        <f>IF(AND(S30=0.0000000001,S31=0.0000000001,S32=0.0000000001), "Rural*",IF(AND(S30=0.0000000001,ISNUMBER(S32)),"Rural*", "Rural"))</f>
        <v>Rural*</v>
      </c>
      <c r="T28" s="617" t="str">
        <f>IF(AND(T30=0.0000000001,T31=0.0000000001,T32=0.0000000001), "Pre-primary*",IF(AND(T30=0.0000000001,ISNUMBER(T32)),"Pre-primary*", "Pre-primary"))</f>
        <v>Pre-primary*</v>
      </c>
      <c r="U28" s="617" t="str">
        <f>IF(AND(U30=0.0000000001,U31=0.0000000001,U32=0.0000000001), "Primary*",IF(AND(U30=0.0000000001,ISNUMBER(U32)),"Primary*", "Primary"))</f>
        <v>Primary*</v>
      </c>
      <c r="V28" s="621" t="str">
        <f>IF(AND(V30=0.0000000001,V31=0.0000000001,V32=0.0000000001), "Secondary*",IF(AND(V30=0.0000000001,ISNUMBER(V32)),"Secondary*", "Secondary"))</f>
        <v>Secondary*</v>
      </c>
      <c r="AM28" s="596"/>
      <c r="AN28" s="596"/>
      <c r="AO28" s="596"/>
      <c r="AP28" s="596"/>
      <c r="AQ28" s="596"/>
      <c r="AR28" s="596"/>
      <c r="AS28" s="596"/>
      <c r="AT28" s="596"/>
      <c r="AU28" s="596"/>
    </row>
    <row xmlns:x14ac="http://schemas.microsoft.com/office/spreadsheetml/2009/9/ac" r="29" ht="15.75" thickBot="true" x14ac:dyDescent="0.25">
      <c r="B29" s="615"/>
      <c r="C29" s="622">
        <f>IF(ISNUMBER(Regressions!B4), Regressions!B4, "-")</f>
        <v>2023</v>
      </c>
      <c r="D29" s="623">
        <f>C29</f>
        <v>2023</v>
      </c>
      <c r="E29" s="623">
        <f>D29</f>
        <v>2023</v>
      </c>
      <c r="F29" s="623">
        <f>E29</f>
        <v>2023</v>
      </c>
      <c r="G29" s="623">
        <f>F29</f>
        <v>2023</v>
      </c>
      <c r="H29" s="623">
        <f>F29</f>
        <v>2023</v>
      </c>
      <c r="I29" s="615"/>
      <c r="J29" s="624">
        <f>IF(ISNUMBER(Regressions!K4), Regressions!K4, "-")</f>
        <v>2023</v>
      </c>
      <c r="K29" s="625">
        <f>J29</f>
        <v>2023</v>
      </c>
      <c r="L29" s="625">
        <f>K29</f>
        <v>2023</v>
      </c>
      <c r="M29" s="625">
        <f>L29</f>
        <v>2023</v>
      </c>
      <c r="N29" s="625">
        <f>M29</f>
        <v>2023</v>
      </c>
      <c r="O29" s="625">
        <f>M29</f>
        <v>2023</v>
      </c>
      <c r="P29" s="619"/>
      <c r="Q29" s="626">
        <f>IF(ISNUMBER(Regressions!T4), Regressions!T4, "-")</f>
        <v>2023</v>
      </c>
      <c r="R29" s="627">
        <f>Q29</f>
        <v>2023</v>
      </c>
      <c r="S29" s="627">
        <f>R29</f>
        <v>2023</v>
      </c>
      <c r="T29" s="627">
        <f>S29</f>
        <v>2023</v>
      </c>
      <c r="U29" s="627">
        <f>T29</f>
        <v>2023</v>
      </c>
      <c r="V29" s="628">
        <f>T29</f>
        <v>2023</v>
      </c>
      <c r="AM29" s="596"/>
      <c r="AN29" s="596"/>
      <c r="AO29" s="596"/>
      <c r="AP29" s="596"/>
      <c r="AQ29" s="596"/>
      <c r="AR29" s="596"/>
      <c r="AS29" s="596"/>
      <c r="AT29" s="596"/>
      <c r="AU29" s="596"/>
    </row>
    <row xmlns:x14ac="http://schemas.microsoft.com/office/spreadsheetml/2009/9/ac" r="30" x14ac:dyDescent="0.2">
      <c r="B30" s="629" t="s">
        <v>140</v>
      </c>
      <c r="C30" s="630">
        <f>IF(ISNUMBER(Regressions!C4), Regressions!C4, 0.0000000001)</f>
        <v>1E-10</v>
      </c>
      <c r="D30" s="630">
        <f>IF(ISNUMBER(Regressions!D4), Regressions!D4, 0.0000000001)</f>
        <v>1E-10</v>
      </c>
      <c r="E30" s="630">
        <f>IF(ISNUMBER(Regressions!E4), Regressions!E4, 0.0000000001)</f>
        <v>1E-10</v>
      </c>
      <c r="F30" s="630">
        <f>IF(ISNUMBER(Regressions!F4), Regressions!F4, 0.0000000001)</f>
        <v>1E-10</v>
      </c>
      <c r="G30" s="630">
        <f>IF(ISNUMBER(Regressions!G4), Regressions!G4, 0.0000000001)</f>
        <v>38.457770859999997</v>
      </c>
      <c r="H30" s="630">
        <f>IF(ISNUMBER(Regressions!H4), Regressions!H4, 0.0000000001)</f>
        <v>1E-10</v>
      </c>
      <c r="I30" s="631" t="s">
        <v>140</v>
      </c>
      <c r="J30" s="630">
        <f>IF(ISNUMBER(Regressions!L4), Regressions!L4,0.0000000001)</f>
        <v>52.12563815</v>
      </c>
      <c r="K30" s="630">
        <f>IF(ISNUMBER(Regressions!M4), Regressions!M4,0.0000000001)</f>
        <v>1E-10</v>
      </c>
      <c r="L30" s="630">
        <f>IF(ISNUMBER(Regressions!N4), Regressions!N4,0.0000000001)</f>
        <v>1E-10</v>
      </c>
      <c r="M30" s="630">
        <f>IF(ISNUMBER(Regressions!O4), Regressions!O4,0.0000000001)</f>
        <v>1E-10</v>
      </c>
      <c r="N30" s="630">
        <f>IF(ISNUMBER(Regressions!P4), Regressions!P4,0.0000000001)</f>
        <v>52.12563815</v>
      </c>
      <c r="O30" s="630">
        <f>IF(ISNUMBER(Regressions!Q4), Regressions!Q4,0.0000000001)</f>
        <v>1E-10</v>
      </c>
      <c r="P30" s="632" t="s">
        <v>140</v>
      </c>
      <c r="Q30" s="630">
        <f>IF(ISNUMBER(Regressions!U4), Regressions!U4,0.0000000001)</f>
        <v>1E-10</v>
      </c>
      <c r="R30" s="630">
        <f>IF(ISNUMBER(Regressions!V4), Regressions!V4,0.0000000001)</f>
        <v>1E-10</v>
      </c>
      <c r="S30" s="630">
        <f>IF(ISNUMBER(Regressions!W4), Regressions!W4,0.0000000001)</f>
        <v>1E-10</v>
      </c>
      <c r="T30" s="630">
        <f>IF(ISNUMBER(Regressions!X4), Regressions!X4,0.0000000001)</f>
        <v>1E-10</v>
      </c>
      <c r="U30" s="630">
        <f>IF(ISNUMBER(Regressions!Y4), Regressions!Y4,0.0000000001)</f>
        <v>1E-10</v>
      </c>
      <c r="V30" s="633">
        <f>IF(ISNUMBER(Regressions!Z4), Regressions!Z4,0.0000000001)</f>
        <v>1E-10</v>
      </c>
      <c r="AM30" s="596"/>
      <c r="AN30" s="596"/>
      <c r="AO30" s="596"/>
      <c r="AP30" s="596"/>
      <c r="AQ30" s="596"/>
      <c r="AR30" s="596"/>
      <c r="AS30" s="596"/>
      <c r="AT30" s="596"/>
      <c r="AU30" s="596"/>
    </row>
    <row xmlns:x14ac="http://schemas.microsoft.com/office/spreadsheetml/2009/9/ac" r="31" x14ac:dyDescent="0.2">
      <c r="B31" s="634" t="s">
        <v>141</v>
      </c>
      <c r="C31" s="630">
        <f>IF(ISNUMBER(Regressions!C5), Regressions!C5, 0.0000000001)</f>
        <v>1E-10</v>
      </c>
      <c r="D31" s="630">
        <f>IF(ISNUMBER(Regressions!D5), Regressions!D5, 0.0000000001)</f>
        <v>1E-10</v>
      </c>
      <c r="E31" s="630">
        <f>IF(ISNUMBER(Regressions!E5), Regressions!E5, 0.0000000001)</f>
        <v>1E-10</v>
      </c>
      <c r="F31" s="630">
        <f>IF(ISNUMBER(Regressions!F5), Regressions!F5, 0.0000000001)</f>
        <v>1E-10</v>
      </c>
      <c r="G31" s="630">
        <f>IF(ISNUMBER(Regressions!G5), Regressions!G5, 0.0000000001)</f>
        <v>0</v>
      </c>
      <c r="H31" s="630">
        <f>IF(ISNUMBER(Regressions!H5), Regressions!H5, 0.0000000001)</f>
        <v>1E-10</v>
      </c>
      <c r="I31" s="635" t="s">
        <v>141</v>
      </c>
      <c r="J31" s="630">
        <f>IF(ISNUMBER(Regressions!L5), Regressions!L5,0.0000000001)</f>
        <v>34.203732719999998</v>
      </c>
      <c r="K31" s="630">
        <f>IF(ISNUMBER(Regressions!M5), Regressions!M5,0.0000000001)</f>
        <v>1E-10</v>
      </c>
      <c r="L31" s="630">
        <f>IF(ISNUMBER(Regressions!N5), Regressions!N5,0.0000000001)</f>
        <v>1E-10</v>
      </c>
      <c r="M31" s="630">
        <f>IF(ISNUMBER(Regressions!O5), Regressions!O5,0.0000000001)</f>
        <v>1E-10</v>
      </c>
      <c r="N31" s="630">
        <f>IF(ISNUMBER(Regressions!P5), Regressions!P5,0.0000000001)</f>
        <v>32.27050698</v>
      </c>
      <c r="O31" s="630">
        <f>IF(ISNUMBER(Regressions!Q5), Regressions!Q5,0.0000000001)</f>
        <v>1E-10</v>
      </c>
      <c r="P31" s="636" t="s">
        <v>141</v>
      </c>
      <c r="Q31" s="630">
        <f>IF(ISNUMBER(Regressions!U5), Regressions!U5,0.0000000001)</f>
        <v>1E-10</v>
      </c>
      <c r="R31" s="630">
        <f>IF(ISNUMBER(Regressions!V5), Regressions!V5,0.0000000001)</f>
        <v>1E-10</v>
      </c>
      <c r="S31" s="630">
        <f>IF(ISNUMBER(Regressions!W5), Regressions!W5,0.0000000001)</f>
        <v>1E-10</v>
      </c>
      <c r="T31" s="630">
        <f>IF(ISNUMBER(Regressions!X5), Regressions!X5,0.0000000001)</f>
        <v>1E-10</v>
      </c>
      <c r="U31" s="630">
        <f>IF(ISNUMBER(Regressions!Y5), Regressions!Y5,0.0000000001)</f>
        <v>1E-10</v>
      </c>
      <c r="V31" s="633">
        <f>IF(ISNUMBER(Regressions!Z5), Regressions!Z5,0.0000000001)</f>
        <v>1E-10</v>
      </c>
      <c r="AM31" s="596"/>
      <c r="AN31" s="596"/>
      <c r="AO31" s="596"/>
      <c r="AP31" s="596"/>
      <c r="AQ31" s="596"/>
      <c r="AR31" s="596"/>
      <c r="AS31" s="596"/>
      <c r="AT31" s="596"/>
      <c r="AU31" s="596"/>
    </row>
    <row xmlns:x14ac="http://schemas.microsoft.com/office/spreadsheetml/2009/9/ac" r="32" x14ac:dyDescent="0.2">
      <c r="B32" s="634" t="s">
        <v>139</v>
      </c>
      <c r="C32" s="630">
        <f>IF(ISNUMBER(Regressions!C6), Regressions!C6, 0.0000000001)</f>
        <v>41.887927689999998</v>
      </c>
      <c r="D32" s="630">
        <f>IF(ISNUMBER(Regressions!D6), Regressions!D6, 0.0000000001)</f>
        <v>34.474470459999999</v>
      </c>
      <c r="E32" s="630">
        <f>IF(ISNUMBER(Regressions!E6), Regressions!E6, 0.0000000001)</f>
        <v>73.402517599999996</v>
      </c>
      <c r="F32" s="630">
        <f>IF(ISNUMBER(Regressions!F6), Regressions!F6, 0.0000000001)</f>
        <v>24.110557409999998</v>
      </c>
      <c r="G32" s="630">
        <f>IF(ISNUMBER(Regressions!G6), Regressions!G6, 0.0000000001)</f>
        <v>61.542229140000003</v>
      </c>
      <c r="H32" s="630">
        <f>IF(ISNUMBER(Regressions!H6), Regressions!H6, 0.0000000001)</f>
        <v>11.823962959999999</v>
      </c>
      <c r="I32" s="637" t="s">
        <v>139</v>
      </c>
      <c r="J32" s="630">
        <f>IF(ISNUMBER(Regressions!L6), Regressions!L6,0.0000000001)</f>
        <v>13.67062913</v>
      </c>
      <c r="K32" s="630">
        <f>IF(ISNUMBER(Regressions!M6), Regressions!M6,0.0000000001)</f>
        <v>3.9657095550000001</v>
      </c>
      <c r="L32" s="630">
        <f>IF(ISNUMBER(Regressions!N6), Regressions!N6,0.0000000001)</f>
        <v>23.389355689999999</v>
      </c>
      <c r="M32" s="630">
        <f>IF(ISNUMBER(Regressions!O6), Regressions!O6,0.0000000001)</f>
        <v>9.5860979129999997</v>
      </c>
      <c r="N32" s="630">
        <f>IF(ISNUMBER(Regressions!P6), Regressions!P6,0.0000000001)</f>
        <v>15.603854869999999</v>
      </c>
      <c r="O32" s="630">
        <f>IF(ISNUMBER(Regressions!Q6), Regressions!Q6,0.0000000001)</f>
        <v>0.8744430366</v>
      </c>
      <c r="P32" s="638" t="s">
        <v>139</v>
      </c>
      <c r="Q32" s="630">
        <f>IF(ISNUMBER(Regressions!U6), Regressions!U6,0.0000000001)</f>
        <v>62.401563850000002</v>
      </c>
      <c r="R32" s="630">
        <f>IF(ISNUMBER(Regressions!V6), Regressions!V6,0.0000000001)</f>
        <v>10.129448529999999</v>
      </c>
      <c r="S32" s="630">
        <f>IF(ISNUMBER(Regressions!W6), Regressions!W6,0.0000000001)</f>
        <v>10.65224033</v>
      </c>
      <c r="T32" s="630">
        <f>IF(ISNUMBER(Regressions!X6), Regressions!X6,0.0000000001)</f>
        <v>6.2688568560000002</v>
      </c>
      <c r="U32" s="630">
        <f>IF(ISNUMBER(Regressions!Y6), Regressions!Y6,0.0000000001)</f>
        <v>62.401563850000002</v>
      </c>
      <c r="V32" s="633">
        <f>IF(ISNUMBER(Regressions!Z6), Regressions!Z6,0.0000000001)</f>
        <v>2.0725388599999999</v>
      </c>
      <c r="AM32" s="596"/>
      <c r="AN32" s="596"/>
      <c r="AO32" s="596"/>
      <c r="AP32" s="596"/>
      <c r="AQ32" s="596"/>
      <c r="AR32" s="596"/>
      <c r="AS32" s="596"/>
      <c r="AT32" s="596"/>
      <c r="AU32" s="596"/>
    </row>
    <row xmlns:x14ac="http://schemas.microsoft.com/office/spreadsheetml/2009/9/ac" r="33" ht="15.75" thickBot="true" x14ac:dyDescent="0.25">
      <c r="B33" s="639" t="s">
        <v>193</v>
      </c>
      <c r="C33" s="640">
        <f>IF(ISNUMBER(Regressions!C7), Regressions!C7, 0.0000000001)</f>
        <v>58.112072310000002</v>
      </c>
      <c r="D33" s="640">
        <f>IF(ISNUMBER(Regressions!D7), Regressions!D7, 0.0000000001)</f>
        <v>65.525529539999994</v>
      </c>
      <c r="E33" s="640">
        <f>IF(ISNUMBER(Regressions!E7), Regressions!E7, 0.0000000001)</f>
        <v>26.597482400000001</v>
      </c>
      <c r="F33" s="640">
        <f>IF(ISNUMBER(Regressions!F7), Regressions!F7, 0.0000000001)</f>
        <v>75.889442590000002</v>
      </c>
      <c r="G33" s="640">
        <f>IF(ISNUMBER(Regressions!G7), Regressions!G7, 0.0000000001)</f>
        <v>0</v>
      </c>
      <c r="H33" s="640">
        <f>IF(ISNUMBER(Regressions!H7), Regressions!H7, 0.0000000001)</f>
        <v>88.176037039999997</v>
      </c>
      <c r="I33" s="641" t="s">
        <v>193</v>
      </c>
      <c r="J33" s="642">
        <f>IF(ISNUMBER(Regressions!L7), Regressions!L7,0.0000000001)</f>
        <v>0</v>
      </c>
      <c r="K33" s="640">
        <f>IF(ISNUMBER(Regressions!M7), Regressions!M7,0.0000000001)</f>
        <v>96.03429045</v>
      </c>
      <c r="L33" s="640">
        <f>IF(ISNUMBER(Regressions!N7), Regressions!N7,0.0000000001)</f>
        <v>76.610644309999998</v>
      </c>
      <c r="M33" s="640">
        <f>IF(ISNUMBER(Regressions!O7), Regressions!O7,0.0000000001)</f>
        <v>90.413902089999993</v>
      </c>
      <c r="N33" s="640">
        <f>IF(ISNUMBER(Regressions!P7), Regressions!P7,0.0000000001)</f>
        <v>0</v>
      </c>
      <c r="O33" s="640">
        <f>IF(ISNUMBER(Regressions!Q7), Regressions!Q7,0.0000000001)</f>
        <v>99.125556959999997</v>
      </c>
      <c r="P33" s="643" t="s">
        <v>193</v>
      </c>
      <c r="Q33" s="642">
        <f>IF(ISNUMBER(Regressions!U7), Regressions!U7,0.0000000001)</f>
        <v>37.598436149999998</v>
      </c>
      <c r="R33" s="642">
        <f>IF(ISNUMBER(Regressions!V7), Regressions!V7,0.0000000001)</f>
        <v>100</v>
      </c>
      <c r="S33" s="640">
        <f>IF(ISNUMBER(Regressions!W7), Regressions!W7,0.0000000001)</f>
        <v>100</v>
      </c>
      <c r="T33" s="640">
        <f>IF(ISNUMBER(Regressions!X7), Regressions!X7,0.0000000001)</f>
        <v>93.73114314</v>
      </c>
      <c r="U33" s="640">
        <f>IF(ISNUMBER(Regressions!Y7), Regressions!Y7,0.0000000001)</f>
        <v>37.598436149999998</v>
      </c>
      <c r="V33" s="644">
        <f>IF(ISNUMBER(Regressions!Z7), Regressions!Z7,0.0000000001)</f>
        <v>97.927461140000005</v>
      </c>
    </row>
    <row xmlns:x14ac="http://schemas.microsoft.com/office/spreadsheetml/2009/9/ac" r="34" x14ac:dyDescent="0.2">
      <c r="B34" s="645" t="s">
        <v>352</v>
      </c>
    </row>
    <row xmlns:x14ac="http://schemas.microsoft.com/office/spreadsheetml/2009/9/ac" r="35" ht="6" customHeight="true" x14ac:dyDescent="0.2"/>
    <row xmlns:x14ac="http://schemas.microsoft.com/office/spreadsheetml/2009/9/ac" r="36" s="596" customFormat="true" ht="50.1" customHeight="true" x14ac:dyDescent="0.2">
      <c r="B36" s="646" t="s">
        <v>34</v>
      </c>
      <c r="C36" s="647" t="s">
        <v>361</v>
      </c>
      <c r="D36" s="647"/>
      <c r="E36" s="647"/>
      <c r="F36" s="647"/>
      <c r="G36" s="647"/>
      <c r="H36" s="647"/>
      <c r="I36" s="646" t="s">
        <v>34</v>
      </c>
      <c r="J36" s="648" t="s">
        <v>362</v>
      </c>
      <c r="K36" s="649"/>
      <c r="L36" s="649"/>
      <c r="M36" s="649"/>
      <c r="N36" s="649"/>
      <c r="O36" s="649"/>
      <c r="P36" s="646" t="s">
        <v>34</v>
      </c>
      <c r="Q36" s="650" t="s">
        <v>363</v>
      </c>
      <c r="R36" s="650"/>
      <c r="S36" s="650"/>
      <c r="T36" s="650"/>
      <c r="U36" s="650"/>
      <c r="V36" s="650"/>
    </row>
    <row xmlns:x14ac="http://schemas.microsoft.com/office/spreadsheetml/2009/9/ac" r="37" ht="50.1" customHeight="true" x14ac:dyDescent="0.2">
      <c r="B37" s="646" t="s">
        <v>35</v>
      </c>
      <c r="C37" s="651" t="s">
        <v>364</v>
      </c>
      <c r="D37" s="651"/>
      <c r="E37" s="651"/>
      <c r="F37" s="651"/>
      <c r="G37" s="651"/>
      <c r="H37" s="651"/>
      <c r="I37" s="646" t="s">
        <v>35</v>
      </c>
      <c r="J37" s="651" t="s">
        <v>365</v>
      </c>
      <c r="K37" s="651"/>
      <c r="L37" s="651"/>
      <c r="M37" s="651"/>
      <c r="N37" s="651"/>
      <c r="O37" s="651"/>
      <c r="P37" s="646" t="s">
        <v>35</v>
      </c>
      <c r="Q37" s="651" t="s">
        <v>366</v>
      </c>
      <c r="R37" s="651"/>
      <c r="S37" s="651"/>
      <c r="T37" s="651"/>
      <c r="U37" s="651"/>
      <c r="V37" s="651"/>
    </row>
    <row xmlns:x14ac="http://schemas.microsoft.com/office/spreadsheetml/2009/9/ac" r="38" ht="50.1" customHeight="true" x14ac:dyDescent="0.2">
      <c r="B38" s="646" t="s">
        <v>36</v>
      </c>
      <c r="C38" s="652" t="s">
        <v>367</v>
      </c>
      <c r="D38" s="652"/>
      <c r="E38" s="652"/>
      <c r="F38" s="652"/>
      <c r="G38" s="652"/>
      <c r="H38" s="652"/>
      <c r="I38" s="646" t="s">
        <v>36</v>
      </c>
      <c r="J38" s="652" t="s">
        <v>368</v>
      </c>
      <c r="K38" s="652"/>
      <c r="L38" s="652"/>
      <c r="M38" s="652"/>
      <c r="N38" s="652"/>
      <c r="O38" s="652"/>
      <c r="P38" s="646" t="s">
        <v>36</v>
      </c>
      <c r="Q38" s="652" t="s">
        <v>369</v>
      </c>
      <c r="R38" s="652"/>
      <c r="S38" s="652"/>
      <c r="T38" s="652"/>
      <c r="U38" s="652"/>
      <c r="V38" s="652"/>
    </row>
    <row xmlns:x14ac="http://schemas.microsoft.com/office/spreadsheetml/2009/9/ac" r="39" ht="50.1" customHeight="true" x14ac:dyDescent="0.2">
      <c r="B39" s="646" t="s">
        <v>193</v>
      </c>
      <c r="C39" s="653" t="s">
        <v>370</v>
      </c>
      <c r="D39" s="653"/>
      <c r="E39" s="653"/>
      <c r="F39" s="653"/>
      <c r="G39" s="653"/>
      <c r="H39" s="653"/>
      <c r="I39" s="646" t="s">
        <v>193</v>
      </c>
      <c r="J39" s="653" t="s">
        <v>370</v>
      </c>
      <c r="K39" s="653"/>
      <c r="L39" s="653"/>
      <c r="M39" s="653"/>
      <c r="N39" s="653"/>
      <c r="O39" s="653"/>
      <c r="P39" s="646" t="s">
        <v>193</v>
      </c>
      <c r="Q39" s="653" t="s">
        <v>370</v>
      </c>
      <c r="R39" s="653"/>
      <c r="S39" s="653"/>
      <c r="T39" s="653"/>
      <c r="U39" s="653"/>
      <c r="V39" s="65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352</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352</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352</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6" t="s">
        <v>25</v>
      </c>
      <c r="E4" s="137" t="s">
        <v>19</v>
      </c>
      <c r="F4" s="138" t="s">
        <v>107</v>
      </c>
      <c r="G4" s="136" t="s">
        <v>25</v>
      </c>
      <c r="H4" s="137" t="s">
        <v>19</v>
      </c>
      <c r="I4" s="138" t="s">
        <v>107</v>
      </c>
      <c r="J4" s="136" t="s">
        <v>25</v>
      </c>
      <c r="K4" s="137" t="s">
        <v>19</v>
      </c>
      <c r="L4" s="138" t="s">
        <v>107</v>
      </c>
      <c r="M4" s="136" t="s">
        <v>25</v>
      </c>
      <c r="N4" s="137" t="s">
        <v>19</v>
      </c>
      <c r="O4" s="138" t="s">
        <v>107</v>
      </c>
      <c r="P4" s="136" t="s">
        <v>25</v>
      </c>
      <c r="Q4" s="137" t="s">
        <v>19</v>
      </c>
      <c r="R4" s="138" t="s">
        <v>107</v>
      </c>
      <c r="S4" s="136" t="s">
        <v>25</v>
      </c>
      <c r="T4" s="137" t="s">
        <v>19</v>
      </c>
      <c r="U4" s="139" t="s">
        <v>107</v>
      </c>
      <c r="V4" s="140" t="s">
        <v>25</v>
      </c>
      <c r="W4" s="141" t="s">
        <v>19</v>
      </c>
      <c r="X4" s="141" t="s">
        <v>21</v>
      </c>
      <c r="Y4" s="141" t="s">
        <v>29</v>
      </c>
      <c r="Z4" s="143" t="s">
        <v>108</v>
      </c>
      <c r="AA4" s="140" t="s">
        <v>25</v>
      </c>
      <c r="AB4" s="141" t="s">
        <v>19</v>
      </c>
      <c r="AC4" s="141" t="s">
        <v>21</v>
      </c>
      <c r="AD4" s="141" t="s">
        <v>29</v>
      </c>
      <c r="AE4" s="143" t="s">
        <v>108</v>
      </c>
      <c r="AF4" s="140" t="s">
        <v>25</v>
      </c>
      <c r="AG4" s="141" t="s">
        <v>19</v>
      </c>
      <c r="AH4" s="141" t="s">
        <v>21</v>
      </c>
      <c r="AI4" s="141" t="s">
        <v>29</v>
      </c>
      <c r="AJ4" s="143" t="s">
        <v>108</v>
      </c>
      <c r="AK4" s="140" t="s">
        <v>25</v>
      </c>
      <c r="AL4" s="141" t="s">
        <v>19</v>
      </c>
      <c r="AM4" s="141" t="s">
        <v>21</v>
      </c>
      <c r="AN4" s="141" t="s">
        <v>29</v>
      </c>
      <c r="AO4" s="143" t="s">
        <v>108</v>
      </c>
      <c r="AP4" s="140" t="s">
        <v>25</v>
      </c>
      <c r="AQ4" s="141" t="s">
        <v>19</v>
      </c>
      <c r="AR4" s="141" t="s">
        <v>21</v>
      </c>
      <c r="AS4" s="141" t="s">
        <v>29</v>
      </c>
      <c r="AT4" s="143" t="s">
        <v>108</v>
      </c>
      <c r="AU4" s="140" t="s">
        <v>25</v>
      </c>
      <c r="AV4" s="141" t="s">
        <v>19</v>
      </c>
      <c r="AW4" s="141" t="s">
        <v>21</v>
      </c>
      <c r="AX4" s="141" t="s">
        <v>29</v>
      </c>
      <c r="AY4" s="144" t="s">
        <v>108</v>
      </c>
      <c r="AZ4" s="145" t="s">
        <v>25</v>
      </c>
      <c r="BA4" s="146" t="s">
        <v>126</v>
      </c>
      <c r="BB4" s="147" t="s">
        <v>128</v>
      </c>
      <c r="BC4" s="145" t="s">
        <v>25</v>
      </c>
      <c r="BD4" s="146" t="s">
        <v>126</v>
      </c>
      <c r="BE4" s="147" t="s">
        <v>128</v>
      </c>
      <c r="BF4" s="145" t="s">
        <v>25</v>
      </c>
      <c r="BG4" s="146" t="s">
        <v>126</v>
      </c>
      <c r="BH4" s="147" t="s">
        <v>128</v>
      </c>
      <c r="BI4" s="145" t="s">
        <v>25</v>
      </c>
      <c r="BJ4" s="146" t="s">
        <v>126</v>
      </c>
      <c r="BK4" s="147" t="s">
        <v>128</v>
      </c>
      <c r="BL4" s="145" t="s">
        <v>25</v>
      </c>
      <c r="BM4" s="146" t="s">
        <v>126</v>
      </c>
      <c r="BN4" s="147" t="s">
        <v>128</v>
      </c>
      <c r="BO4" s="145" t="s">
        <v>25</v>
      </c>
      <c r="BP4" s="146" t="s">
        <v>126</v>
      </c>
      <c r="BQ4" s="147" t="s">
        <v>128</v>
      </c>
    </row>
    <row xmlns:x14ac="http://schemas.microsoft.com/office/spreadsheetml/2009/9/ac" r="5" ht="48" hidden="true" x14ac:dyDescent="0.2">
      <c r="A5" s="43" t="s">
        <v>39</v>
      </c>
      <c r="B5" s="43" t="s">
        <v>40</v>
      </c>
      <c r="C5" s="43" t="s">
        <v>41</v>
      </c>
      <c r="D5" s="136" t="s">
        <v>120</v>
      </c>
      <c r="E5" s="137" t="s">
        <v>42</v>
      </c>
      <c r="F5" s="138" t="s">
        <v>174</v>
      </c>
      <c r="G5" s="136" t="s">
        <v>121</v>
      </c>
      <c r="H5" s="137" t="s">
        <v>43</v>
      </c>
      <c r="I5" s="138" t="s">
        <v>175</v>
      </c>
      <c r="J5" s="136" t="s">
        <v>122</v>
      </c>
      <c r="K5" s="137" t="s">
        <v>44</v>
      </c>
      <c r="L5" s="138" t="s">
        <v>176</v>
      </c>
      <c r="M5" s="136" t="s">
        <v>123</v>
      </c>
      <c r="N5" s="137" t="s">
        <v>84</v>
      </c>
      <c r="O5" s="138" t="s">
        <v>177</v>
      </c>
      <c r="P5" s="136" t="s">
        <v>124</v>
      </c>
      <c r="Q5" s="137" t="s">
        <v>85</v>
      </c>
      <c r="R5" s="138" t="s">
        <v>178</v>
      </c>
      <c r="S5" s="136" t="s">
        <v>125</v>
      </c>
      <c r="T5" s="137" t="s">
        <v>86</v>
      </c>
      <c r="U5" s="139" t="s">
        <v>179</v>
      </c>
      <c r="V5" s="140" t="s">
        <v>114</v>
      </c>
      <c r="W5" s="141" t="s">
        <v>45</v>
      </c>
      <c r="X5" s="142" t="s">
        <v>63</v>
      </c>
      <c r="Y5" s="142" t="s">
        <v>64</v>
      </c>
      <c r="Z5" s="143" t="s">
        <v>180</v>
      </c>
      <c r="AA5" s="140" t="s">
        <v>115</v>
      </c>
      <c r="AB5" s="141" t="s">
        <v>46</v>
      </c>
      <c r="AC5" s="142" t="s">
        <v>65</v>
      </c>
      <c r="AD5" s="142" t="s">
        <v>66</v>
      </c>
      <c r="AE5" s="143" t="s">
        <v>181</v>
      </c>
      <c r="AF5" s="140" t="s">
        <v>116</v>
      </c>
      <c r="AG5" s="141" t="s">
        <v>47</v>
      </c>
      <c r="AH5" s="142" t="s">
        <v>67</v>
      </c>
      <c r="AI5" s="142" t="s">
        <v>68</v>
      </c>
      <c r="AJ5" s="143" t="s">
        <v>182</v>
      </c>
      <c r="AK5" s="140" t="s">
        <v>117</v>
      </c>
      <c r="AL5" s="141" t="s">
        <v>69</v>
      </c>
      <c r="AM5" s="142" t="s">
        <v>70</v>
      </c>
      <c r="AN5" s="142" t="s">
        <v>71</v>
      </c>
      <c r="AO5" s="143" t="s">
        <v>183</v>
      </c>
      <c r="AP5" s="140" t="s">
        <v>118</v>
      </c>
      <c r="AQ5" s="141" t="s">
        <v>72</v>
      </c>
      <c r="AR5" s="142" t="s">
        <v>73</v>
      </c>
      <c r="AS5" s="142" t="s">
        <v>74</v>
      </c>
      <c r="AT5" s="143" t="s">
        <v>184</v>
      </c>
      <c r="AU5" s="140" t="s">
        <v>119</v>
      </c>
      <c r="AV5" s="141" t="s">
        <v>75</v>
      </c>
      <c r="AW5" s="142" t="s">
        <v>76</v>
      </c>
      <c r="AX5" s="142" t="s">
        <v>77</v>
      </c>
      <c r="AY5" s="144" t="s">
        <v>185</v>
      </c>
      <c r="AZ5" s="145" t="s">
        <v>78</v>
      </c>
      <c r="BA5" s="146" t="s">
        <v>100</v>
      </c>
      <c r="BB5" s="147" t="s">
        <v>186</v>
      </c>
      <c r="BC5" s="145" t="s">
        <v>83</v>
      </c>
      <c r="BD5" s="146" t="s">
        <v>101</v>
      </c>
      <c r="BE5" s="147" t="s">
        <v>187</v>
      </c>
      <c r="BF5" s="145" t="s">
        <v>82</v>
      </c>
      <c r="BG5" s="146" t="s">
        <v>102</v>
      </c>
      <c r="BH5" s="147" t="s">
        <v>188</v>
      </c>
      <c r="BI5" s="145" t="s">
        <v>81</v>
      </c>
      <c r="BJ5" s="146" t="s">
        <v>103</v>
      </c>
      <c r="BK5" s="147" t="s">
        <v>189</v>
      </c>
      <c r="BL5" s="145" t="s">
        <v>80</v>
      </c>
      <c r="BM5" s="146" t="s">
        <v>104</v>
      </c>
      <c r="BN5" s="147" t="s">
        <v>190</v>
      </c>
      <c r="BO5" s="145" t="s">
        <v>79</v>
      </c>
      <c r="BP5" s="146" t="s">
        <v>105</v>
      </c>
      <c r="BQ5" s="147" t="s">
        <v>191</v>
      </c>
    </row>
    <row xmlns:x14ac="http://schemas.microsoft.com/office/spreadsheetml/2009/9/ac" r="6" x14ac:dyDescent="0.2">
      <c r="A6" s="346" t="str">
        <f>+RIGHT('Data Summary'!A6,LEN('Data Summary'!A6)-9)</f>
        <v>EMIS</v>
      </c>
      <c r="B6" s="36" t="str">
        <f>+IF(ISTEXT('Data Summary'!B6),'Data Summary'!B6,"")</f>
        <v>EMIS</v>
      </c>
      <c r="C6" s="345">
        <f>+VALUE('Data Summary'!C6)</f>
        <v>2005</v>
      </c>
      <c r="D6" s="96">
        <f>+IF(AND(ISNUMBER('Water Data'!D4),'Data Summary'!BS6="Yes"),100-'Water Data'!D4,NA())</f>
        <v>30.18246944795618</v>
      </c>
      <c r="E6" s="96" t="e">
        <f>+IF(AND(ISNUMBER('Water Data'!D6),'Data Summary'!BT6="Yes"),'Water Data'!D6,NA())</f>
        <v>#N/A</v>
      </c>
      <c r="F6" s="96" t="e">
        <f>+IF(AND(ISNUMBER('Water Data'!D9),'Data Summary'!BU6="Yes"),'Water Data'!D9,NA())</f>
        <v>#N/A</v>
      </c>
      <c r="G6" s="96">
        <f>+IF(AND(ISNUMBER('Water Data'!E4),'Data Summary'!BV6="Yes"),100-'Water Data'!E4,NA())</f>
        <v>56</v>
      </c>
      <c r="H6" s="96" t="e">
        <f>+IF(AND(ISNUMBER('Water Data'!E6),'Data Summary'!BW6="Yes"),'Water Data'!E6,NA())</f>
        <v>#N/A</v>
      </c>
      <c r="I6" s="96" t="e">
        <f>+IF(AND(ISNUMBER('Water Data'!E9),'Data Summary'!BX6="Yes"),'Water Data'!E9,NA())</f>
        <v>#N/A</v>
      </c>
      <c r="J6" s="96">
        <f>+IF(AND(ISNUMBER('Water Data'!F4),'Data Summary'!BY6="Yes"),100-'Water Data'!F4,NA())</f>
        <v>17</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f>+IF(AND(ISNUMBER('Water Data'!H4),'Data Summary'!CE6="Yes"),100-'Water Data'!H4,NA())</f>
        <v>29</v>
      </c>
      <c r="Q6" s="96" t="e">
        <f>+IF(AND(ISNUMBER('Water Data'!H6),'Data Summary'!CF6="Yes"),'Water Data'!H6,NA())</f>
        <v>#N/A</v>
      </c>
      <c r="R6" s="96" t="e">
        <f>+IF(AND(ISNUMBER('Water Data'!H9),'Data Summary'!CG6="Yes"),'Water Data'!H9,NA())</f>
        <v>#N/A</v>
      </c>
      <c r="S6" s="96">
        <f>+IF(AND(ISNUMBER('Water Data'!I4),'Data Summary'!CH6="Yes"),100-'Water Data'!I4,NA())</f>
        <v>41.2</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6" t="str">
        <f ca="true">+RIGHT('Data Summary'!A7,LEN('Data Summary'!A7)-9)</f>
        <v>EMIS</v>
      </c>
      <c r="B7" s="36" t="str">
        <f ca="true">+IF(ISTEXT('Data Summary'!B7),'Data Summary'!B7,"")</f>
        <v>EMIS</v>
      </c>
      <c r="C7" s="345">
        <f ca="true">+VALUE('Data Summary'!C7)</f>
        <v>2006</v>
      </c>
      <c r="D7" s="96">
        <f ca="true">+IF(AND(ISNUMBER(OFFSET('Water Data'!$D$4,0,10*ROW('Water Data'!D1))),'Data Summary'!BS7="Yes"),100-OFFSET('Water Data'!$D$4,0,10*ROW('Water Data'!D1)),NA())</f>
        <v>23.335436382754992</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f ca="true">+IF(AND(ISNUMBER(OFFSET('Water Data'!$E$4,0,10*ROW('Water Data'!E1))),'Data Summary'!BV7="Yes"),100-OFFSET('Water Data'!$E$4,0,10*ROW('Water Data'!E1)),NA())</f>
        <v>37</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f ca="true">+IF(AND(ISNUMBER(OFFSET('Water Data'!$F$4,0,10*ROW('Water Data'!F1))),'Data Summary'!BY7="Yes"),100-OFFSET('Water Data'!$F$4,0,10*ROW('Water Data'!F1)),NA())</f>
        <v>17</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f ca="true">+IF(AND(ISNUMBER(OFFSET('Water Data'!$H$4,0,10*ROW('Water Data'!H1))),'Data Summary'!CE7="Yes"),100-OFFSET('Water Data'!$H$4,0,10*ROW('Water Data'!H1)),NA())</f>
        <v>20</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f ca="true">+IF(AND(ISNUMBER(OFFSET('Water Data'!$I$4,0,10*ROW('Water Data'!I1))),'Data Summary'!CH7="Yes"),100-OFFSET('Water Data'!$I$4,0,10*ROW('Water Data'!I1)),NA())</f>
        <v>52</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84</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6" t="str">
        <f ca="true">+RIGHT('Data Summary'!A8,LEN('Data Summary'!A8)-9)</f>
        <v>EMIS</v>
      </c>
      <c r="B8" s="36" t="str">
        <f ca="true">+IF(ISTEXT('Data Summary'!B8),'Data Summary'!B8,"")</f>
        <v>EMIS</v>
      </c>
      <c r="C8" s="345">
        <f ca="true">+VALUE('Data Summary'!C8)</f>
        <v>2007</v>
      </c>
      <c r="D8" s="96">
        <f ca="true">+IF(AND(ISNUMBER(OFFSET('Water Data'!$D$4,0,10*ROW('Water Data'!D2))),'Data Summary'!BS8="Yes"),100-OFFSET('Water Data'!$D$4,0,10*ROW('Water Data'!D2)),NA())</f>
        <v>23.576720901126407</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f ca="true">+IF(AND(ISNUMBER(OFFSET('Water Data'!$E$4,0,10*ROW('Water Data'!E2))),'Data Summary'!BV8="Yes"),100-OFFSET('Water Data'!$E$4,0,10*ROW('Water Data'!E2)),NA())</f>
        <v>34</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f ca="true">+IF(AND(ISNUMBER(OFFSET('Water Data'!$F$4,0,10*ROW('Water Data'!F2))),'Data Summary'!BY8="Yes"),100-OFFSET('Water Data'!$F$4,0,10*ROW('Water Data'!F2)),NA())</f>
        <v>18</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20</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f ca="true">+IF(AND(ISNUMBER(OFFSET('Water Data'!$I$4,0,10*ROW('Water Data'!I2))),'Data Summary'!CH8="Yes"),100-OFFSET('Water Data'!$I$4,0,10*ROW('Water Data'!I2)),NA())</f>
        <v>53</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85</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6" t="str">
        <f ca="true">+RIGHT('Data Summary'!A9,LEN('Data Summary'!A9)-9)</f>
        <v>EMIS</v>
      </c>
      <c r="B9" s="36" t="str">
        <f ca="true">+IF(ISTEXT('Data Summary'!B9),'Data Summary'!B9,"")</f>
        <v>EMIS</v>
      </c>
      <c r="C9" s="345">
        <f ca="true">+VALUE('Data Summary'!C9)</f>
        <v>2008</v>
      </c>
      <c r="D9" s="96">
        <f ca="true">+IF(AND(ISNUMBER(OFFSET('Water Data'!$D$4,0,10*ROW('Water Data'!D3))),'Data Summary'!BS9="Yes"),100-OFFSET('Water Data'!$D$4,0,10*ROW('Water Data'!D3)),NA())</f>
        <v>24.20347139095044</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f ca="true">+IF(AND(ISNUMBER(OFFSET('Water Data'!$E$4,0,10*ROW('Water Data'!E3))),'Data Summary'!BV9="Yes"),100-OFFSET('Water Data'!$E$4,0,10*ROW('Water Data'!E3)),NA())</f>
        <v>34.700000000000003</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f ca="true">+IF(AND(ISNUMBER(OFFSET('Water Data'!$F$4,0,10*ROW('Water Data'!F3))),'Data Summary'!BY9="Yes"),100-OFFSET('Water Data'!$F$4,0,10*ROW('Water Data'!F3)),NA())</f>
        <v>16.989999999999995</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19.799999999999997</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f ca="true">+IF(AND(ISNUMBER(OFFSET('Water Data'!$I$4,0,10*ROW('Water Data'!I3))),'Data Summary'!CH9="Yes"),100-OFFSET('Water Data'!$I$4,0,10*ROW('Water Data'!I3)),NA())</f>
        <v>58</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90</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6" t="str">
        <f ca="true">+RIGHT('Data Summary'!A10,LEN('Data Summary'!A10)-9)</f>
        <v>EMIS</v>
      </c>
      <c r="B10" s="36" t="str">
        <f ca="true">+IF(ISTEXT('Data Summary'!B10),'Data Summary'!B10,"")</f>
        <v>EMIS</v>
      </c>
      <c r="C10" s="345">
        <f ca="true">+VALUE('Data Summary'!C10)</f>
        <v>2009</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f ca="true">+IF(AND(ISNUMBER(OFFSET('Water Data'!$I$4,0,10*ROW('Water Data'!I4))),'Data Summary'!CH10="Yes"),100-OFFSET('Water Data'!$I$4,0,10*ROW('Water Data'!I4)),NA())</f>
        <v>61.379310344827587</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85.418719211822662</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6" t="str">
        <f ca="true">+RIGHT('Data Summary'!A11,LEN('Data Summary'!A11)-9)</f>
        <v>UIS</v>
      </c>
      <c r="B11" s="36" t="str">
        <f ca="true">+IF(ISTEXT('Data Summary'!B11),'Data Summary'!B11,"")</f>
        <v>Other</v>
      </c>
      <c r="C11" s="345">
        <f ca="true">+VALUE('Data Summary'!C11)</f>
        <v>2010</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46" t="str">
        <f ca="true">+RIGHT('Data Summary'!A12,LEN('Data Summary'!A12)-9)</f>
        <v>EMIS</v>
      </c>
      <c r="B12" s="36" t="str">
        <f ca="true">+IF(ISTEXT('Data Summary'!B12),'Data Summary'!B12,"")</f>
        <v>EMIS</v>
      </c>
      <c r="C12" s="345">
        <f ca="true">+VALUE('Data Summary'!C12)</f>
        <v>2010</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73.390999897024003</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67.920665387076141</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f ca="true">+IF(AND(ISNUMBER(OFFSET('Sanitation Data'!$I$4,0,10*ROW('Sanitation Data'!I6))),'Data Summary'!DJ12="Yes"),100-OFFSET('Sanitation Data'!$I$4,0,10*ROW('Sanitation Data'!I6)),NA())</f>
        <v>95.938818565400837</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46" t="str">
        <f ca="true">+RIGHT('Data Summary'!A13,LEN('Data Summary'!A13)-9)</f>
        <v>EMIS</v>
      </c>
      <c r="B13" s="36" t="str">
        <f ca="true">+IF(ISTEXT('Data Summary'!B13),'Data Summary'!B13,"")</f>
        <v>EMIS</v>
      </c>
      <c r="C13" s="345">
        <f ca="true">+VALUE('Data Summary'!C13)</f>
        <v>2011</v>
      </c>
      <c r="D13" s="96">
        <f ca="true">+IF(AND(ISNUMBER(OFFSET('Water Data'!$D$4,0,10*ROW('Water Data'!D7))),'Data Summary'!BS13="Yes"),100-OFFSET('Water Data'!$D$4,0,10*ROW('Water Data'!D7)),NA())</f>
        <v>35.962420799650431</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f ca="true">+IF(AND(ISNUMBER(OFFSET('Water Data'!$H$4,0,10*ROW('Water Data'!H7))),'Data Summary'!CE13="Yes"),100-OFFSET('Water Data'!$H$4,0,10*ROW('Water Data'!H7)),NA())</f>
        <v>32.116151545363905</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f ca="true">+IF(AND(ISNUMBER(OFFSET('Water Data'!$I$4,0,10*ROW('Water Data'!I7))),'Data Summary'!CH13="Yes"),100-OFFSET('Water Data'!$I$4,0,10*ROW('Water Data'!I7)),NA())</f>
        <v>63.274336283185839</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73.956740222853398</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71.373379860418737</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f ca="true">+IF(AND(ISNUMBER(OFFSET('Sanitation Data'!$I$4,0,10*ROW('Sanitation Data'!I7))),'Data Summary'!DJ13="Yes"),100-OFFSET('Sanitation Data'!$I$4,0,10*ROW('Sanitation Data'!I7)),NA())</f>
        <v>92.30088495575221</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6" t="str">
        <f ca="true">+RIGHT('Data Summary'!A14,LEN('Data Summary'!A14)-9)</f>
        <v>UIS</v>
      </c>
      <c r="B14" s="36" t="str">
        <f ca="true">+IF(ISTEXT('Data Summary'!B14),'Data Summary'!B14,"")</f>
        <v>Other</v>
      </c>
      <c r="C14" s="345">
        <f ca="true">+VALUE('Data Summary'!C14)</f>
        <v>2011</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6" t="str">
        <f ca="true">+RIGHT('Data Summary'!A15,LEN('Data Summary'!A15)-9)</f>
        <v>EMIS</v>
      </c>
      <c r="B15" s="36" t="str">
        <f ca="true">+IF(ISTEXT('Data Summary'!B15),'Data Summary'!B15,"")</f>
        <v>EMIS</v>
      </c>
      <c r="C15" s="345">
        <f ca="true">+VALUE('Data Summary'!C15)</f>
        <v>2012</v>
      </c>
      <c r="D15" s="96">
        <f ca="true">+IF(AND(ISNUMBER(OFFSET('Water Data'!$D$4,0,10*ROW('Water Data'!D9))),'Data Summary'!BS15="Yes"),100-OFFSET('Water Data'!$D$4,0,10*ROW('Water Data'!D9)),NA())</f>
        <v>44.498712370126995</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f ca="true">+IF(AND(ISNUMBER(OFFSET('Water Data'!$G$4,0,10*ROW('Water Data'!G9))),'Data Summary'!CB15="Yes"),100-OFFSET('Water Data'!$G$4,0,10*ROW('Water Data'!G9)),NA())</f>
        <v>87.551622418879063</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32.840129916997483</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f ca="true">+IF(AND(ISNUMBER(OFFSET('Water Data'!$I$4,0,10*ROW('Water Data'!I9))),'Data Summary'!CH15="Yes"),100-OFFSET('Water Data'!$I$4,0,10*ROW('Water Data'!I9)),NA())</f>
        <v>63.607342378292095</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74.620371192611671</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f ca="true">+IF(AND(ISNUMBER(OFFSET('Sanitation Data'!$G$4,0,10*ROW('Sanitation Data'!G9))),'Data Summary'!CZ15="Yes"),100-OFFSET('Sanitation Data'!$G$4,0,10*ROW('Sanitation Data'!G9)),NA())</f>
        <v>81.356932153392322</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70.528088536027909</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f ca="true">+IF(AND(ISNUMBER(OFFSET('Sanitation Data'!$I$4,0,10*ROW('Sanitation Data'!I9))),'Data Summary'!DJ15="Yes"),100-OFFSET('Sanitation Data'!$I$4,0,10*ROW('Sanitation Data'!I9)),NA())</f>
        <v>92.657621707901043</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46" t="str">
        <f ca="true">+RIGHT('Data Summary'!A16,LEN('Data Summary'!A16)-9)</f>
        <v>UIS</v>
      </c>
      <c r="B16" s="36" t="str">
        <f ca="true">+IF(ISTEXT('Data Summary'!B16),'Data Summary'!B16,"")</f>
        <v>Other</v>
      </c>
      <c r="C16" s="345">
        <f ca="true">+VALUE('Data Summary'!C16)</f>
        <v>2012</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6" t="str">
        <f ca="true">+RIGHT('Data Summary'!A17,LEN('Data Summary'!A17)-9)</f>
        <v>EMIS</v>
      </c>
      <c r="B17" s="36" t="str">
        <f ca="true">+IF(ISTEXT('Data Summary'!B17),'Data Summary'!B17,"")</f>
        <v>EMIS</v>
      </c>
      <c r="C17" s="345">
        <f ca="true">+VALUE('Data Summary'!C17)</f>
        <v>2013</v>
      </c>
      <c r="D17" s="96">
        <f ca="true">+IF(AND(ISNUMBER(OFFSET('Water Data'!$D$4,0,10*ROW('Water Data'!D11))),'Data Summary'!BS17="Yes"),100-OFFSET('Water Data'!$D$4,0,10*ROW('Water Data'!D11)),NA())</f>
        <v>50.938053097345133</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f ca="true">+IF(AND(ISNUMBER(OFFSET('Water Data'!$E$4,0,10*ROW('Water Data'!E11))),'Data Summary'!BV17="Yes"),100-OFFSET('Water Data'!$E$4,0,10*ROW('Water Data'!E11)),NA())</f>
        <v>74.64</v>
      </c>
      <c r="H17" s="96">
        <f ca="true">+IF(AND(ISNUMBER(OFFSET('Water Data'!$E$6,0,10*ROW('Water Data'!E11))),'Data Summary'!BW17="Yes"),OFFSET('Water Data'!$E$6,0,10*ROW('Water Data'!E11)),NA())</f>
        <v>56.14</v>
      </c>
      <c r="I17" s="96" t="e">
        <f ca="true">+IF(AND(ISNUMBER(OFFSET('Water Data'!$E$9,0,10*ROW('Water Data'!E11))),'Data Summary'!BX17="Yes"),OFFSET('Water Data'!$E$9,0,10*ROW('Water Data'!E11)),NA())</f>
        <v>#N/A</v>
      </c>
      <c r="J17" s="96">
        <f ca="true">+IF(AND(ISNUMBER(OFFSET('Water Data'!$F$4,0,10*ROW('Water Data'!F11))),'Data Summary'!BY17="Yes"),100-OFFSET('Water Data'!$F$4,0,10*ROW('Water Data'!F11)),NA())</f>
        <v>41.020920502092054</v>
      </c>
      <c r="K17" s="96">
        <f ca="true">+IF(AND(ISNUMBER(OFFSET('Water Data'!$F$6,0,10*ROW('Water Data'!F11))),'Data Summary'!BZ17="Yes"),OFFSET('Water Data'!$F$6,0,10*ROW('Water Data'!F11)),NA())</f>
        <v>25.255230125523017</v>
      </c>
      <c r="L17" s="96" t="e">
        <f ca="true">+IF(AND(ISNUMBER(OFFSET('Water Data'!$F$9,0,10*ROW('Water Data'!F11))),'Data Summary'!CA17="Yes"),OFFSET('Water Data'!$F$9,0,10*ROW('Water Data'!F11)),NA())</f>
        <v>#N/A</v>
      </c>
      <c r="M17" s="96">
        <f ca="true">+IF(AND(ISNUMBER(OFFSET('Water Data'!$G$4,0,10*ROW('Water Data'!G11))),'Data Summary'!CB17="Yes"),100-OFFSET('Water Data'!$G$4,0,10*ROW('Water Data'!G11)),NA())</f>
        <v>77.994428969359333</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f ca="true">+IF(AND(ISNUMBER(OFFSET('Water Data'!$H$4,0,10*ROW('Water Data'!H11))),'Data Summary'!CE17="Yes"),100-OFFSET('Water Data'!$H$4,0,10*ROW('Water Data'!H11)),NA())</f>
        <v>50.938053097345133</v>
      </c>
      <c r="Q17" s="96">
        <f ca="true">+IF(AND(ISNUMBER(OFFSET('Water Data'!$H$6,0,10*ROW('Water Data'!H11))),'Data Summary'!CF17="Yes"),OFFSET('Water Data'!$H$6,0,10*ROW('Water Data'!H11)),NA())</f>
        <v>34.365781710914455</v>
      </c>
      <c r="R17" s="96">
        <f ca="true">+IF(AND(ISNUMBER(OFFSET('Water Data'!$H$9,0,10*ROW('Water Data'!H11))),'Data Summary'!CG17="Yes"),OFFSET('Water Data'!$H$9,0,10*ROW('Water Data'!H11)),NA())</f>
        <v>17.545096801217387</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f ca="true">+IF(AND(ISNUMBER(OFFSET('Sanitation Data'!$D$4,0,10*ROW('Sanitation Data'!D11))),'Data Summary'!CK17="Yes"),100-OFFSET('Sanitation Data'!$D$4,0,10*ROW('Sanitation Data'!D11)),NA())</f>
        <v>70.166221686331923</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f ca="true">+IF(AND(ISNUMBER(OFFSET('Sanitation Data'!$G$4,0,10*ROW('Sanitation Data'!G11))),'Data Summary'!CZ17="Yes"),100-OFFSET('Sanitation Data'!$G$4,0,10*ROW('Sanitation Data'!G11)),NA())</f>
        <v>68.523676880222837</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f ca="true">+IF(AND(ISNUMBER(OFFSET('Sanitation Data'!$H$4,0,10*ROW('Sanitation Data'!H11))),'Data Summary'!DE17="Yes"),100-OFFSET('Sanitation Data'!$H$4,0,10*ROW('Sanitation Data'!H11)),NA())</f>
        <v>68.755162241887902</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f ca="true">+IF(AND(ISNUMBER(OFFSET('Sanitation Data'!$I$4,0,10*ROW('Sanitation Data'!I11))),'Data Summary'!DJ17="Yes"),100-OFFSET('Sanitation Data'!$I$4,0,10*ROW('Sanitation Data'!I11)),NA())</f>
        <v>81.282624906785983</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f ca="true">+IF(AND(ISNUMBER(OFFSET('Hygiene Data'!$D$7,0,10*ROW('Hygiene Data'!D11))),'Data Summary'!DP17="Yes"),OFFSET('Hygiene Data'!$D$7,0,10*ROW('Hygiene Data'!D11)),NA())</f>
        <v>23.979715044675199</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f ca="true">+IF(AND(ISNUMBER(OFFSET('Hygiene Data'!$E$7,0,10*ROW('Hygiene Data'!E11))),'Data Summary'!DS17="Yes"),OFFSET('Hygiene Data'!$E$7,0,10*ROW('Hygiene Data'!E11)),NA())</f>
        <v>39.160274525635849</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f ca="true">+IF(AND(ISNUMBER(OFFSET('Hygiene Data'!$F$7,0,10*ROW('Hygiene Data'!F11))),'Data Summary'!DV17="Yes"),OFFSET('Hygiene Data'!$F$7,0,10*ROW('Hygiene Data'!F11)),NA())</f>
        <v>18.462656732691261</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f ca="true">+IF(AND(ISNUMBER(OFFSET('Hygiene Data'!$H$7,0,10*ROW('Hygiene Data'!H11))),'Data Summary'!EB17="Yes"),OFFSET('Hygiene Data'!$H$7,0,10*ROW('Hygiene Data'!H11)),NA())</f>
        <v>23.979715044675199</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6" t="str">
        <f ca="true">+RIGHT('Data Summary'!A18,LEN('Data Summary'!A18)-9)</f>
        <v>UIS</v>
      </c>
      <c r="B18" s="36" t="str">
        <f ca="true">+IF(ISTEXT('Data Summary'!B18),'Data Summary'!B18,"")</f>
        <v>Other</v>
      </c>
      <c r="C18" s="345">
        <f ca="true">+VALUE('Data Summary'!C18)</f>
        <v>2013</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6" t="str">
        <f ca="true">+RIGHT('Data Summary'!A19,LEN('Data Summary'!A19)-9)</f>
        <v>EMIS</v>
      </c>
      <c r="B19" s="36" t="str">
        <f ca="true">+IF(ISTEXT('Data Summary'!B19),'Data Summary'!B19,"")</f>
        <v>EMIS</v>
      </c>
      <c r="C19" s="345">
        <f ca="true">+VALUE('Data Summary'!C19)</f>
        <v>2014</v>
      </c>
      <c r="D19" s="96">
        <f ca="true">+IF(AND(ISNUMBER(OFFSET('Water Data'!$D$4,0,10*ROW('Water Data'!D13))),'Data Summary'!BS19="Yes"),100-OFFSET('Water Data'!$D$4,0,10*ROW('Water Data'!D13)),NA())</f>
        <v>33.412617510476835</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f ca="true">+IF(AND(ISNUMBER(OFFSET('Water Data'!$E$4,0,10*ROW('Water Data'!E13))),'Data Summary'!BV19="Yes"),100-OFFSET('Water Data'!$E$4,0,10*ROW('Water Data'!E13)),NA())</f>
        <v>62.033115132845595</v>
      </c>
      <c r="H19" s="96">
        <f ca="true">+IF(AND(ISNUMBER(OFFSET('Water Data'!$E$6,0,10*ROW('Water Data'!E13))),'Data Summary'!BW19="Yes"),OFFSET('Water Data'!$E$6,0,10*ROW('Water Data'!E13)),NA())</f>
        <v>53.523296110897192</v>
      </c>
      <c r="I19" s="96" t="e">
        <f ca="true">+IF(AND(ISNUMBER(OFFSET('Water Data'!$E$9,0,10*ROW('Water Data'!E13))),'Data Summary'!BX19="Yes"),OFFSET('Water Data'!$E$9,0,10*ROW('Water Data'!E13)),NA())</f>
        <v>#N/A</v>
      </c>
      <c r="J19" s="96">
        <f ca="true">+IF(AND(ISNUMBER(OFFSET('Water Data'!$F$4,0,10*ROW('Water Data'!F13))),'Data Summary'!BY19="Yes"),100-OFFSET('Water Data'!$F$4,0,10*ROW('Water Data'!F13)),NA())</f>
        <v>21.485879332477538</v>
      </c>
      <c r="K19" s="96">
        <f ca="true">+IF(AND(ISNUMBER(OFFSET('Water Data'!$F$6,0,10*ROW('Water Data'!F13))),'Data Summary'!BZ19="Yes"),OFFSET('Water Data'!$F$6,0,10*ROW('Water Data'!F13)),NA())</f>
        <v>17.329910141206675</v>
      </c>
      <c r="L19" s="96" t="e">
        <f ca="true">+IF(AND(ISNUMBER(OFFSET('Water Data'!$F$9,0,10*ROW('Water Data'!F13))),'Data Summary'!CA19="Yes"),OFFSET('Water Data'!$F$9,0,10*ROW('Water Data'!F13)),NA())</f>
        <v>#N/A</v>
      </c>
      <c r="M19" s="96">
        <f ca="true">+IF(AND(ISNUMBER(OFFSET('Water Data'!$G$4,0,10*ROW('Water Data'!G13))),'Data Summary'!CB19="Yes"),100-OFFSET('Water Data'!$G$4,0,10*ROW('Water Data'!G13)),NA())</f>
        <v>83.499214248297534</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f ca="true">+IF(AND(ISNUMBER(OFFSET('Water Data'!$H$4,0,10*ROW('Water Data'!H13))),'Data Summary'!CE19="Yes"),100-OFFSET('Water Data'!$H$4,0,10*ROW('Water Data'!H13)),NA())</f>
        <v>33.412617510476835</v>
      </c>
      <c r="Q19" s="96">
        <f ca="true">+IF(AND(ISNUMBER(OFFSET('Water Data'!$H$6,0,10*ROW('Water Data'!H13))),'Data Summary'!CF19="Yes"),OFFSET('Water Data'!$H$6,0,10*ROW('Water Data'!H13)),NA())</f>
        <v>27.975988220636541</v>
      </c>
      <c r="R19" s="96">
        <f ca="true">+IF(AND(ISNUMBER(OFFSET('Water Data'!$H$9,0,10*ROW('Water Data'!H13))),'Data Summary'!CG19="Yes"),OFFSET('Water Data'!$H$9,0,10*ROW('Water Data'!H13)),NA())</f>
        <v>26.259495384048336</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75.231918561694442</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f ca="true">+IF(AND(ISNUMBER(OFFSET('Sanitation Data'!$D$12,0,10*ROW('Sanitation Data'!D13))),'Data Summary'!CO19="Yes"),OFFSET('Sanitation Data'!$D$12,0,10*ROW('Sanitation Data'!D13)),NA())</f>
        <v>48.339479290650416</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f ca="true">+IF(AND(ISNUMBER(OFFSET('Sanitation Data'!$G$4,0,10*ROW('Sanitation Data'!G13))),'Data Summary'!CZ19="Yes"),100-OFFSET('Sanitation Data'!$G$4,0,10*ROW('Sanitation Data'!G13)),NA())</f>
        <v>75.013095861707697</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f ca="true">+IF(AND(ISNUMBER(OFFSET('Sanitation Data'!$H$4,0,10*ROW('Sanitation Data'!H13))),'Data Summary'!DE19="Yes"),100-OFFSET('Sanitation Data'!$H$4,0,10*ROW('Sanitation Data'!H13)),NA())</f>
        <v>72.239211688752974</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f ca="true">+IF(AND(ISNUMBER(OFFSET('Sanitation Data'!$H$12,0,10*ROW('Sanitation Data'!H13))),'Data Summary'!DI19="Yes"),OFFSET('Sanitation Data'!$H$12,0,10*ROW('Sanitation Data'!H13)),NA())</f>
        <v>48.339479290650416</v>
      </c>
      <c r="AU19" s="97">
        <f ca="true">+IF(AND(ISNUMBER(OFFSET('Sanitation Data'!$I$4,0,10*ROW('Sanitation Data'!I13))),'Data Summary'!DJ19="Yes"),100-OFFSET('Sanitation Data'!$I$4,0,10*ROW('Sanitation Data'!I13)),NA())</f>
        <v>93.832293832293828</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f ca="true">+IF(AND(ISNUMBER(OFFSET('Hygiene Data'!$D$7,0,10*ROW('Hygiene Data'!D13))),'Data Summary'!DP19="Yes"),OFFSET('Hygiene Data'!$D$7,0,10*ROW('Hygiene Data'!D13)),NA())</f>
        <v>35.716010625452789</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f ca="true">+IF(AND(ISNUMBER(OFFSET('Hygiene Data'!$E$7,0,10*ROW('Hygiene Data'!E13))),'Data Summary'!DS19="Yes"),OFFSET('Hygiene Data'!$E$7,0,10*ROW('Hygiene Data'!E13)),NA())</f>
        <v>53.382581648522553</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f ca="true">+IF(AND(ISNUMBER(OFFSET('Hygiene Data'!$F$7,0,10*ROW('Hygiene Data'!F13))),'Data Summary'!DV19="Yes"),OFFSET('Hygiene Data'!$F$7,0,10*ROW('Hygiene Data'!F13)),NA())</f>
        <v>27.758318739054289</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f ca="true">+IF(AND(ISNUMBER(OFFSET('Hygiene Data'!$H$7,0,10*ROW('Hygiene Data'!H13))),'Data Summary'!EB19="Yes"),OFFSET('Hygiene Data'!$H$7,0,10*ROW('Hygiene Data'!H13)),NA())</f>
        <v>35.716010625452789</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6" t="str">
        <f ca="true">+RIGHT('Data Summary'!A20,LEN('Data Summary'!A20)-9)</f>
        <v>UIS</v>
      </c>
      <c r="B20" s="36" t="str">
        <f ca="true">+IF(ISTEXT('Data Summary'!B20),'Data Summary'!B20,"")</f>
        <v>Other</v>
      </c>
      <c r="C20" s="345">
        <f ca="true">+VALUE('Data Summary'!C20)</f>
        <v>2014</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6" t="str">
        <f ca="true">+RIGHT('Data Summary'!A21,LEN('Data Summary'!A21)-9)</f>
        <v>EMIS</v>
      </c>
      <c r="B21" s="36" t="str">
        <f ca="true">+IF(ISTEXT('Data Summary'!B21),'Data Summary'!B21,"")</f>
        <v>EMIS</v>
      </c>
      <c r="C21" s="345">
        <f ca="true">+VALUE('Data Summary'!C21)</f>
        <v>2015</v>
      </c>
      <c r="D21" s="96">
        <f ca="true">+IF(AND(ISNUMBER(OFFSET('Water Data'!$D$4,0,10*ROW('Water Data'!D15))),'Data Summary'!BS21="Yes"),100-OFFSET('Water Data'!$D$4,0,10*ROW('Water Data'!D15)),NA())</f>
        <v>48.090319481143403</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f ca="true">+IF(AND(ISNUMBER(OFFSET('Water Data'!$E$4,0,10*ROW('Water Data'!E15))),'Data Summary'!BV21="Yes"),100-OFFSET('Water Data'!$E$4,0,10*ROW('Water Data'!E15)),NA())</f>
        <v>65.136612021857914</v>
      </c>
      <c r="H21" s="96">
        <f ca="true">+IF(AND(ISNUMBER(OFFSET('Water Data'!$E$6,0,10*ROW('Water Data'!E15))),'Data Summary'!BW21="Yes"),OFFSET('Water Data'!$E$6,0,10*ROW('Water Data'!E15)),NA())</f>
        <v>56.648451730418941</v>
      </c>
      <c r="I21" s="96" t="e">
        <f ca="true">+IF(AND(ISNUMBER(OFFSET('Water Data'!$E$9,0,10*ROW('Water Data'!E15))),'Data Summary'!BX21="Yes"),OFFSET('Water Data'!$E$9,0,10*ROW('Water Data'!E15)),NA())</f>
        <v>#N/A</v>
      </c>
      <c r="J21" s="96">
        <f ca="true">+IF(AND(ISNUMBER(OFFSET('Water Data'!$F$4,0,10*ROW('Water Data'!F15))),'Data Summary'!BY21="Yes"),100-OFFSET('Water Data'!$F$4,0,10*ROW('Water Data'!F15)),NA())</f>
        <v>22.904168589447778</v>
      </c>
      <c r="K21" s="96">
        <f ca="true">+IF(AND(ISNUMBER(OFFSET('Water Data'!$F$6,0,10*ROW('Water Data'!F15))),'Data Summary'!BZ21="Yes"),OFFSET('Water Data'!$F$6,0,10*ROW('Water Data'!F15)),NA())</f>
        <v>18.320258421781265</v>
      </c>
      <c r="L21" s="96" t="e">
        <f ca="true">+IF(AND(ISNUMBER(OFFSET('Water Data'!$F$9,0,10*ROW('Water Data'!F15))),'Data Summary'!CA21="Yes"),OFFSET('Water Data'!$F$9,0,10*ROW('Water Data'!F15)),NA())</f>
        <v>#N/A</v>
      </c>
      <c r="M21" s="96">
        <f ca="true">+IF(AND(ISNUMBER(OFFSET('Water Data'!$G$4,0,10*ROW('Water Data'!G15))),'Data Summary'!CB21="Yes"),100-OFFSET('Water Data'!$G$4,0,10*ROW('Water Data'!G15)),NA())</f>
        <v>91.695303550973648</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f ca="true">+IF(AND(ISNUMBER(OFFSET('Water Data'!$H$4,0,10*ROW('Water Data'!H15))),'Data Summary'!CE21="Yes"),100-OFFSET('Water Data'!$H$4,0,10*ROW('Water Data'!H15)),NA())</f>
        <v>35.442353450140601</v>
      </c>
      <c r="Q21" s="96">
        <f ca="true">+IF(AND(ISNUMBER(OFFSET('Water Data'!$H$6,0,10*ROW('Water Data'!H15))),'Data Summary'!CF21="Yes"),OFFSET('Water Data'!$H$6,0,10*ROW('Water Data'!H15)),NA())</f>
        <v>29.699329439757733</v>
      </c>
      <c r="R21" s="96">
        <f ca="true">+IF(AND(ISNUMBER(OFFSET('Water Data'!$H$9,0,10*ROW('Water Data'!H15))),'Data Summary'!CG21="Yes"),OFFSET('Water Data'!$H$9,0,10*ROW('Water Data'!H15)),NA())</f>
        <v>28.330822041099381</v>
      </c>
      <c r="S21" s="96">
        <f ca="true">+IF(AND(ISNUMBER(OFFSET('Water Data'!$I$4,0,10*ROW('Water Data'!I15))),'Data Summary'!CH21="Yes"),100-OFFSET('Water Data'!$I$4,0,10*ROW('Water Data'!I15)),NA())</f>
        <v>75.350701402805612</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f ca="true">+IF(AND(ISNUMBER(OFFSET('Sanitation Data'!$D$4,0,10*ROW('Sanitation Data'!D15))),'Data Summary'!CK21="Yes"),100-OFFSET('Sanitation Data'!$D$4,0,10*ROW('Sanitation Data'!D15)),NA())</f>
        <v>78.6452077828489</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f ca="true">+IF(AND(ISNUMBER(OFFSET('Sanitation Data'!$D$12,0,10*ROW('Sanitation Data'!D15))),'Data Summary'!CO21="Yes"),OFFSET('Sanitation Data'!$D$12,0,10*ROW('Sanitation Data'!D15)),NA())</f>
        <v>52.208874464495324</v>
      </c>
      <c r="AA21" s="97">
        <f ca="true">+IF(AND(ISNUMBER(OFFSET('Sanitation Data'!$E$4,0,10*ROW('Sanitation Data'!E15))),'Data Summary'!CP21="Yes"),100-OFFSET('Sanitation Data'!$E$4,0,10*ROW('Sanitation Data'!E15)),NA())</f>
        <v>92.204007285974498</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f ca="true">+IF(AND(ISNUMBER(OFFSET('Sanitation Data'!$F$4,0,10*ROW('Sanitation Data'!F15))),'Data Summary'!CU21="Yes"),100-OFFSET('Sanitation Data'!$F$4,0,10*ROW('Sanitation Data'!F15)),NA())</f>
        <v>67.081987386555909</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f ca="true">+IF(AND(ISNUMBER(OFFSET('Sanitation Data'!$G$4,0,10*ROW('Sanitation Data'!G15))),'Data Summary'!CZ21="Yes"),100-OFFSET('Sanitation Data'!$G$4,0,10*ROW('Sanitation Data'!G15)),NA())</f>
        <v>86.998854524627717</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f ca="true">+IF(AND(ISNUMBER(OFFSET('Sanitation Data'!$H$4,0,10*ROW('Sanitation Data'!H15))),'Data Summary'!DE21="Yes"),100-OFFSET('Sanitation Data'!$H$4,0,10*ROW('Sanitation Data'!H15)),NA())</f>
        <v>74.5403417694138</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f ca="true">+IF(AND(ISNUMBER(OFFSET('Sanitation Data'!$H$12,0,10*ROW('Sanitation Data'!H15))),'Data Summary'!DI21="Yes"),OFFSET('Sanitation Data'!$H$12,0,10*ROW('Sanitation Data'!H15)),NA())</f>
        <v>52.208874464495324</v>
      </c>
      <c r="AU21" s="97">
        <f ca="true">+IF(AND(ISNUMBER(OFFSET('Sanitation Data'!$I$4,0,10*ROW('Sanitation Data'!I15))),'Data Summary'!DJ21="Yes"),100-OFFSET('Sanitation Data'!$I$4,0,10*ROW('Sanitation Data'!I15)),NA())</f>
        <v>94.255177020708075</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f ca="true">+IF(AND(ISNUMBER(OFFSET('Hygiene Data'!$D$5,0,10*ROW('Hygiene Data'!D15))),'Data Summary'!DO21="Yes"),OFFSET('Hygiene Data'!$D$5,0,10*ROW('Hygiene Data'!D15)),NA())</f>
        <v>86.372651965931638</v>
      </c>
      <c r="BA21" s="98">
        <f ca="true">+IF(AND(ISNUMBER(OFFSET('Hygiene Data'!$D$7,0,10*ROW('Hygiene Data'!D15))),'Data Summary'!DP21="Yes"),OFFSET('Hygiene Data'!$D$7,0,10*ROW('Hygiene Data'!D15)),NA())</f>
        <v>29.193956364484897</v>
      </c>
      <c r="BB21" s="98" t="e">
        <f ca="true">+IF(AND(ISNUMBER(OFFSET('Hygiene Data'!$D$9,0,10*ROW('Hygiene Data'!D15))),'Data Summary'!DQ21="Yes"),OFFSET('Hygiene Data'!$D$9,0,10*ROW('Hygiene Data'!D15)),NA())</f>
        <v>#N/A</v>
      </c>
      <c r="BC21" s="98">
        <f ca="true">+IF(AND(ISNUMBER(OFFSET('Hygiene Data'!$E$5,0,10*ROW('Hygiene Data'!E15))),'Data Summary'!DR21="Yes"),OFFSET('Hygiene Data'!$E$5,0,10*ROW('Hygiene Data'!E15)),NA())</f>
        <v>87.747615553925158</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f ca="true">+IF(AND(ISNUMBER(OFFSET('Hygiene Data'!$F$5,0,10*ROW('Hygiene Data'!F15))),'Data Summary'!DU21="Yes"),OFFSET('Hygiene Data'!$F$5,0,10*ROW('Hygiene Data'!F15)),NA())</f>
        <v>85.731394354148847</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f ca="true">+IF(AND(ISNUMBER(OFFSET('Hygiene Data'!$H$5,0,10*ROW('Hygiene Data'!H15))),'Data Summary'!EA21="Yes"),OFFSET('Hygiene Data'!$H$5,0,10*ROW('Hygiene Data'!H15)),NA())</f>
        <v>86.372651965931638</v>
      </c>
      <c r="BM21" s="98">
        <f ca="true">+IF(AND(ISNUMBER(OFFSET('Hygiene Data'!$H$7,0,10*ROW('Hygiene Data'!H15))),'Data Summary'!EB21="Yes"),OFFSET('Hygiene Data'!$H$7,0,10*ROW('Hygiene Data'!H15)),NA())</f>
        <v>29.193956364484897</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6" t="str">
        <f ca="true">+RIGHT('Data Summary'!A22,LEN('Data Summary'!A22)-9)</f>
        <v>EMIS</v>
      </c>
      <c r="B22" s="36" t="str">
        <f ca="true">+IF(ISTEXT('Data Summary'!B22),'Data Summary'!B22,"")</f>
        <v>EMIS</v>
      </c>
      <c r="C22" s="345">
        <f ca="true">+VALUE('Data Summary'!C22)</f>
        <v>2016</v>
      </c>
      <c r="D22" s="96">
        <f ca="true">+IF(AND(ISNUMBER(OFFSET('Water Data'!$D$4,0,10*ROW('Water Data'!D16))),'Data Summary'!BS22="Yes"),100-OFFSET('Water Data'!$D$4,0,10*ROW('Water Data'!D16)),NA())</f>
        <v>42.111362615647181</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f ca="true">+IF(AND(ISNUMBER(OFFSET('Water Data'!$E$4,0,10*ROW('Water Data'!E16))),'Data Summary'!BV22="Yes"),100-OFFSET('Water Data'!$E$4,0,10*ROW('Water Data'!E16)),NA())</f>
        <v>66.034359341445963</v>
      </c>
      <c r="H22" s="96">
        <f ca="true">+IF(AND(ISNUMBER(OFFSET('Water Data'!$E$6,0,10*ROW('Water Data'!E16))),'Data Summary'!BW22="Yes"),OFFSET('Water Data'!$E$6,0,10*ROW('Water Data'!E16)),NA())</f>
        <v>58.428775948460988</v>
      </c>
      <c r="I22" s="96" t="e">
        <f ca="true">+IF(AND(ISNUMBER(OFFSET('Water Data'!$E$9,0,10*ROW('Water Data'!E16))),'Data Summary'!BX22="Yes"),OFFSET('Water Data'!$E$9,0,10*ROW('Water Data'!E16)),NA())</f>
        <v>#N/A</v>
      </c>
      <c r="J22" s="96">
        <f ca="true">+IF(AND(ISNUMBER(OFFSET('Water Data'!$F$4,0,10*ROW('Water Data'!F16))),'Data Summary'!BY22="Yes"),100-OFFSET('Water Data'!$F$4,0,10*ROW('Water Data'!F16)),NA())</f>
        <v>24.183296378418333</v>
      </c>
      <c r="K22" s="96">
        <f ca="true">+IF(AND(ISNUMBER(OFFSET('Water Data'!$F$6,0,10*ROW('Water Data'!F16))),'Data Summary'!BZ22="Yes"),OFFSET('Water Data'!$F$6,0,10*ROW('Water Data'!F16)),NA())</f>
        <v>19.305247597930524</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f ca="true">+IF(AND(ISNUMBER(OFFSET('Water Data'!$H$4,0,10*ROW('Water Data'!H16))),'Data Summary'!CE22="Yes"),100-OFFSET('Water Data'!$H$4,0,10*ROW('Water Data'!H16)),NA())</f>
        <v>36.415943090281409</v>
      </c>
      <c r="Q22" s="96">
        <f ca="true">+IF(AND(ISNUMBER(OFFSET('Water Data'!$H$6,0,10*ROW('Water Data'!H16))),'Data Summary'!CF22="Yes"),OFFSET('Water Data'!$H$6,0,10*ROW('Water Data'!H16)),NA())</f>
        <v>30.311748090804478</v>
      </c>
      <c r="R22" s="96">
        <f ca="true">+IF(AND(ISNUMBER(OFFSET('Water Data'!$H$9,0,10*ROW('Water Data'!H16))),'Data Summary'!CG22="Yes"),OFFSET('Water Data'!$H$9,0,10*ROW('Water Data'!H16)),NA())</f>
        <v>29.23303648376903</v>
      </c>
      <c r="S22" s="96">
        <f ca="true">+IF(AND(ISNUMBER(OFFSET('Water Data'!$I$4,0,10*ROW('Water Data'!I16))),'Data Summary'!CH22="Yes"),100-OFFSET('Water Data'!$I$4,0,10*ROW('Water Data'!I16)),NA())</f>
        <v>76.7</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f ca="true">+IF(AND(ISNUMBER(OFFSET('Sanitation Data'!$D$4,0,10*ROW('Sanitation Data'!D16))),'Data Summary'!CK22="Yes"),100-OFFSET('Sanitation Data'!$D$4,0,10*ROW('Sanitation Data'!D16)),NA())</f>
        <v>78.052438695769339</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f ca="true">+IF(AND(ISNUMBER(OFFSET('Sanitation Data'!$D$12,0,10*ROW('Sanitation Data'!D16))),'Data Summary'!CO22="Yes"),OFFSET('Sanitation Data'!$D$12,0,10*ROW('Sanitation Data'!D16)),NA())</f>
        <v>53.2591150914444</v>
      </c>
      <c r="AA22" s="97">
        <f ca="true">+IF(AND(ISNUMBER(OFFSET('Sanitation Data'!$E$4,0,10*ROW('Sanitation Data'!E16))),'Data Summary'!CP22="Yes"),100-OFFSET('Sanitation Data'!$E$4,0,10*ROW('Sanitation Data'!E16)),NA())</f>
        <v>92.841803865425916</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f ca="true">+IF(AND(ISNUMBER(OFFSET('Sanitation Data'!$F$4,0,10*ROW('Sanitation Data'!F16))),'Data Summary'!CU22="Yes"),100-OFFSET('Sanitation Data'!$F$4,0,10*ROW('Sanitation Data'!F16)),NA())</f>
        <v>68.070953436807102</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f ca="true">+IF(AND(ISNUMBER(OFFSET('Sanitation Data'!$H$4,0,10*ROW('Sanitation Data'!H16))),'Data Summary'!DE22="Yes"),100-OFFSET('Sanitation Data'!$H$4,0,10*ROW('Sanitation Data'!H16)),NA())</f>
        <v>75.311225023538029</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f ca="true">+IF(AND(ISNUMBER(OFFSET('Sanitation Data'!$H$12,0,10*ROW('Sanitation Data'!H16))),'Data Summary'!DI22="Yes"),OFFSET('Sanitation Data'!$H$12,0,10*ROW('Sanitation Data'!H16)),NA())</f>
        <v>53.2591150914444</v>
      </c>
      <c r="AU22" s="97">
        <f ca="true">+IF(AND(ISNUMBER(OFFSET('Sanitation Data'!$I$4,0,10*ROW('Sanitation Data'!I16))),'Data Summary'!DJ22="Yes"),100-OFFSET('Sanitation Data'!$I$4,0,10*ROW('Sanitation Data'!I16)),NA())</f>
        <v>94.7</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f ca="true">+IF(AND(ISNUMBER(OFFSET('Hygiene Data'!$D$5,0,10*ROW('Hygiene Data'!D16))),'Data Summary'!DO22="Yes"),OFFSET('Hygiene Data'!$D$5,0,10*ROW('Hygiene Data'!D16)),NA())</f>
        <v>91.877828054298632</v>
      </c>
      <c r="BA22" s="98">
        <f ca="true">+IF(AND(ISNUMBER(OFFSET('Hygiene Data'!$D$7,0,10*ROW('Hygiene Data'!D16))),'Data Summary'!DP22="Yes"),OFFSET('Hygiene Data'!$D$7,0,10*ROW('Hygiene Data'!D16)),NA())</f>
        <v>32.249117647058817</v>
      </c>
      <c r="BB22" s="98" t="e">
        <f ca="true">+IF(AND(ISNUMBER(OFFSET('Hygiene Data'!$D$9,0,10*ROW('Hygiene Data'!D16))),'Data Summary'!DQ22="Yes"),OFFSET('Hygiene Data'!$D$9,0,10*ROW('Hygiene Data'!D16)),NA())</f>
        <v>#N/A</v>
      </c>
      <c r="BC22" s="98">
        <f ca="true">+IF(AND(ISNUMBER(OFFSET('Hygiene Data'!$E$5,0,10*ROW('Hygiene Data'!E16))),'Data Summary'!DR22="Yes"),OFFSET('Hygiene Data'!$E$5,0,10*ROW('Hygiene Data'!E16)),NA())</f>
        <v>92.099567099567111</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f ca="true">+IF(AND(ISNUMBER(OFFSET('Hygiene Data'!$F$5,0,10*ROW('Hygiene Data'!F16))),'Data Summary'!DU22="Yes"),OFFSET('Hygiene Data'!$F$5,0,10*ROW('Hygiene Data'!F16)),NA())</f>
        <v>91.77653263019117</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f ca="true">+IF(AND(ISNUMBER(OFFSET('Hygiene Data'!$H$5,0,10*ROW('Hygiene Data'!H16))),'Data Summary'!EA22="Yes"),OFFSET('Hygiene Data'!$H$5,0,10*ROW('Hygiene Data'!H16)),NA())</f>
        <v>91.877828054298632</v>
      </c>
      <c r="BM22" s="98">
        <f ca="true">+IF(AND(ISNUMBER(OFFSET('Hygiene Data'!$H$7,0,10*ROW('Hygiene Data'!H16))),'Data Summary'!EB22="Yes"),OFFSET('Hygiene Data'!$H$7,0,10*ROW('Hygiene Data'!H16)),NA())</f>
        <v>32.249117647058817</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6" t="str">
        <f ca="true">+RIGHT('Data Summary'!A23,LEN('Data Summary'!A23)-9)</f>
        <v>UIS</v>
      </c>
      <c r="B23" s="36" t="str">
        <f ca="true">+IF(ISTEXT('Data Summary'!B23),'Data Summary'!B23,"")</f>
        <v>Other</v>
      </c>
      <c r="C23" s="345">
        <f ca="true">+VALUE('Data Summary'!C23)</f>
        <v>2016</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6" t="str">
        <f ca="true">+RIGHT('Data Summary'!A24,LEN('Data Summary'!A24)-9)</f>
        <v>EMIS</v>
      </c>
      <c r="B24" s="36" t="str">
        <f ca="true">+IF(ISTEXT('Data Summary'!B24),'Data Summary'!B24,"")</f>
        <v>EMIS</v>
      </c>
      <c r="C24" s="345">
        <f ca="true">+VALUE('Data Summary'!C24)</f>
        <v>2017</v>
      </c>
      <c r="D24" s="96">
        <f ca="true">+IF(AND(ISNUMBER(OFFSET('Water Data'!$D$4,0,10*ROW('Water Data'!D18))),'Data Summary'!BS24="Yes"),100-OFFSET('Water Data'!$D$4,0,10*ROW('Water Data'!D18)),NA())</f>
        <v>35.995148084504194</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f ca="true">+IF(AND(ISNUMBER(OFFSET('Water Data'!$E$4,0,10*ROW('Water Data'!E18))),'Data Summary'!BV24="Yes"),100-OFFSET('Water Data'!$E$4,0,10*ROW('Water Data'!E18)),NA())</f>
        <v>65.118679050567593</v>
      </c>
      <c r="H24" s="96">
        <f ca="true">+IF(AND(ISNUMBER(OFFSET('Water Data'!$E$6,0,10*ROW('Water Data'!E18))),'Data Summary'!BW24="Yes"),OFFSET('Water Data'!$E$6,0,10*ROW('Water Data'!E18)),NA())</f>
        <v>59.236326109391122</v>
      </c>
      <c r="I24" s="96" t="e">
        <f ca="true">+IF(AND(ISNUMBER(OFFSET('Water Data'!$E$9,0,10*ROW('Water Data'!E18))),'Data Summary'!BX24="Yes"),OFFSET('Water Data'!$E$9,0,10*ROW('Water Data'!E18)),NA())</f>
        <v>#N/A</v>
      </c>
      <c r="J24" s="96">
        <f ca="true">+IF(AND(ISNUMBER(OFFSET('Water Data'!$F$4,0,10*ROW('Water Data'!F18))),'Data Summary'!BY24="Yes"),100-OFFSET('Water Data'!$F$4,0,10*ROW('Water Data'!F18)),NA())</f>
        <v>23.87632407672487</v>
      </c>
      <c r="K24" s="96">
        <f ca="true">+IF(AND(ISNUMBER(OFFSET('Water Data'!$F$6,0,10*ROW('Water Data'!F18))),'Data Summary'!BZ24="Yes"),OFFSET('Water Data'!$F$6,0,10*ROW('Water Data'!F18)),NA())</f>
        <v>20.276266819352994</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f ca="true">+IF(AND(ISNUMBER(OFFSET('Water Data'!$H$4,0,10*ROW('Water Data'!H18))),'Data Summary'!CE24="Yes"),100-OFFSET('Water Data'!$H$4,0,10*ROW('Water Data'!H18)),NA())</f>
        <v>35.995148084504194</v>
      </c>
      <c r="Q24" s="96">
        <f ca="true">+IF(AND(ISNUMBER(OFFSET('Water Data'!$H$6,0,10*ROW('Water Data'!H18))),'Data Summary'!CF24="Yes"),OFFSET('Water Data'!$H$6,0,10*ROW('Water Data'!H18)),NA())</f>
        <v>31.724451632467403</v>
      </c>
      <c r="R24" s="96">
        <f ca="true">+IF(AND(ISNUMBER(OFFSET('Water Data'!$H$9,0,10*ROW('Water Data'!H18))),'Data Summary'!CG24="Yes"),OFFSET('Water Data'!$H$9,0,10*ROW('Water Data'!H18)),NA())</f>
        <v>31.724451632467403</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f ca="true">+IF(AND(ISNUMBER(OFFSET('Sanitation Data'!$D$4,0,10*ROW('Sanitation Data'!D18))),'Data Summary'!CK24="Yes"),100-OFFSET('Sanitation Data'!$D$4,0,10*ROW('Sanitation Data'!D18)),NA())</f>
        <v>76.296371171535426</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f ca="true">+IF(AND(ISNUMBER(OFFSET('Sanitation Data'!$D$12,0,10*ROW('Sanitation Data'!D18))),'Data Summary'!CO24="Yes"),OFFSET('Sanitation Data'!$D$12,0,10*ROW('Sanitation Data'!D18)),NA())</f>
        <v>54.69508375215738</v>
      </c>
      <c r="AA24" s="97">
        <f ca="true">+IF(AND(ISNUMBER(OFFSET('Sanitation Data'!$E$4,0,10*ROW('Sanitation Data'!E18))),'Data Summary'!CP24="Yes"),100-OFFSET('Sanitation Data'!$E$4,0,10*ROW('Sanitation Data'!E18)),NA())</f>
        <v>93.016855865153076</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f ca="true">+IF(AND(ISNUMBER(OFFSET('Sanitation Data'!$F$4,0,10*ROW('Sanitation Data'!F18))),'Data Summary'!CU24="Yes"),100-OFFSET('Sanitation Data'!$F$4,0,10*ROW('Sanitation Data'!F18)),NA())</f>
        <v>69.338677354709418</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f ca="true">+IF(AND(ISNUMBER(OFFSET('Sanitation Data'!$H$4,0,10*ROW('Sanitation Data'!H18))),'Data Summary'!DE24="Yes"),100-OFFSET('Sanitation Data'!$H$4,0,10*ROW('Sanitation Data'!H18)),NA())</f>
        <v>76.296371171535426</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f ca="true">+IF(AND(ISNUMBER(OFFSET('Sanitation Data'!$H$12,0,10*ROW('Sanitation Data'!H18))),'Data Summary'!DI24="Yes"),OFFSET('Sanitation Data'!$H$12,0,10*ROW('Sanitation Data'!H18)),NA())</f>
        <v>54.69508375215738</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f ca="true">+IF(AND(ISNUMBER(OFFSET('Hygiene Data'!$D$5,0,10*ROW('Hygiene Data'!D18))),'Data Summary'!DO24="Yes"),OFFSET('Hygiene Data'!$D$5,0,10*ROW('Hygiene Data'!D18)),NA())</f>
        <v>94.293834717971137</v>
      </c>
      <c r="BA24" s="98">
        <f ca="true">+IF(AND(ISNUMBER(OFFSET('Hygiene Data'!$D$7,0,10*ROW('Hygiene Data'!D18))),'Data Summary'!DP24="Yes"),OFFSET('Hygiene Data'!$D$7,0,10*ROW('Hygiene Data'!D18)),NA())</f>
        <v>33.941205441291338</v>
      </c>
      <c r="BB24" s="98" t="e">
        <f ca="true">+IF(AND(ISNUMBER(OFFSET('Hygiene Data'!$D$9,0,10*ROW('Hygiene Data'!D18))),'Data Summary'!DQ24="Yes"),OFFSET('Hygiene Data'!$D$9,0,10*ROW('Hygiene Data'!D18)),NA())</f>
        <v>#N/A</v>
      </c>
      <c r="BC24" s="98">
        <f ca="true">+IF(AND(ISNUMBER(OFFSET('Hygiene Data'!$E$5,0,10*ROW('Hygiene Data'!E18))),'Data Summary'!DR24="Yes"),OFFSET('Hygiene Data'!$E$5,0,10*ROW('Hygiene Data'!E18)),NA())</f>
        <v>93.819444444444443</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f ca="true">+IF(AND(ISNUMBER(OFFSET('Hygiene Data'!$F$5,0,10*ROW('Hygiene Data'!F18))),'Data Summary'!DU24="Yes"),OFFSET('Hygiene Data'!$F$5,0,10*ROW('Hygiene Data'!F18)),NA())</f>
        <v>94.511805998723673</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f ca="true">+IF(AND(ISNUMBER(OFFSET('Hygiene Data'!$H$5,0,10*ROW('Hygiene Data'!H18))),'Data Summary'!EA24="Yes"),OFFSET('Hygiene Data'!$H$5,0,10*ROW('Hygiene Data'!H18)),NA())</f>
        <v>94.293834717971137</v>
      </c>
      <c r="BM24" s="98">
        <f ca="true">+IF(AND(ISNUMBER(OFFSET('Hygiene Data'!$H$7,0,10*ROW('Hygiene Data'!H18))),'Data Summary'!EB24="Yes"),OFFSET('Hygiene Data'!$H$7,0,10*ROW('Hygiene Data'!H18)),NA())</f>
        <v>33.941205441291338</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6" t="str">
        <f ca="true">+RIGHT('Data Summary'!A25,LEN('Data Summary'!A25)-9)</f>
        <v>EMIS</v>
      </c>
      <c r="B25" s="36" t="str">
        <f ca="true">+IF(ISTEXT('Data Summary'!B25),'Data Summary'!B25,"")</f>
        <v>EMIS</v>
      </c>
      <c r="C25" s="345">
        <f ca="true">+VALUE('Data Summary'!C25)</f>
        <v>2018</v>
      </c>
      <c r="D25" s="96">
        <f ca="true">+IF(AND(ISNUMBER(OFFSET('Water Data'!$D$4,0,10*ROW('Water Data'!D19))),'Data Summary'!BS25="Yes"),100-OFFSET('Water Data'!$D$4,0,10*ROW('Water Data'!D19)),NA())</f>
        <v>48.929124982386924</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f ca="true">+IF(AND(ISNUMBER(OFFSET('Water Data'!$E$4,0,10*ROW('Water Data'!E19))),'Data Summary'!BV25="Yes"),100-OFFSET('Water Data'!$E$4,0,10*ROW('Water Data'!E19)),NA())</f>
        <v>67.343541944074573</v>
      </c>
      <c r="H25" s="96">
        <f ca="true">+IF(AND(ISNUMBER(OFFSET('Water Data'!$E$6,0,10*ROW('Water Data'!E19))),'Data Summary'!BW25="Yes"),OFFSET('Water Data'!$E$6,0,10*ROW('Water Data'!E19)),NA())</f>
        <v>61.235019973368843</v>
      </c>
      <c r="I25" s="96" t="e">
        <f ca="true">+IF(AND(ISNUMBER(OFFSET('Water Data'!$E$9,0,10*ROW('Water Data'!E19))),'Data Summary'!BX25="Yes"),OFFSET('Water Data'!$E$9,0,10*ROW('Water Data'!E19)),NA())</f>
        <v>#N/A</v>
      </c>
      <c r="J25" s="96">
        <f ca="true">+IF(AND(ISNUMBER(OFFSET('Water Data'!$F$4,0,10*ROW('Water Data'!F19))),'Data Summary'!BY25="Yes"),100-OFFSET('Water Data'!$F$4,0,10*ROW('Water Data'!F19)),NA())</f>
        <v>27.799717912552893</v>
      </c>
      <c r="K25" s="96">
        <f ca="true">+IF(AND(ISNUMBER(OFFSET('Water Data'!$F$6,0,10*ROW('Water Data'!F19))),'Data Summary'!BZ25="Yes"),OFFSET('Water Data'!$F$6,0,10*ROW('Water Data'!F19)),NA())</f>
        <v>23.617771509167845</v>
      </c>
      <c r="L25" s="96" t="e">
        <f ca="true">+IF(AND(ISNUMBER(OFFSET('Water Data'!$F$9,0,10*ROW('Water Data'!F19))),'Data Summary'!CA25="Yes"),OFFSET('Water Data'!$F$9,0,10*ROW('Water Data'!F19)),NA())</f>
        <v>#N/A</v>
      </c>
      <c r="M25" s="96">
        <f ca="true">+IF(AND(ISNUMBER(OFFSET('Water Data'!$G$4,0,10*ROW('Water Data'!G19))),'Data Summary'!CB25="Yes"),100-OFFSET('Water Data'!$G$4,0,10*ROW('Water Data'!G19)),NA())</f>
        <v>66.940363007778743</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f ca="true">+IF(AND(ISNUMBER(OFFSET('Water Data'!$H$4,0,10*ROW('Water Data'!H19))),'Data Summary'!CE25="Yes"),100-OFFSET('Water Data'!$H$4,0,10*ROW('Water Data'!H19)),NA())</f>
        <v>39.568060233802257</v>
      </c>
      <c r="Q25" s="96">
        <f ca="true">+IF(AND(ISNUMBER(OFFSET('Water Data'!$H$6,0,10*ROW('Water Data'!H19))),'Data Summary'!CF25="Yes"),OFFSET('Water Data'!$H$6,0,10*ROW('Water Data'!H19)),NA())</f>
        <v>34.812760055478499</v>
      </c>
      <c r="R25" s="96" t="e">
        <f ca="true">+IF(AND(ISNUMBER(OFFSET('Water Data'!$H$9,0,10*ROW('Water Data'!H19))),'Data Summary'!CG25="Yes"),OFFSET('Water Data'!$H$9,0,10*ROW('Water Data'!H19)),NA())</f>
        <v>#N/A</v>
      </c>
      <c r="S25" s="96">
        <f ca="true">+IF(AND(ISNUMBER(OFFSET('Water Data'!$I$4,0,10*ROW('Water Data'!I19))),'Data Summary'!CH25="Yes"),100-OFFSET('Water Data'!$I$4,0,10*ROW('Water Data'!I19)),NA())</f>
        <v>78.499440089585676</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f ca="true">+IF(AND(ISNUMBER(OFFSET('Sanitation Data'!$D$4,0,10*ROW('Sanitation Data'!D19))),'Data Summary'!CK25="Yes"),100-OFFSET('Sanitation Data'!$D$4,0,10*ROW('Sanitation Data'!D19)),NA())</f>
        <v>80.526983232351697</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f ca="true">+IF(AND(ISNUMBER(OFFSET('Sanitation Data'!$E$4,0,10*ROW('Sanitation Data'!E19))),'Data Summary'!CP25="Yes"),100-OFFSET('Sanitation Data'!$E$4,0,10*ROW('Sanitation Data'!E19)),NA())</f>
        <v>94.17443408788283</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f ca="true">+IF(AND(ISNUMBER(OFFSET('Sanitation Data'!$F$4,0,10*ROW('Sanitation Data'!F19))),'Data Summary'!CU25="Yes"),100-OFFSET('Sanitation Data'!$F$4,0,10*ROW('Sanitation Data'!F19)),NA())</f>
        <v>71.565585331452752</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f ca="true">+IF(AND(ISNUMBER(OFFSET('Sanitation Data'!$G$4,0,10*ROW('Sanitation Data'!G19))),'Data Summary'!CZ25="Yes"),100-OFFSET('Sanitation Data'!$G$4,0,10*ROW('Sanitation Data'!G19)),NA())</f>
        <v>78.997407087294718</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f ca="true">+IF(AND(ISNUMBER(OFFSET('Sanitation Data'!$H$4,0,10*ROW('Sanitation Data'!H19))),'Data Summary'!DE25="Yes"),100-OFFSET('Sanitation Data'!$H$4,0,10*ROW('Sanitation Data'!H19)),NA())</f>
        <v>78.294036061026361</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f ca="true">+IF(AND(ISNUMBER(OFFSET('Sanitation Data'!$I$4,0,10*ROW('Sanitation Data'!I19))),'Data Summary'!DJ25="Yes"),100-OFFSET('Sanitation Data'!$I$4,0,10*ROW('Sanitation Data'!I19)),NA())</f>
        <v>95.128779395296746</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f ca="true">+IF(AND(ISNUMBER(OFFSET('Hygiene Data'!$D$5,0,10*ROW('Hygiene Data'!D19))),'Data Summary'!DO25="Yes"),OFFSET('Hygiene Data'!$D$5,0,10*ROW('Hygiene Data'!D19)),NA())</f>
        <v>92.078995384780498</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f ca="true">+IF(AND(ISNUMBER(OFFSET('Hygiene Data'!$E$5,0,10*ROW('Hygiene Data'!E19))),'Data Summary'!DR25="Yes"),OFFSET('Hygiene Data'!$E$5,0,10*ROW('Hygiene Data'!E19)),NA())</f>
        <v>92.30252100840336</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f ca="true">+IF(AND(ISNUMBER(OFFSET('Hygiene Data'!$F$5,0,10*ROW('Hygiene Data'!F19))),'Data Summary'!DU25="Yes"),OFFSET('Hygiene Data'!$F$5,0,10*ROW('Hygiene Data'!F19)),NA())</f>
        <v>91.974140649637334</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f ca="true">+IF(AND(ISNUMBER(OFFSET('Hygiene Data'!$H$5,0,10*ROW('Hygiene Data'!H19))),'Data Summary'!EA25="Yes"),OFFSET('Hygiene Data'!$H$5,0,10*ROW('Hygiene Data'!H19)),NA())</f>
        <v>92.078995384780498</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6" t="str">
        <f ca="true">+RIGHT('Data Summary'!A26,LEN('Data Summary'!A26)-9)</f>
        <v>UIS</v>
      </c>
      <c r="B26" s="36" t="str">
        <f ca="true">+IF(ISTEXT('Data Summary'!B26),'Data Summary'!B26,"")</f>
        <v>Other</v>
      </c>
      <c r="C26" s="345">
        <f ca="true">+VALUE('Data Summary'!C26)</f>
        <v>2019</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6" t="str">
        <f ca="true">+RIGHT('Data Summary'!A27,LEN('Data Summary'!A27)-9)</f>
        <v>EMIS</v>
      </c>
      <c r="B27" s="36" t="str">
        <f ca="true">+IF(ISTEXT('Data Summary'!B27),'Data Summary'!B27,"")</f>
        <v>EMIS</v>
      </c>
      <c r="C27" s="345">
        <f ca="true">+VALUE('Data Summary'!C27)</f>
        <v>2019</v>
      </c>
      <c r="D27" s="96">
        <f ca="true">+IF(AND(ISNUMBER(OFFSET('Water Data'!$D$4,0,10*ROW('Water Data'!D21))),'Data Summary'!BS27="Yes"),100-OFFSET('Water Data'!$D$4,0,10*ROW('Water Data'!D21)),NA())</f>
        <v>46.69404517453799</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f ca="true">+IF(AND(ISNUMBER(OFFSET('Water Data'!$E$4,0,10*ROW('Water Data'!E21))),'Data Summary'!BV27="Yes"),100-OFFSET('Water Data'!$E$4,0,10*ROW('Water Data'!E21)),NA())</f>
        <v>67.50162654521796</v>
      </c>
      <c r="H27" s="96">
        <f ca="true">+IF(AND(ISNUMBER(OFFSET('Water Data'!$E$6,0,10*ROW('Water Data'!E21))),'Data Summary'!BW27="Yes"),OFFSET('Water Data'!$E$6,0,10*ROW('Water Data'!E21)),NA())</f>
        <v>61.646063760572538</v>
      </c>
      <c r="I27" s="96" t="e">
        <f ca="true">+IF(AND(ISNUMBER(OFFSET('Water Data'!$E$9,0,10*ROW('Water Data'!E21))),'Data Summary'!BX27="Yes"),OFFSET('Water Data'!$E$9,0,10*ROW('Water Data'!E21)),NA())</f>
        <v>#N/A</v>
      </c>
      <c r="J27" s="96">
        <f ca="true">+IF(AND(ISNUMBER(OFFSET('Water Data'!$F$4,0,10*ROW('Water Data'!F21))),'Data Summary'!BY27="Yes"),100-OFFSET('Water Data'!$F$4,0,10*ROW('Water Data'!F21)),NA())</f>
        <v>29.132546842470504</v>
      </c>
      <c r="K27" s="96">
        <f ca="true">+IF(AND(ISNUMBER(OFFSET('Water Data'!$F$6,0,10*ROW('Water Data'!F21))),'Data Summary'!BZ27="Yes"),OFFSET('Water Data'!$F$6,0,10*ROW('Water Data'!F21)),NA())</f>
        <v>24.760582928521863</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f ca="true">+IF(AND(ISNUMBER(OFFSET('Water Data'!$H$4,0,10*ROW('Water Data'!H21))),'Data Summary'!CE27="Yes"),100-OFFSET('Water Data'!$H$4,0,10*ROW('Water Data'!H21)),NA())</f>
        <v>40.607062943866133</v>
      </c>
      <c r="Q27" s="96">
        <f ca="true">+IF(AND(ISNUMBER(OFFSET('Water Data'!$H$6,0,10*ROW('Water Data'!H21))),'Data Summary'!CF27="Yes"),OFFSET('Water Data'!$H$6,0,10*ROW('Water Data'!H21)),NA())</f>
        <v>35.791419398774202</v>
      </c>
      <c r="R27" s="96" t="e">
        <f ca="true">+IF(AND(ISNUMBER(OFFSET('Water Data'!$H$9,0,10*ROW('Water Data'!H21))),'Data Summary'!CG27="Yes"),OFFSET('Water Data'!$H$9,0,10*ROW('Water Data'!H21)),NA())</f>
        <v>#N/A</v>
      </c>
      <c r="S27" s="96">
        <f ca="true">+IF(AND(ISNUMBER(OFFSET('Water Data'!$I$4,0,10*ROW('Water Data'!I21))),'Data Summary'!CH27="Yes"),100-OFFSET('Water Data'!$I$4,0,10*ROW('Water Data'!I21)),NA())</f>
        <v>79.694092827004212</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f ca="true">+IF(AND(ISNUMBER(OFFSET('Sanitation Data'!$D$4,0,10*ROW('Sanitation Data'!D21))),'Data Summary'!CK27="Yes"),100-OFFSET('Sanitation Data'!$D$4,0,10*ROW('Sanitation Data'!D21)),NA())</f>
        <v>81.700205338809027</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f ca="true">+IF(AND(ISNUMBER(OFFSET('Sanitation Data'!$E$4,0,10*ROW('Sanitation Data'!E21))),'Data Summary'!CP27="Yes"),100-OFFSET('Sanitation Data'!$E$4,0,10*ROW('Sanitation Data'!E21)),NA())</f>
        <v>94.372153545868571</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f ca="true">+IF(AND(ISNUMBER(OFFSET('Sanitation Data'!$F$4,0,10*ROW('Sanitation Data'!F21))),'Data Summary'!CU27="Yes"),100-OFFSET('Sanitation Data'!$F$4,0,10*ROW('Sanitation Data'!F21)),NA())</f>
        <v>72.54684247050659</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f ca="true">+IF(AND(ISNUMBER(OFFSET('Sanitation Data'!$H$4,0,10*ROW('Sanitation Data'!H21))),'Data Summary'!DE27="Yes"),100-OFFSET('Sanitation Data'!$H$4,0,10*ROW('Sanitation Data'!H21)),NA())</f>
        <v>79.073839867691404</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f ca="true">+IF(AND(ISNUMBER(OFFSET('Sanitation Data'!$I$4,0,10*ROW('Sanitation Data'!I21))),'Data Summary'!DJ27="Yes"),100-OFFSET('Sanitation Data'!$I$4,0,10*ROW('Sanitation Data'!I21)),NA())</f>
        <v>95.938818565400837</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f ca="true">+IF(AND(ISNUMBER(OFFSET('Hygiene Data'!$D$5,0,10*ROW('Hygiene Data'!D21))),'Data Summary'!DO27="Yes"),OFFSET('Hygiene Data'!$D$5,0,10*ROW('Hygiene Data'!D21)),NA())</f>
        <v>89.641057934508822</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f ca="true">+IF(AND(ISNUMBER(OFFSET('Hygiene Data'!$E$5,0,10*ROW('Hygiene Data'!E21))),'Data Summary'!DR27="Yes"),OFFSET('Hygiene Data'!$E$5,0,10*ROW('Hygiene Data'!E21)),NA())</f>
        <v>90.052527905449779</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f ca="true">+IF(AND(ISNUMBER(OFFSET('Hygiene Data'!$F$5,0,10*ROW('Hygiene Data'!F21))),'Data Summary'!DU27="Yes"),OFFSET('Hygiene Data'!$F$5,0,10*ROW('Hygiene Data'!F21)),NA())</f>
        <v>89.447701326751002</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f ca="true">+IF(AND(ISNUMBER(OFFSET('Hygiene Data'!$H$5,0,10*ROW('Hygiene Data'!H21))),'Data Summary'!EA27="Yes"),OFFSET('Hygiene Data'!$H$5,0,10*ROW('Hygiene Data'!H21)),NA())</f>
        <v>89.641057934508822</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6" t="str">
        <f ca="true">+RIGHT('Data Summary'!A28,LEN('Data Summary'!A28)-9)</f>
        <v>EMIS</v>
      </c>
      <c r="B28" s="36" t="str">
        <f ca="true">+IF(ISTEXT('Data Summary'!B28),'Data Summary'!B28,"")</f>
        <v>EMIS</v>
      </c>
      <c r="C28" s="345">
        <f ca="true">+VALUE('Data Summary'!C28)</f>
        <v>2020</v>
      </c>
      <c r="D28" s="96">
        <f ca="true">+IF(AND(ISNUMBER(OFFSET('Water Data'!$D$4,0,10*ROW('Water Data'!D22))),'Data Summary'!BS28="Yes"),100-OFFSET('Water Data'!$D$4,0,10*ROW('Water Data'!D22)),NA())</f>
        <v>56.495369766531887</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f ca="true">+IF(AND(ISNUMBER(OFFSET('Water Data'!$E$4,0,10*ROW('Water Data'!E22))),'Data Summary'!BV28="Yes"),100-OFFSET('Water Data'!$E$4,0,10*ROW('Water Data'!E22)),NA())</f>
        <v>69.411764705882348</v>
      </c>
      <c r="H28" s="96">
        <f ca="true">+IF(AND(ISNUMBER(OFFSET('Water Data'!$E$6,0,10*ROW('Water Data'!E22))),'Data Summary'!BW28="Yes"),OFFSET('Water Data'!$E$6,0,10*ROW('Water Data'!E22)),NA())</f>
        <v>63.061840120663653</v>
      </c>
      <c r="I28" s="96" t="e">
        <f ca="true">+IF(AND(ISNUMBER(OFFSET('Water Data'!$E$9,0,10*ROW('Water Data'!E22))),'Data Summary'!BX28="Yes"),OFFSET('Water Data'!$E$9,0,10*ROW('Water Data'!E22)),NA())</f>
        <v>#N/A</v>
      </c>
      <c r="J28" s="96">
        <f ca="true">+IF(AND(ISNUMBER(OFFSET('Water Data'!$F$4,0,10*ROW('Water Data'!F22))),'Data Summary'!BY28="Yes"),100-OFFSET('Water Data'!$F$4,0,10*ROW('Water Data'!F22)),NA())</f>
        <v>32.143826322930806</v>
      </c>
      <c r="K28" s="96">
        <f ca="true">+IF(AND(ISNUMBER(OFFSET('Water Data'!$F$6,0,10*ROW('Water Data'!F22))),'Data Summary'!BZ28="Yes"),OFFSET('Water Data'!$F$6,0,10*ROW('Water Data'!F22)),NA())</f>
        <v>27.476255088195387</v>
      </c>
      <c r="L28" s="96" t="e">
        <f ca="true">+IF(AND(ISNUMBER(OFFSET('Water Data'!$F$9,0,10*ROW('Water Data'!F22))),'Data Summary'!CA28="Yes"),OFFSET('Water Data'!$F$9,0,10*ROW('Water Data'!F22)),NA())</f>
        <v>#N/A</v>
      </c>
      <c r="M28" s="96">
        <f ca="true">+IF(AND(ISNUMBER(OFFSET('Water Data'!$G$4,0,10*ROW('Water Data'!G22))),'Data Summary'!CB28="Yes"),100-OFFSET('Water Data'!$G$4,0,10*ROW('Water Data'!G22)),NA())</f>
        <v>90.761499806725936</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f ca="true">+IF(AND(ISNUMBER(OFFSET('Water Data'!$H$4,0,10*ROW('Water Data'!H22))),'Data Summary'!CE28="Yes"),100-OFFSET('Water Data'!$H$4,0,10*ROW('Water Data'!H22)),NA())</f>
        <v>43.706130088909688</v>
      </c>
      <c r="Q28" s="96">
        <f ca="true">+IF(AND(ISNUMBER(OFFSET('Water Data'!$H$6,0,10*ROW('Water Data'!H22))),'Data Summary'!CF28="Yes"),OFFSET('Water Data'!$H$6,0,10*ROW('Water Data'!H22)),NA())</f>
        <v>38.516612072999528</v>
      </c>
      <c r="R28" s="96" t="e">
        <f ca="true">+IF(AND(ISNUMBER(OFFSET('Water Data'!$H$9,0,10*ROW('Water Data'!H22))),'Data Summary'!CG28="Yes"),OFFSET('Water Data'!$H$9,0,10*ROW('Water Data'!H22)),NA())</f>
        <v>#N/A</v>
      </c>
      <c r="S28" s="96">
        <f ca="true">+IF(AND(ISNUMBER(OFFSET('Water Data'!$I$4,0,10*ROW('Water Data'!I22))),'Data Summary'!CH28="Yes"),100-OFFSET('Water Data'!$I$4,0,10*ROW('Water Data'!I22)),NA())</f>
        <v>79.776915615906887</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f ca="true">+IF(AND(ISNUMBER(OFFSET('Sanitation Data'!$D$4,0,10*ROW('Sanitation Data'!D22))),'Data Summary'!CK28="Yes"),100-OFFSET('Sanitation Data'!$D$4,0,10*ROW('Sanitation Data'!D22)),NA())</f>
        <v>83.533324638059213</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f ca="true">+IF(AND(ISNUMBER(OFFSET('Sanitation Data'!$E$4,0,10*ROW('Sanitation Data'!E22))),'Data Summary'!CP28="Yes"),100-OFFSET('Sanitation Data'!$E$4,0,10*ROW('Sanitation Data'!E22)),NA())</f>
        <v>94.871794871794876</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f ca="true">+IF(AND(ISNUMBER(OFFSET('Sanitation Data'!$F$4,0,10*ROW('Sanitation Data'!F22))),'Data Summary'!CU28="Yes"),100-OFFSET('Sanitation Data'!$F$4,0,10*ROW('Sanitation Data'!F22)),NA())</f>
        <v>73.649932157394844</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f ca="true">+IF(AND(ISNUMBER(OFFSET('Sanitation Data'!$G$4,0,10*ROW('Sanitation Data'!G22))),'Data Summary'!CZ28="Yes"),100-OFFSET('Sanitation Data'!$G$4,0,10*ROW('Sanitation Data'!G22)),NA())</f>
        <v>87.011982991882491</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f ca="true">+IF(AND(ISNUMBER(OFFSET('Sanitation Data'!$H$4,0,10*ROW('Sanitation Data'!H22))),'Data Summary'!DE28="Yes"),100-OFFSET('Sanitation Data'!$H$4,0,10*ROW('Sanitation Data'!H22)),NA())</f>
        <v>80.233972859148338</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f ca="true">+IF(AND(ISNUMBER(OFFSET('Sanitation Data'!$I$4,0,10*ROW('Sanitation Data'!I22))),'Data Summary'!DJ28="Yes"),100-OFFSET('Sanitation Data'!$I$4,0,10*ROW('Sanitation Data'!I22)),NA())</f>
        <v>96.265761396702231</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f ca="true">+IF(AND(ISNUMBER(OFFSET('Hygiene Data'!$D$5,0,10*ROW('Hygiene Data'!D22))),'Data Summary'!DO28="Yes"),OFFSET('Hygiene Data'!$D$5,0,10*ROW('Hygiene Data'!D22)),NA())</f>
        <v>87.077974276527328</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f ca="true">+IF(AND(ISNUMBER(OFFSET('Hygiene Data'!$E$5,0,10*ROW('Hygiene Data'!E22))),'Data Summary'!DR28="Yes"),OFFSET('Hygiene Data'!$E$5,0,10*ROW('Hygiene Data'!E22)),NA())</f>
        <v>88.027955028866614</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f ca="true">+IF(AND(ISNUMBER(OFFSET('Hygiene Data'!$F$5,0,10*ROW('Hygiene Data'!F22))),'Data Summary'!DU28="Yes"),OFFSET('Hygiene Data'!$F$5,0,10*ROW('Hygiene Data'!F22)),NA())</f>
        <v>86.608617324726012</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f ca="true">+IF(AND(ISNUMBER(OFFSET('Hygiene Data'!$H$5,0,10*ROW('Hygiene Data'!H22))),'Data Summary'!EA28="Yes"),OFFSET('Hygiene Data'!$H$5,0,10*ROW('Hygiene Data'!H22)),NA())</f>
        <v>87.077974276527328</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6" t="str">
        <f ca="true">+RIGHT('Data Summary'!A29,LEN('Data Summary'!A29)-9)</f>
        <v>UIS</v>
      </c>
      <c r="B29" s="36" t="str">
        <f ca="true">+IF(ISTEXT('Data Summary'!B29),'Data Summary'!B29,"")</f>
        <v>Other</v>
      </c>
      <c r="C29" s="345">
        <f ca="true">+VALUE('Data Summary'!C29)</f>
        <v>2020</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6" t="str">
        <f ca="true">+RIGHT('Data Summary'!A30,LEN('Data Summary'!A30)-9)</f>
        <v>EMIS</v>
      </c>
      <c r="B30" s="36" t="str">
        <f ca="true">+IF(ISTEXT('Data Summary'!B30),'Data Summary'!B30,"")</f>
        <v>EMIS</v>
      </c>
      <c r="C30" s="345">
        <f ca="true">+VALUE('Data Summary'!C30)</f>
        <v>2021</v>
      </c>
      <c r="D30" s="96">
        <f ca="true">+IF(AND(ISNUMBER(OFFSET('Water Data'!$D$4,0,10*ROW('Water Data'!D24))),'Data Summary'!BS30="Yes"),100-OFFSET('Water Data'!$D$4,0,10*ROW('Water Data'!D24)),NA())</f>
        <v>57.573872472783826</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f ca="true">+IF(AND(ISNUMBER(OFFSET('Water Data'!$G$4,0,10*ROW('Water Data'!G24))),'Data Summary'!CB30="Yes"),100-OFFSET('Water Data'!$G$4,0,10*ROW('Water Data'!G24)),NA())</f>
        <v>72.980221253771376</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f ca="true">+IF(AND(ISNUMBER(OFFSET('Water Data'!$H$4,0,10*ROW('Water Data'!H24))),'Data Summary'!CE30="Yes"),100-OFFSET('Water Data'!$H$4,0,10*ROW('Water Data'!H24)),NA())</f>
        <v>49.475795423466131</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f ca="true">+IF(AND(ISNUMBER(OFFSET('Water Data'!$I$4,0,10*ROW('Water Data'!I24))),'Data Summary'!CH30="Yes"),100-OFFSET('Water Data'!$I$4,0,10*ROW('Water Data'!I24)),NA())</f>
        <v>77.767310409797446</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f ca="true">+IF(AND(ISNUMBER(OFFSET('Sanitation Data'!$D$4,0,10*ROW('Sanitation Data'!D24))),'Data Summary'!CK30="Yes"),100-OFFSET('Sanitation Data'!$D$4,0,10*ROW('Sanitation Data'!D24)),NA())</f>
        <v>86.077760497667185</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f ca="true">+IF(AND(ISNUMBER(OFFSET('Sanitation Data'!$G$4,0,10*ROW('Sanitation Data'!G24))),'Data Summary'!CZ30="Yes"),100-OFFSET('Sanitation Data'!$G$4,0,10*ROW('Sanitation Data'!G24)),NA())</f>
        <v>89.138451223600399</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f ca="true">+IF(AND(ISNUMBER(OFFSET('Sanitation Data'!$H$4,0,10*ROW('Sanitation Data'!H24))),'Data Summary'!DE30="Yes"),100-OFFSET('Sanitation Data'!$H$4,0,10*ROW('Sanitation Data'!H24)),NA())</f>
        <v>82.997538517640621</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f ca="true">+IF(AND(ISNUMBER(OFFSET('Sanitation Data'!$I$4,0,10*ROW('Sanitation Data'!I24))),'Data Summary'!DJ30="Yes"),100-OFFSET('Sanitation Data'!$I$4,0,10*ROW('Sanitation Data'!I24)),NA())</f>
        <v>97.691945360339133</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f ca="true">+IF(AND(ISNUMBER(OFFSET('Hygiene Data'!$D$5,0,10*ROW('Hygiene Data'!D24))),'Data Summary'!DO30="Yes"),OFFSET('Hygiene Data'!$D$5,0,10*ROW('Hygiene Data'!D24)),NA())</f>
        <v>73.393468118195955</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f ca="true">+IF(AND(ISNUMBER(OFFSET('Hygiene Data'!$G$5,0,10*ROW('Hygiene Data'!G24))),'Data Summary'!DX30="Yes"),OFFSET('Hygiene Data'!$G$5,0,10*ROW('Hygiene Data'!G24)),NA())</f>
        <v>93.731143144485415</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f ca="true">+IF(AND(ISNUMBER(OFFSET('Hygiene Data'!$H$5,0,10*ROW('Hygiene Data'!H24))),'Data Summary'!EA30="Yes"),OFFSET('Hygiene Data'!$H$5,0,10*ROW('Hygiene Data'!H24)),NA())</f>
        <v>63.114231014677728</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f ca="true">+IF(AND(ISNUMBER(OFFSET('Hygiene Data'!$I$5,0,10*ROW('Hygiene Data'!I24))),'Data Summary'!ED30="Yes"),OFFSET('Hygiene Data'!$I$5,0,10*ROW('Hygiene Data'!I24)),NA())</f>
        <v>97.92746113989638</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6" t="e">
        <f ca="true">+RIGHT('Data Summary'!A31,LEN('Data Summary'!A31)-9)</f>
        <v>#VALUE!</v>
      </c>
      <c r="B31" s="36" t="str">
        <f ca="true">+IF(ISTEXT('Data Summary'!B31),'Data Summary'!B31,"")</f>
        <v/>
      </c>
      <c r="C31" s="345"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6" t="e">
        <f ca="true">+RIGHT('Data Summary'!A32,LEN('Data Summary'!A32)-9)</f>
        <v>#VALUE!</v>
      </c>
      <c r="B32" s="36" t="str">
        <f ca="true">+IF(ISTEXT('Data Summary'!B32),'Data Summary'!B32,"")</f>
        <v/>
      </c>
      <c r="C32" s="345"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6" t="e">
        <f ca="true">+RIGHT('Data Summary'!A33,LEN('Data Summary'!A33)-9)</f>
        <v>#VALUE!</v>
      </c>
      <c r="B33" s="36" t="str">
        <f ca="true">+IF(ISTEXT('Data Summary'!B33),'Data Summary'!B33,"")</f>
        <v/>
      </c>
      <c r="C33" s="345"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6" t="e">
        <f ca="true">+RIGHT('Data Summary'!A34,LEN('Data Summary'!A34)-9)</f>
        <v>#VALUE!</v>
      </c>
      <c r="B34" s="36" t="str">
        <f ca="true">+IF(ISTEXT('Data Summary'!B34),'Data Summary'!B34,"")</f>
        <v/>
      </c>
      <c r="C34" s="345"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6" t="e">
        <f ca="true">+RIGHT('Data Summary'!A35,LEN('Data Summary'!A35)-9)</f>
        <v>#VALUE!</v>
      </c>
      <c r="B35" s="36" t="str">
        <f ca="true">+IF(ISTEXT('Data Summary'!B35),'Data Summary'!B35,"")</f>
        <v/>
      </c>
      <c r="C35" s="345"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6" t="e">
        <f ca="true">+RIGHT('Data Summary'!A36,LEN('Data Summary'!A36)-9)</f>
        <v>#VALUE!</v>
      </c>
      <c r="B36" s="36" t="str">
        <f ca="true">+IF(ISTEXT('Data Summary'!B36),'Data Summary'!B36,"")</f>
        <v/>
      </c>
      <c r="C36" s="345"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6" t="e">
        <f ca="true">+RIGHT('Data Summary'!A37,LEN('Data Summary'!A37)-9)</f>
        <v>#VALUE!</v>
      </c>
      <c r="B37" s="36" t="str">
        <f ca="true">+IF(ISTEXT('Data Summary'!B37),'Data Summary'!B37,"")</f>
        <v/>
      </c>
      <c r="C37" s="345"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6" t="e">
        <f ca="true">+RIGHT('Data Summary'!A38,LEN('Data Summary'!A38)-9)</f>
        <v>#VALUE!</v>
      </c>
      <c r="B38" s="36" t="str">
        <f ca="true">+IF(ISTEXT('Data Summary'!B38),'Data Summary'!B38,"")</f>
        <v/>
      </c>
      <c r="C38" s="345"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6" t="e">
        <f ca="true">+RIGHT('Data Summary'!A39,LEN('Data Summary'!A39)-9)</f>
        <v>#VALUE!</v>
      </c>
      <c r="B39" s="36" t="str">
        <f ca="true">+IF(ISTEXT('Data Summary'!B39),'Data Summary'!B39,"")</f>
        <v/>
      </c>
      <c r="C39" s="345"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6" t="e">
        <f ca="true">+RIGHT('Data Summary'!A40,LEN('Data Summary'!A40)-9)</f>
        <v>#VALUE!</v>
      </c>
      <c r="B40" s="36" t="str">
        <f ca="true">+IF(ISTEXT('Data Summary'!B40),'Data Summary'!B40,"")</f>
        <v/>
      </c>
      <c r="C40" s="345"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6" t="e">
        <f ca="true">+RIGHT('Data Summary'!A41,LEN('Data Summary'!A41)-9)</f>
        <v>#VALUE!</v>
      </c>
      <c r="B41" s="36" t="str">
        <f ca="true">+IF(ISTEXT('Data Summary'!B41),'Data Summary'!B41,"")</f>
        <v/>
      </c>
      <c r="C41" s="345"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6" t="e">
        <f ca="true">+RIGHT('Data Summary'!A42,LEN('Data Summary'!A42)-9)</f>
        <v>#VALUE!</v>
      </c>
      <c r="B42" s="36" t="str">
        <f ca="true">+IF(ISTEXT('Data Summary'!B42),'Data Summary'!B42,"")</f>
        <v/>
      </c>
      <c r="C42" s="345"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6" t="e">
        <f ca="true">+RIGHT('Data Summary'!A43,LEN('Data Summary'!A43)-9)</f>
        <v>#VALUE!</v>
      </c>
      <c r="B43" s="36" t="str">
        <f ca="true">+IF(ISTEXT('Data Summary'!B43),'Data Summary'!B43,"")</f>
        <v/>
      </c>
      <c r="C43" s="345"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6" t="e">
        <f ca="true">+RIGHT('Data Summary'!A44,LEN('Data Summary'!A44)-9)</f>
        <v>#VALUE!</v>
      </c>
      <c r="B44" s="36" t="str">
        <f ca="true">+IF(ISTEXT('Data Summary'!B44),'Data Summary'!B44,"")</f>
        <v/>
      </c>
      <c r="C44" s="345"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6" t="e">
        <f ca="true">+RIGHT('Data Summary'!A45,LEN('Data Summary'!A45)-9)</f>
        <v>#VALUE!</v>
      </c>
      <c r="B45" s="36" t="str">
        <f ca="true">+IF(ISTEXT('Data Summary'!B45),'Data Summary'!B45,"")</f>
        <v/>
      </c>
      <c r="C45" s="345"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6" t="e">
        <f ca="true">+RIGHT('Data Summary'!A46,LEN('Data Summary'!A46)-9)</f>
        <v>#VALUE!</v>
      </c>
      <c r="B46" s="36" t="str">
        <f ca="true">+IF(ISTEXT('Data Summary'!B46),'Data Summary'!B46,"")</f>
        <v/>
      </c>
      <c r="C46" s="345"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6" t="e">
        <f ca="true">+RIGHT('Data Summary'!A47,LEN('Data Summary'!A47)-9)</f>
        <v>#VALUE!</v>
      </c>
      <c r="B47" s="36" t="str">
        <f ca="true">+IF(ISTEXT('Data Summary'!B47),'Data Summary'!B47,"")</f>
        <v/>
      </c>
      <c r="C47" s="345"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6" t="e">
        <f ca="true">+RIGHT('Data Summary'!A48,LEN('Data Summary'!A48)-9)</f>
        <v>#VALUE!</v>
      </c>
      <c r="B48" s="36" t="str">
        <f ca="true">+IF(ISTEXT('Data Summary'!B48),'Data Summary'!B48,"")</f>
        <v/>
      </c>
      <c r="C48" s="345"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6" t="e">
        <f ca="true">+RIGHT('Data Summary'!A49,LEN('Data Summary'!A49)-9)</f>
        <v>#VALUE!</v>
      </c>
      <c r="B49" s="36" t="str">
        <f ca="true">+IF(ISTEXT('Data Summary'!B49),'Data Summary'!B49,"")</f>
        <v/>
      </c>
      <c r="C49" s="345"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6" t="e">
        <f ca="true">+RIGHT('Data Summary'!A50,LEN('Data Summary'!A50)-9)</f>
        <v>#VALUE!</v>
      </c>
      <c r="B50" s="36" t="str">
        <f ca="true">+IF(ISTEXT('Data Summary'!B50),'Data Summary'!B50,"")</f>
        <v/>
      </c>
      <c r="C50" s="345"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6" t="e">
        <f ca="true">+RIGHT('Data Summary'!A51,LEN('Data Summary'!A51)-9)</f>
        <v>#VALUE!</v>
      </c>
      <c r="B51" s="36" t="str">
        <f ca="true">+IF(ISTEXT('Data Summary'!B51),'Data Summary'!B51,"")</f>
        <v/>
      </c>
      <c r="C51" s="345"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6" t="e">
        <f ca="true">+RIGHT('Data Summary'!A52,LEN('Data Summary'!A52)-9)</f>
        <v>#VALUE!</v>
      </c>
      <c r="B52" s="36" t="str">
        <f ca="true">+IF(ISTEXT('Data Summary'!B52),'Data Summary'!B52,"")</f>
        <v/>
      </c>
      <c r="C52" s="345"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6" t="e">
        <f ca="true">+RIGHT('Data Summary'!A53,LEN('Data Summary'!A53)-9)</f>
        <v>#VALUE!</v>
      </c>
      <c r="B53" s="36" t="str">
        <f ca="true">+IF(ISTEXT('Data Summary'!B53),'Data Summary'!B53,"")</f>
        <v/>
      </c>
      <c r="C53" s="345"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6" t="e">
        <f ca="true">+RIGHT('Data Summary'!A54,LEN('Data Summary'!A54)-9)</f>
        <v>#VALUE!</v>
      </c>
      <c r="B54" s="36" t="str">
        <f ca="true">+IF(ISTEXT('Data Summary'!B54),'Data Summary'!B54,"")</f>
        <v/>
      </c>
      <c r="C54" s="345"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6" t="e">
        <f ca="true">+RIGHT('Data Summary'!A55,LEN('Data Summary'!A55)-9)</f>
        <v>#VALUE!</v>
      </c>
      <c r="B55" s="36" t="str">
        <f ca="true">+IF(ISTEXT('Data Summary'!B55),'Data Summary'!B55,"")</f>
        <v/>
      </c>
      <c r="C55" s="345"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6" t="e">
        <f ca="true">+RIGHT('Data Summary'!A56,LEN('Data Summary'!A56)-9)</f>
        <v>#VALUE!</v>
      </c>
      <c r="B56" s="36" t="str">
        <f ca="true">+IF(ISTEXT('Data Summary'!B56),'Data Summary'!B56,"")</f>
        <v/>
      </c>
      <c r="C56" s="345"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6" t="e">
        <f ca="true">+RIGHT('Data Summary'!A57,LEN('Data Summary'!A57)-9)</f>
        <v>#VALUE!</v>
      </c>
      <c r="B57" s="36" t="str">
        <f ca="true">+IF(ISTEXT('Data Summary'!B57),'Data Summary'!B57,"")</f>
        <v/>
      </c>
      <c r="C57" s="345"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6" t="e">
        <f ca="true">+RIGHT('Data Summary'!A58,LEN('Data Summary'!A58)-9)</f>
        <v>#VALUE!</v>
      </c>
      <c r="B58" s="36" t="str">
        <f ca="true">+IF(ISTEXT('Data Summary'!B58),'Data Summary'!B58,"")</f>
        <v/>
      </c>
      <c r="C58" s="345"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6" t="e">
        <f ca="true">+RIGHT('Data Summary'!A59,LEN('Data Summary'!A59)-9)</f>
        <v>#VALUE!</v>
      </c>
      <c r="B59" s="36" t="str">
        <f ca="true">+IF(ISTEXT('Data Summary'!B59),'Data Summary'!B59,"")</f>
        <v/>
      </c>
      <c r="C59" s="345"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6" t="e">
        <f ca="true">+RIGHT('Data Summary'!A60,LEN('Data Summary'!A60)-9)</f>
        <v>#VALUE!</v>
      </c>
      <c r="B60" s="36" t="str">
        <f ca="true">+IF(ISTEXT('Data Summary'!B60),'Data Summary'!B60,"")</f>
        <v/>
      </c>
      <c r="C60" s="345"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6" t="e">
        <f ca="true">+RIGHT('Data Summary'!A61,LEN('Data Summary'!A61)-9)</f>
        <v>#VALUE!</v>
      </c>
      <c r="B61" s="36" t="str">
        <f ca="true">+IF(ISTEXT('Data Summary'!B61),'Data Summary'!B61,"")</f>
        <v/>
      </c>
      <c r="C61" s="345"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6" t="e">
        <f ca="true">+RIGHT('Data Summary'!A62,LEN('Data Summary'!A62)-9)</f>
        <v>#VALUE!</v>
      </c>
      <c r="B62" s="36" t="str">
        <f ca="true">+IF(ISTEXT('Data Summary'!B62),'Data Summary'!B62,"")</f>
        <v/>
      </c>
      <c r="C62" s="345"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6" t="e">
        <f ca="true">+RIGHT('Data Summary'!A63,LEN('Data Summary'!A63)-9)</f>
        <v>#VALUE!</v>
      </c>
      <c r="B63" s="36" t="str">
        <f ca="true">+IF(ISTEXT('Data Summary'!B63),'Data Summary'!B63,"")</f>
        <v/>
      </c>
      <c r="C63" s="345"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6" t="e">
        <f ca="true">+RIGHT('Data Summary'!A64,LEN('Data Summary'!A64)-9)</f>
        <v>#VALUE!</v>
      </c>
      <c r="B64" s="36" t="str">
        <f ca="true">+IF(ISTEXT('Data Summary'!B64),'Data Summary'!B64,"")</f>
        <v/>
      </c>
      <c r="C64" s="345"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6" t="e">
        <f ca="true">+RIGHT('Data Summary'!A65,LEN('Data Summary'!A65)-9)</f>
        <v>#VALUE!</v>
      </c>
      <c r="B65" s="36" t="str">
        <f ca="true">+IF(ISTEXT('Data Summary'!B65),'Data Summary'!B65,"")</f>
        <v/>
      </c>
      <c r="C65" s="345"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6" t="e">
        <f ca="true">+RIGHT('Data Summary'!A66,LEN('Data Summary'!A66)-9)</f>
        <v>#VALUE!</v>
      </c>
      <c r="B66" s="36" t="str">
        <f ca="true">+IF(ISTEXT('Data Summary'!B66),'Data Summary'!B66,"")</f>
        <v/>
      </c>
      <c r="C66" s="345"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6" t="e">
        <f ca="true">+RIGHT('Data Summary'!A67,LEN('Data Summary'!A67)-9)</f>
        <v>#VALUE!</v>
      </c>
      <c r="B67" s="36" t="str">
        <f ca="true">+IF(ISTEXT('Data Summary'!B67),'Data Summary'!B67,"")</f>
        <v/>
      </c>
      <c r="C67" s="345"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6" t="e">
        <f ca="true">+RIGHT('Data Summary'!A68,LEN('Data Summary'!A68)-9)</f>
        <v>#VALUE!</v>
      </c>
      <c r="B68" s="36" t="str">
        <f ca="true">+IF(ISTEXT('Data Summary'!B68),'Data Summary'!B68,"")</f>
        <v/>
      </c>
      <c r="C68" s="345"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6" t="e">
        <f ca="true">+RIGHT('Data Summary'!A69,LEN('Data Summary'!A69)-9)</f>
        <v>#VALUE!</v>
      </c>
      <c r="B69" s="36" t="str">
        <f ca="true">+IF(ISTEXT('Data Summary'!B69),'Data Summary'!B69,"")</f>
        <v/>
      </c>
      <c r="C69" s="345"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6" t="e">
        <f ca="true">+RIGHT('Data Summary'!A70,LEN('Data Summary'!A70)-9)</f>
        <v>#VALUE!</v>
      </c>
      <c r="B70" s="36" t="str">
        <f ca="true">+IF(ISTEXT('Data Summary'!B70),'Data Summary'!B70,"")</f>
        <v/>
      </c>
      <c r="C70" s="345"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6" t="e">
        <f ca="true">+RIGHT('Data Summary'!A71,LEN('Data Summary'!A71)-9)</f>
        <v>#VALUE!</v>
      </c>
      <c r="B71" s="36" t="str">
        <f ca="true">+IF(ISTEXT('Data Summary'!B71),'Data Summary'!B71,"")</f>
        <v/>
      </c>
      <c r="C71" s="345"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6" t="e">
        <f ca="true">+RIGHT('Data Summary'!A72,LEN('Data Summary'!A72)-9)</f>
        <v>#VALUE!</v>
      </c>
      <c r="B72" s="36" t="str">
        <f ca="true">+IF(ISTEXT('Data Summary'!B72),'Data Summary'!B72,"")</f>
        <v/>
      </c>
      <c r="C72" s="345"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6" t="e">
        <f ca="true">+RIGHT('Data Summary'!A73,LEN('Data Summary'!A73)-9)</f>
        <v>#VALUE!</v>
      </c>
      <c r="B73" s="36" t="str">
        <f ca="true">+IF(ISTEXT('Data Summary'!B73),'Data Summary'!B73,"")</f>
        <v/>
      </c>
      <c r="C73" s="345"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6" t="e">
        <f ca="true">+RIGHT('Data Summary'!A74,LEN('Data Summary'!A74)-9)</f>
        <v>#VALUE!</v>
      </c>
      <c r="B74" s="36" t="str">
        <f ca="true">+IF(ISTEXT('Data Summary'!B74),'Data Summary'!B74,"")</f>
        <v/>
      </c>
      <c r="C74" s="345"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6" t="e">
        <f ca="true">+RIGHT('Data Summary'!A75,LEN('Data Summary'!A75)-9)</f>
        <v>#VALUE!</v>
      </c>
      <c r="B75" s="36" t="str">
        <f ca="true">+IF(ISTEXT('Data Summary'!B75),'Data Summary'!B75,"")</f>
        <v/>
      </c>
      <c r="C75" s="345"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6" t="e">
        <f ca="true">+RIGHT('Data Summary'!A76,LEN('Data Summary'!A76)-9)</f>
        <v>#VALUE!</v>
      </c>
      <c r="B76" s="36" t="str">
        <f ca="true">+IF(ISTEXT('Data Summary'!B76),'Data Summary'!B76,"")</f>
        <v/>
      </c>
      <c r="C76" s="345"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6" t="e">
        <f ca="true">+RIGHT('Data Summary'!A77,LEN('Data Summary'!A77)-9)</f>
        <v>#VALUE!</v>
      </c>
      <c r="B77" s="36" t="str">
        <f ca="true">+IF(ISTEXT('Data Summary'!B77),'Data Summary'!B77,"")</f>
        <v/>
      </c>
      <c r="C77" s="345"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6" t="e">
        <f ca="true">+RIGHT('Data Summary'!A78,LEN('Data Summary'!A78)-9)</f>
        <v>#VALUE!</v>
      </c>
      <c r="B78" s="36" t="str">
        <f ca="true">+IF(ISTEXT('Data Summary'!B78),'Data Summary'!B78,"")</f>
        <v/>
      </c>
      <c r="C78" s="345"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6" t="e">
        <f ca="true">+RIGHT('Data Summary'!A79,LEN('Data Summary'!A79)-9)</f>
        <v>#VALUE!</v>
      </c>
      <c r="B79" s="36" t="str">
        <f ca="true">+IF(ISTEXT('Data Summary'!B79),'Data Summary'!B79,"")</f>
        <v/>
      </c>
      <c r="C79" s="345"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6" t="e">
        <f ca="true">+RIGHT('Data Summary'!A80,LEN('Data Summary'!A80)-9)</f>
        <v>#VALUE!</v>
      </c>
      <c r="B80" s="36" t="str">
        <f ca="true">+IF(ISTEXT('Data Summary'!B80),'Data Summary'!B80,"")</f>
        <v/>
      </c>
      <c r="C80" s="345"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6" t="e">
        <f ca="true">+RIGHT('Data Summary'!A81,LEN('Data Summary'!A81)-9)</f>
        <v>#VALUE!</v>
      </c>
      <c r="B81" s="36" t="str">
        <f ca="true">+IF(ISTEXT('Data Summary'!B81),'Data Summary'!B81,"")</f>
        <v/>
      </c>
      <c r="C81" s="345"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6" t="e">
        <f ca="true">+RIGHT('Data Summary'!A82,LEN('Data Summary'!A82)-9)</f>
        <v>#VALUE!</v>
      </c>
      <c r="B82" s="36" t="str">
        <f ca="true">+IF(ISTEXT('Data Summary'!B82),'Data Summary'!B82,"")</f>
        <v/>
      </c>
      <c r="C82" s="345"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6" t="e">
        <f ca="true">+RIGHT('Data Summary'!A83,LEN('Data Summary'!A83)-9)</f>
        <v>#VALUE!</v>
      </c>
      <c r="B83" s="36" t="str">
        <f ca="true">+IF(ISTEXT('Data Summary'!B83),'Data Summary'!B83,"")</f>
        <v/>
      </c>
      <c r="C83" s="345"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6" t="e">
        <f ca="true">+RIGHT('Data Summary'!A84,LEN('Data Summary'!A84)-9)</f>
        <v>#VALUE!</v>
      </c>
      <c r="B84" s="36" t="str">
        <f ca="true">+IF(ISTEXT('Data Summary'!B84),'Data Summary'!B84,"")</f>
        <v/>
      </c>
      <c r="C84" s="345"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6" t="e">
        <f ca="true">+RIGHT('Data Summary'!A85,LEN('Data Summary'!A85)-9)</f>
        <v>#VALUE!</v>
      </c>
      <c r="B85" s="36" t="str">
        <f ca="true">+IF(ISTEXT('Data Summary'!B85),'Data Summary'!B85,"")</f>
        <v/>
      </c>
      <c r="C85" s="345"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6" t="e">
        <f ca="true">+RIGHT('Data Summary'!A86,LEN('Data Summary'!A86)-9)</f>
        <v>#VALUE!</v>
      </c>
      <c r="B86" s="36" t="str">
        <f ca="true">+IF(ISTEXT('Data Summary'!B86),'Data Summary'!B86,"")</f>
        <v/>
      </c>
      <c r="C86" s="345"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6" t="e">
        <f ca="true">+RIGHT('Data Summary'!A87,LEN('Data Summary'!A87)-9)</f>
        <v>#VALUE!</v>
      </c>
      <c r="B87" s="36" t="str">
        <f ca="true">+IF(ISTEXT('Data Summary'!B87),'Data Summary'!B87,"")</f>
        <v/>
      </c>
      <c r="C87" s="345"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6" t="e">
        <f ca="true">+RIGHT('Data Summary'!A88,LEN('Data Summary'!A88)-9)</f>
        <v>#VALUE!</v>
      </c>
      <c r="B88" s="36" t="str">
        <f ca="true">+IF(ISTEXT('Data Summary'!B88),'Data Summary'!B88,"")</f>
        <v/>
      </c>
      <c r="C88" s="345"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6" t="e">
        <f ca="true">+RIGHT('Data Summary'!A89,LEN('Data Summary'!A89)-9)</f>
        <v>#VALUE!</v>
      </c>
      <c r="B89" s="36" t="str">
        <f ca="true">+IF(ISTEXT('Data Summary'!B89),'Data Summary'!B89,"")</f>
        <v/>
      </c>
      <c r="C89" s="345"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6" t="e">
        <f ca="true">+RIGHT('Data Summary'!A90,LEN('Data Summary'!A90)-9)</f>
        <v>#VALUE!</v>
      </c>
      <c r="B90" s="36" t="str">
        <f ca="true">+IF(ISTEXT('Data Summary'!B90),'Data Summary'!B90,"")</f>
        <v/>
      </c>
      <c r="C90" s="345"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6" t="e">
        <f ca="true">+RIGHT('Data Summary'!A91,LEN('Data Summary'!A91)-9)</f>
        <v>#VALUE!</v>
      </c>
      <c r="B91" s="36" t="str">
        <f ca="true">+IF(ISTEXT('Data Summary'!B91),'Data Summary'!B91,"")</f>
        <v/>
      </c>
      <c r="C91" s="345"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6" t="e">
        <f ca="true">+RIGHT('Data Summary'!A92,LEN('Data Summary'!A92)-9)</f>
        <v>#VALUE!</v>
      </c>
      <c r="B92" s="36" t="str">
        <f ca="true">+IF(ISTEXT('Data Summary'!B92),'Data Summary'!B92,"")</f>
        <v/>
      </c>
      <c r="C92" s="345"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6" t="e">
        <f ca="true">+RIGHT('Data Summary'!A93,LEN('Data Summary'!A93)-9)</f>
        <v>#VALUE!</v>
      </c>
      <c r="B93" s="36" t="str">
        <f ca="true">+IF(ISTEXT('Data Summary'!B93),'Data Summary'!B93,"")</f>
        <v/>
      </c>
      <c r="C93" s="345"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6" t="e">
        <f ca="true">+RIGHT('Data Summary'!A94,LEN('Data Summary'!A94)-9)</f>
        <v>#VALUE!</v>
      </c>
      <c r="B94" s="36" t="str">
        <f ca="true">+IF(ISTEXT('Data Summary'!B94),'Data Summary'!B94,"")</f>
        <v/>
      </c>
      <c r="C94" s="345"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6" t="e">
        <f ca="true">+RIGHT('Data Summary'!A95,LEN('Data Summary'!A95)-9)</f>
        <v>#VALUE!</v>
      </c>
      <c r="B95" s="36" t="str">
        <f ca="true">+IF(ISTEXT('Data Summary'!B95),'Data Summary'!B95,"")</f>
        <v/>
      </c>
      <c r="C95" s="345"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6" t="e">
        <f ca="true">+RIGHT('Data Summary'!A96,LEN('Data Summary'!A96)-9)</f>
        <v>#VALUE!</v>
      </c>
      <c r="B96" s="36" t="str">
        <f ca="true">+IF(ISTEXT('Data Summary'!B96),'Data Summary'!B96,"")</f>
        <v/>
      </c>
      <c r="C96" s="345"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6" t="e">
        <f ca="true">+RIGHT('Data Summary'!A97,LEN('Data Summary'!A97)-9)</f>
        <v>#VALUE!</v>
      </c>
      <c r="B97" s="36" t="str">
        <f ca="true">+IF(ISTEXT('Data Summary'!B97),'Data Summary'!B97,"")</f>
        <v/>
      </c>
      <c r="C97" s="345"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6" t="e">
        <f ca="true">+RIGHT('Data Summary'!A98,LEN('Data Summary'!A98)-9)</f>
        <v>#VALUE!</v>
      </c>
      <c r="B98" s="36" t="str">
        <f ca="true">+IF(ISTEXT('Data Summary'!B98),'Data Summary'!B98,"")</f>
        <v/>
      </c>
      <c r="C98" s="345"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6" t="e">
        <f ca="true">+RIGHT('Data Summary'!A99,LEN('Data Summary'!A99)-9)</f>
        <v>#VALUE!</v>
      </c>
      <c r="B99" s="36" t="str">
        <f ca="true">+IF(ISTEXT('Data Summary'!B99),'Data Summary'!B99,"")</f>
        <v/>
      </c>
      <c r="C99" s="345"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6" t="e">
        <f ca="true">+RIGHT('Data Summary'!A100,LEN('Data Summary'!A100)-9)</f>
        <v>#VALUE!</v>
      </c>
      <c r="B100" s="36" t="str">
        <f ca="true">+IF(ISTEXT('Data Summary'!B100),'Data Summary'!B100,"")</f>
        <v/>
      </c>
      <c r="C100" s="345"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6" t="e">
        <f ca="true">+RIGHT('Data Summary'!A101,LEN('Data Summary'!A101)-9)</f>
        <v>#VALUE!</v>
      </c>
      <c r="B101" s="36" t="str">
        <f ca="true">+IF(ISTEXT('Data Summary'!B101),'Data Summary'!B101,"")</f>
        <v/>
      </c>
      <c r="C101" s="345"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6" t="e">
        <f ca="true">+RIGHT('Data Summary'!A102,LEN('Data Summary'!A102)-9)</f>
        <v>#VALUE!</v>
      </c>
      <c r="B102" s="36" t="str">
        <f ca="true">+IF(ISTEXT('Data Summary'!B102),'Data Summary'!B102,"")</f>
        <v/>
      </c>
      <c r="C102" s="345"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6" t="e">
        <f ca="true">+RIGHT('Data Summary'!A103,LEN('Data Summary'!A103)-9)</f>
        <v>#VALUE!</v>
      </c>
      <c r="B103" s="36" t="str">
        <f ca="true">+IF(ISTEXT('Data Summary'!B103),'Data Summary'!B103,"")</f>
        <v/>
      </c>
      <c r="C103" s="345"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6" t="e">
        <f ca="true">+RIGHT('Data Summary'!A104,LEN('Data Summary'!A104)-9)</f>
        <v>#VALUE!</v>
      </c>
      <c r="B104" s="36" t="str">
        <f ca="true">+IF(ISTEXT('Data Summary'!B104),'Data Summary'!B104,"")</f>
        <v/>
      </c>
      <c r="C104" s="345"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6" t="e">
        <f ca="true">+RIGHT('Data Summary'!A105,LEN('Data Summary'!A105)-9)</f>
        <v>#VALUE!</v>
      </c>
      <c r="B105" s="36" t="str">
        <f ca="true">+IF(ISTEXT('Data Summary'!B105),'Data Summary'!B105,"")</f>
        <v/>
      </c>
      <c r="C105" s="345"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6" t="e">
        <f ca="true">+RIGHT('Data Summary'!A106,LEN('Data Summary'!A106)-9)</f>
        <v>#VALUE!</v>
      </c>
      <c r="B106" s="36" t="str">
        <f ca="true">+IF(ISTEXT('Data Summary'!B106),'Data Summary'!B106,"")</f>
        <v/>
      </c>
      <c r="C106" s="345"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6" t="e">
        <f ca="true">+RIGHT('Data Summary'!A107,LEN('Data Summary'!A107)-9)</f>
        <v>#VALUE!</v>
      </c>
      <c r="B107" s="36" t="str">
        <f ca="true">+IF(ISTEXT('Data Summary'!B107),'Data Summary'!B107,"")</f>
        <v/>
      </c>
      <c r="C107" s="345"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6" t="e">
        <f ca="true">+RIGHT('Data Summary'!A108,LEN('Data Summary'!A108)-9)</f>
        <v>#VALUE!</v>
      </c>
      <c r="B108" s="36" t="str">
        <f ca="true">+IF(ISTEXT('Data Summary'!B108),'Data Summary'!B108,"")</f>
        <v/>
      </c>
      <c r="C108" s="345"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6" t="e">
        <f ca="true">+RIGHT('Data Summary'!A109,LEN('Data Summary'!A109)-9)</f>
        <v>#VALUE!</v>
      </c>
      <c r="B109" s="36" t="str">
        <f ca="true">+IF(ISTEXT('Data Summary'!B109),'Data Summary'!B109,"")</f>
        <v/>
      </c>
      <c r="C109" s="345"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6" t="e">
        <f ca="true">+RIGHT('Data Summary'!A110,LEN('Data Summary'!A110)-9)</f>
        <v>#VALUE!</v>
      </c>
      <c r="B110" s="36" t="str">
        <f ca="true">+IF(ISTEXT('Data Summary'!B110),'Data Summary'!B110,"")</f>
        <v/>
      </c>
      <c r="C110" s="345"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6" t="e">
        <f ca="true">+RIGHT('Data Summary'!A111,LEN('Data Summary'!A111)-9)</f>
        <v>#VALUE!</v>
      </c>
      <c r="B111" s="36" t="str">
        <f ca="true">+IF(ISTEXT('Data Summary'!B111),'Data Summary'!B111,"")</f>
        <v/>
      </c>
      <c r="C111" s="345"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6" t="e">
        <f ca="true">+RIGHT('Data Summary'!A112,LEN('Data Summary'!A112)-9)</f>
        <v>#VALUE!</v>
      </c>
      <c r="B112" s="36" t="str">
        <f ca="true">+IF(ISTEXT('Data Summary'!B112),'Data Summary'!B112,"")</f>
        <v/>
      </c>
      <c r="C112" s="345"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6" t="e">
        <f ca="true">+RIGHT('Data Summary'!A113,LEN('Data Summary'!A113)-9)</f>
        <v>#VALUE!</v>
      </c>
      <c r="B113" s="36" t="str">
        <f ca="true">+IF(ISTEXT('Data Summary'!B113),'Data Summary'!B113,"")</f>
        <v/>
      </c>
      <c r="C113" s="345"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6" t="e">
        <f ca="true">+RIGHT('Data Summary'!A114,LEN('Data Summary'!A114)-9)</f>
        <v>#VALUE!</v>
      </c>
      <c r="B114" s="36" t="str">
        <f ca="true">+IF(ISTEXT('Data Summary'!B114),'Data Summary'!B114,"")</f>
        <v/>
      </c>
      <c r="C114" s="345"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6" t="e">
        <f ca="true">+RIGHT('Data Summary'!A115,LEN('Data Summary'!A115)-9)</f>
        <v>#VALUE!</v>
      </c>
      <c r="B115" s="36" t="str">
        <f ca="true">+IF(ISTEXT('Data Summary'!B115),'Data Summary'!B115,"")</f>
        <v/>
      </c>
      <c r="C115" s="345"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6" t="e">
        <f ca="true">+RIGHT('Data Summary'!A116,LEN('Data Summary'!A116)-9)</f>
        <v>#VALUE!</v>
      </c>
      <c r="B116" s="36" t="str">
        <f ca="true">+IF(ISTEXT('Data Summary'!B116),'Data Summary'!B116,"")</f>
        <v/>
      </c>
      <c r="C116" s="345"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6" t="e">
        <f ca="true">+RIGHT('Data Summary'!A117,LEN('Data Summary'!A117)-9)</f>
        <v>#VALUE!</v>
      </c>
      <c r="B117" s="36" t="str">
        <f ca="true">+IF(ISTEXT('Data Summary'!B117),'Data Summary'!B117,"")</f>
        <v/>
      </c>
      <c r="C117" s="345"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6" t="e">
        <f ca="true">+RIGHT('Data Summary'!A118,LEN('Data Summary'!A118)-9)</f>
        <v>#VALUE!</v>
      </c>
      <c r="B118" s="36" t="str">
        <f ca="true">+IF(ISTEXT('Data Summary'!B118),'Data Summary'!B118,"")</f>
        <v/>
      </c>
      <c r="C118" s="345"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6" t="e">
        <f ca="true">+RIGHT('Data Summary'!A119,LEN('Data Summary'!A119)-9)</f>
        <v>#VALUE!</v>
      </c>
      <c r="B119" s="36" t="str">
        <f ca="true">+IF(ISTEXT('Data Summary'!B119),'Data Summary'!B119,"")</f>
        <v/>
      </c>
      <c r="C119" s="345"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6" t="e">
        <f ca="true">+RIGHT('Data Summary'!A120,LEN('Data Summary'!A120)-9)</f>
        <v>#VALUE!</v>
      </c>
      <c r="B120" s="36" t="str">
        <f ca="true">+IF(ISTEXT('Data Summary'!B120),'Data Summary'!B120,"")</f>
        <v/>
      </c>
      <c r="C120" s="345"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6" t="e">
        <f ca="true">+RIGHT('Data Summary'!A121,LEN('Data Summary'!A121)-9)</f>
        <v>#VALUE!</v>
      </c>
      <c r="B121" s="36" t="str">
        <f ca="true">+IF(ISTEXT('Data Summary'!B121),'Data Summary'!B121,"")</f>
        <v/>
      </c>
      <c r="C121" s="345"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6" t="e">
        <f ca="true">+RIGHT('Data Summary'!A122,LEN('Data Summary'!A122)-9)</f>
        <v>#VALUE!</v>
      </c>
      <c r="B122" s="36" t="str">
        <f ca="true">+IF(ISTEXT('Data Summary'!B122),'Data Summary'!B122,"")</f>
        <v/>
      </c>
      <c r="C122" s="345"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6" t="e">
        <f ca="true">+RIGHT('Data Summary'!A123,LEN('Data Summary'!A123)-9)</f>
        <v>#VALUE!</v>
      </c>
      <c r="B123" s="36" t="str">
        <f ca="true">+IF(ISTEXT('Data Summary'!B123),'Data Summary'!B123,"")</f>
        <v/>
      </c>
      <c r="C123" s="345"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6" t="e">
        <f ca="true">+RIGHT('Data Summary'!A124,LEN('Data Summary'!A124)-9)</f>
        <v>#VALUE!</v>
      </c>
      <c r="B124" s="36" t="str">
        <f ca="true">+IF(ISTEXT('Data Summary'!B124),'Data Summary'!B124,"")</f>
        <v/>
      </c>
      <c r="C124" s="345"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6" t="e">
        <f ca="true">+RIGHT('Data Summary'!A125,LEN('Data Summary'!A125)-9)</f>
        <v>#VALUE!</v>
      </c>
      <c r="B125" s="36" t="str">
        <f ca="true">+IF(ISTEXT('Data Summary'!B125),'Data Summary'!B125,"")</f>
        <v/>
      </c>
      <c r="C125" s="345"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6" t="e">
        <f ca="true">+RIGHT('Data Summary'!A126,LEN('Data Summary'!A126)-9)</f>
        <v>#VALUE!</v>
      </c>
      <c r="B126" s="36" t="str">
        <f ca="true">+IF(ISTEXT('Data Summary'!B126),'Data Summary'!B126,"")</f>
        <v/>
      </c>
      <c r="C126" s="345"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6" t="e">
        <f ca="true">+RIGHT('Data Summary'!A127,LEN('Data Summary'!A127)-9)</f>
        <v>#VALUE!</v>
      </c>
      <c r="B127" s="36" t="str">
        <f ca="true">+IF(ISTEXT('Data Summary'!B127),'Data Summary'!B127,"")</f>
        <v/>
      </c>
      <c r="C127" s="345"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6" t="e">
        <f ca="true">+RIGHT('Data Summary'!A128,LEN('Data Summary'!A128)-9)</f>
        <v>#VALUE!</v>
      </c>
      <c r="B128" s="36" t="str">
        <f ca="true">+IF(ISTEXT('Data Summary'!B128),'Data Summary'!B128,"")</f>
        <v/>
      </c>
      <c r="C128" s="345"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6" t="e">
        <f ca="true">+RIGHT('Data Summary'!A129,LEN('Data Summary'!A129)-9)</f>
        <v>#VALUE!</v>
      </c>
      <c r="B129" s="36" t="str">
        <f ca="true">+IF(ISTEXT('Data Summary'!B129),'Data Summary'!B129,"")</f>
        <v/>
      </c>
      <c r="C129" s="345"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6" t="e">
        <f ca="true">+RIGHT('Data Summary'!A130,LEN('Data Summary'!A130)-9)</f>
        <v>#VALUE!</v>
      </c>
      <c r="B130" s="36" t="str">
        <f ca="true">+IF(ISTEXT('Data Summary'!B130),'Data Summary'!B130,"")</f>
        <v/>
      </c>
      <c r="C130" s="345"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6" t="e">
        <f ca="true">+RIGHT('Data Summary'!A131,LEN('Data Summary'!A131)-9)</f>
        <v>#VALUE!</v>
      </c>
      <c r="B131" s="36" t="str">
        <f ca="true">+IF(ISTEXT('Data Summary'!B131),'Data Summary'!B131,"")</f>
        <v/>
      </c>
      <c r="C131" s="345"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6" t="e">
        <f ca="true">+RIGHT('Data Summary'!A132,LEN('Data Summary'!A132)-9)</f>
        <v>#VALUE!</v>
      </c>
      <c r="B132" s="36" t="str">
        <f ca="true">+IF(ISTEXT('Data Summary'!B132),'Data Summary'!B132,"")</f>
        <v/>
      </c>
      <c r="C132" s="345"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6" t="e">
        <f ca="true">+RIGHT('Data Summary'!A133,LEN('Data Summary'!A133)-9)</f>
        <v>#VALUE!</v>
      </c>
      <c r="B133" s="36" t="str">
        <f ca="true">+IF(ISTEXT('Data Summary'!B133),'Data Summary'!B133,"")</f>
        <v/>
      </c>
      <c r="C133" s="345"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6" t="e">
        <f ca="true">+RIGHT('Data Summary'!A134,LEN('Data Summary'!A134)-9)</f>
        <v>#VALUE!</v>
      </c>
      <c r="B134" s="36" t="str">
        <f ca="true">+IF(ISTEXT('Data Summary'!B134),'Data Summary'!B134,"")</f>
        <v/>
      </c>
      <c r="C134" s="345"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6" t="e">
        <f ca="true">+RIGHT('Data Summary'!A135,LEN('Data Summary'!A135)-9)</f>
        <v>#VALUE!</v>
      </c>
      <c r="B135" s="36" t="str">
        <f ca="true">+IF(ISTEXT('Data Summary'!B135),'Data Summary'!B135,"")</f>
        <v/>
      </c>
      <c r="C135" s="345"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6" t="e">
        <f ca="true">+RIGHT('Data Summary'!A136,LEN('Data Summary'!A136)-9)</f>
        <v>#VALUE!</v>
      </c>
      <c r="B136" s="36" t="str">
        <f ca="true">+IF(ISTEXT('Data Summary'!B136),'Data Summary'!B136,"")</f>
        <v/>
      </c>
      <c r="C136" s="345"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6" t="e">
        <f ca="true">+RIGHT('Data Summary'!A137,LEN('Data Summary'!A137)-9)</f>
        <v>#VALUE!</v>
      </c>
      <c r="B137" s="36" t="str">
        <f ca="true">+IF(ISTEXT('Data Summary'!B137),'Data Summary'!B137,"")</f>
        <v/>
      </c>
      <c r="C137" s="345"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6" t="e">
        <f ca="true">+RIGHT('Data Summary'!A138,LEN('Data Summary'!A138)-9)</f>
        <v>#VALUE!</v>
      </c>
      <c r="B138" s="36" t="str">
        <f ca="true">+IF(ISTEXT('Data Summary'!B138),'Data Summary'!B138,"")</f>
        <v/>
      </c>
      <c r="C138" s="345"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6" t="e">
        <f ca="true">+RIGHT('Data Summary'!A139,LEN('Data Summary'!A139)-9)</f>
        <v>#VALUE!</v>
      </c>
      <c r="B139" s="36" t="str">
        <f ca="true">+IF(ISTEXT('Data Summary'!B139),'Data Summary'!B139,"")</f>
        <v/>
      </c>
      <c r="C139" s="345"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6" t="e">
        <f ca="true">+RIGHT('Data Summary'!A140,LEN('Data Summary'!A140)-9)</f>
        <v>#VALUE!</v>
      </c>
      <c r="B140" s="36" t="str">
        <f ca="true">+IF(ISTEXT('Data Summary'!B140),'Data Summary'!B140,"")</f>
        <v/>
      </c>
      <c r="C140" s="345"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6" t="e">
        <f ca="true">+RIGHT('Data Summary'!A141,LEN('Data Summary'!A141)-9)</f>
        <v>#VALUE!</v>
      </c>
      <c r="B141" s="36" t="str">
        <f ca="true">+IF(ISTEXT('Data Summary'!B141),'Data Summary'!B141,"")</f>
        <v/>
      </c>
      <c r="C141" s="345"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6" t="e">
        <f ca="true">+RIGHT('Data Summary'!A142,LEN('Data Summary'!A142)-9)</f>
        <v>#VALUE!</v>
      </c>
      <c r="B142" s="36" t="str">
        <f ca="true">+IF(ISTEXT('Data Summary'!B142),'Data Summary'!B142,"")</f>
        <v/>
      </c>
      <c r="C142" s="345"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6" t="e">
        <f ca="true">+RIGHT('Data Summary'!A143,LEN('Data Summary'!A143)-9)</f>
        <v>#VALUE!</v>
      </c>
      <c r="B143" s="36" t="str">
        <f ca="true">+IF(ISTEXT('Data Summary'!B143),'Data Summary'!B143,"")</f>
        <v/>
      </c>
      <c r="C143" s="345"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6" t="e">
        <f ca="true">+RIGHT('Data Summary'!A144,LEN('Data Summary'!A144)-9)</f>
        <v>#VALUE!</v>
      </c>
      <c r="B144" s="36" t="str">
        <f ca="true">+IF(ISTEXT('Data Summary'!B144),'Data Summary'!B144,"")</f>
        <v/>
      </c>
      <c r="C144" s="345"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6" t="e">
        <f ca="true">+RIGHT('Data Summary'!A145,LEN('Data Summary'!A145)-9)</f>
        <v>#VALUE!</v>
      </c>
      <c r="B145" s="36" t="str">
        <f ca="true">+IF(ISTEXT('Data Summary'!B145),'Data Summary'!B145,"")</f>
        <v/>
      </c>
      <c r="C145" s="345"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6" t="e">
        <f ca="true">+RIGHT('Data Summary'!A146,LEN('Data Summary'!A146)-9)</f>
        <v>#VALUE!</v>
      </c>
      <c r="B146" s="36" t="str">
        <f ca="true">+IF(ISTEXT('Data Summary'!B146),'Data Summary'!B146,"")</f>
        <v/>
      </c>
      <c r="C146" s="345"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6" t="e">
        <f ca="true">+RIGHT('Data Summary'!A147,LEN('Data Summary'!A147)-9)</f>
        <v>#VALUE!</v>
      </c>
      <c r="B147" s="36" t="str">
        <f ca="true">+IF(ISTEXT('Data Summary'!B147),'Data Summary'!B147,"")</f>
        <v/>
      </c>
      <c r="C147" s="345"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6" t="e">
        <f ca="true">+RIGHT('Data Summary'!A148,LEN('Data Summary'!A148)-9)</f>
        <v>#VALUE!</v>
      </c>
      <c r="B148" s="36" t="str">
        <f ca="true">+IF(ISTEXT('Data Summary'!B148),'Data Summary'!B148,"")</f>
        <v/>
      </c>
      <c r="C148" s="345"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6" t="e">
        <f ca="true">+RIGHT('Data Summary'!A149,LEN('Data Summary'!A149)-9)</f>
        <v>#VALUE!</v>
      </c>
      <c r="B149" s="36" t="str">
        <f ca="true">+IF(ISTEXT('Data Summary'!B149),'Data Summary'!B149,"")</f>
        <v/>
      </c>
      <c r="C149" s="345"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6" t="e">
        <f ca="true">+RIGHT('Data Summary'!A150,LEN('Data Summary'!A150)-9)</f>
        <v>#VALUE!</v>
      </c>
      <c r="B150" s="36" t="str">
        <f ca="true">+IF(ISTEXT('Data Summary'!B150),'Data Summary'!B150,"")</f>
        <v/>
      </c>
      <c r="C150" s="345"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6" t="e">
        <f ca="true">+RIGHT('Data Summary'!A151,LEN('Data Summary'!A151)-9)</f>
        <v>#VALUE!</v>
      </c>
      <c r="B151" s="36" t="str">
        <f ca="true">+IF(ISTEXT('Data Summary'!B151),'Data Summary'!B151,"")</f>
        <v/>
      </c>
      <c r="C151" s="345"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6" t="e">
        <f ca="true">+RIGHT('Data Summary'!A152,LEN('Data Summary'!A152)-9)</f>
        <v>#VALUE!</v>
      </c>
      <c r="B152" s="36" t="str">
        <f ca="true">+IF(ISTEXT('Data Summary'!B152),'Data Summary'!B152,"")</f>
        <v/>
      </c>
      <c r="C152" s="345"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6" t="e">
        <f ca="true">+RIGHT('Data Summary'!A153,LEN('Data Summary'!A153)-9)</f>
        <v>#VALUE!</v>
      </c>
      <c r="B153" s="36" t="str">
        <f ca="true">+IF(ISTEXT('Data Summary'!B153),'Data Summary'!B153,"")</f>
        <v/>
      </c>
      <c r="C153" s="345"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6" t="e">
        <f ca="true">+RIGHT('Data Summary'!A154,LEN('Data Summary'!A154)-9)</f>
        <v>#VALUE!</v>
      </c>
      <c r="B154" s="36" t="str">
        <f ca="true">+IF(ISTEXT('Data Summary'!B154),'Data Summary'!B154,"")</f>
        <v/>
      </c>
      <c r="C154" s="345"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6" t="e">
        <f ca="true">+RIGHT('Data Summary'!A155,LEN('Data Summary'!A155)-9)</f>
        <v>#VALUE!</v>
      </c>
      <c r="B155" s="36" t="str">
        <f ca="true">+IF(ISTEXT('Data Summary'!B155),'Data Summary'!B155,"")</f>
        <v/>
      </c>
      <c r="C155" s="345"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6" t="e">
        <f ca="true">+RIGHT('Data Summary'!A156,LEN('Data Summary'!A156)-9)</f>
        <v>#VALUE!</v>
      </c>
      <c r="B156" s="36" t="str">
        <f ca="true">+IF(ISTEXT('Data Summary'!B156),'Data Summary'!B156,"")</f>
        <v/>
      </c>
      <c r="C156" s="345"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6" t="e">
        <f ca="true">+RIGHT('Data Summary'!A157,LEN('Data Summary'!A157)-9)</f>
        <v>#VALUE!</v>
      </c>
      <c r="B157" s="36" t="str">
        <f ca="true">+IF(ISTEXT('Data Summary'!B157),'Data Summary'!B157,"")</f>
        <v/>
      </c>
      <c r="C157" s="345"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6" t="e">
        <f ca="true">+RIGHT('Data Summary'!A158,LEN('Data Summary'!A158)-9)</f>
        <v>#VALUE!</v>
      </c>
      <c r="B158" s="36" t="str">
        <f ca="true">+IF(ISTEXT('Data Summary'!B158),'Data Summary'!B158,"")</f>
        <v/>
      </c>
      <c r="C158" s="345"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6" t="e">
        <f ca="true">+RIGHT('Data Summary'!A159,LEN('Data Summary'!A159)-9)</f>
        <v>#VALUE!</v>
      </c>
      <c r="B159" s="36" t="str">
        <f ca="true">+IF(ISTEXT('Data Summary'!B159),'Data Summary'!B159,"")</f>
        <v/>
      </c>
      <c r="C159" s="345"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6" t="e">
        <f ca="true">+RIGHT('Data Summary'!A160,LEN('Data Summary'!A160)-9)</f>
        <v>#VALUE!</v>
      </c>
      <c r="B160" s="36" t="str">
        <f ca="true">+IF(ISTEXT('Data Summary'!B160),'Data Summary'!B160,"")</f>
        <v/>
      </c>
      <c r="C160" s="345"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6" t="e">
        <f ca="true">+RIGHT('Data Summary'!A161,LEN('Data Summary'!A161)-9)</f>
        <v>#VALUE!</v>
      </c>
      <c r="B161" s="36" t="str">
        <f ca="true">+IF(ISTEXT('Data Summary'!B161),'Data Summary'!B161,"")</f>
        <v/>
      </c>
      <c r="C161" s="345"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6" t="e">
        <f ca="true">+RIGHT('Data Summary'!A162,LEN('Data Summary'!A162)-9)</f>
        <v>#VALUE!</v>
      </c>
      <c r="B162" s="36" t="str">
        <f ca="true">+IF(ISTEXT('Data Summary'!B162),'Data Summary'!B162,"")</f>
        <v/>
      </c>
      <c r="C162" s="345"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6" t="e">
        <f ca="true">+RIGHT('Data Summary'!A163,LEN('Data Summary'!A163)-9)</f>
        <v>#VALUE!</v>
      </c>
      <c r="B163" s="36" t="str">
        <f ca="true">+IF(ISTEXT('Data Summary'!B163),'Data Summary'!B163,"")</f>
        <v/>
      </c>
      <c r="C163" s="345"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6" t="e">
        <f ca="true">+RIGHT('Data Summary'!A164,LEN('Data Summary'!A164)-9)</f>
        <v>#VALUE!</v>
      </c>
      <c r="B164" s="36" t="str">
        <f ca="true">+IF(ISTEXT('Data Summary'!B164),'Data Summary'!B164,"")</f>
        <v/>
      </c>
      <c r="C164" s="345"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6" t="e">
        <f ca="true">+RIGHT('Data Summary'!A165,LEN('Data Summary'!A165)-9)</f>
        <v>#VALUE!</v>
      </c>
      <c r="B165" s="36" t="str">
        <f ca="true">+IF(ISTEXT('Data Summary'!B165),'Data Summary'!B165,"")</f>
        <v/>
      </c>
      <c r="C165" s="345"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6" t="e">
        <f ca="true">+RIGHT('Data Summary'!A166,LEN('Data Summary'!A166)-9)</f>
        <v>#VALUE!</v>
      </c>
      <c r="B166" s="36" t="str">
        <f ca="true">+IF(ISTEXT('Data Summary'!B166),'Data Summary'!B166,"")</f>
        <v/>
      </c>
      <c r="C166" s="345"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6" t="e">
        <f ca="true">+RIGHT('Data Summary'!A167,LEN('Data Summary'!A167)-9)</f>
        <v>#VALUE!</v>
      </c>
      <c r="B167" s="36" t="str">
        <f ca="true">+IF(ISTEXT('Data Summary'!B167),'Data Summary'!B167,"")</f>
        <v/>
      </c>
      <c r="C167" s="345"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6" t="e">
        <f ca="true">+RIGHT('Data Summary'!A168,LEN('Data Summary'!A168)-9)</f>
        <v>#VALUE!</v>
      </c>
      <c r="B168" s="36" t="str">
        <f ca="true">+IF(ISTEXT('Data Summary'!B168),'Data Summary'!B168,"")</f>
        <v/>
      </c>
      <c r="C168" s="345"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6" t="e">
        <f ca="true">+RIGHT('Data Summary'!A169,LEN('Data Summary'!A169)-9)</f>
        <v>#VALUE!</v>
      </c>
      <c r="B169" s="36" t="str">
        <f ca="true">+IF(ISTEXT('Data Summary'!B169),'Data Summary'!B169,"")</f>
        <v/>
      </c>
      <c r="C169" s="345"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6" t="e">
        <f ca="true">+RIGHT('Data Summary'!A170,LEN('Data Summary'!A170)-9)</f>
        <v>#VALUE!</v>
      </c>
      <c r="B170" s="36" t="str">
        <f ca="true">+IF(ISTEXT('Data Summary'!B170),'Data Summary'!B170,"")</f>
        <v/>
      </c>
      <c r="C170" s="345"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6" t="e">
        <f ca="true">+RIGHT('Data Summary'!A171,LEN('Data Summary'!A171)-9)</f>
        <v>#VALUE!</v>
      </c>
      <c r="B171" s="36" t="str">
        <f ca="true">+IF(ISTEXT('Data Summary'!B171),'Data Summary'!B171,"")</f>
        <v/>
      </c>
      <c r="C171" s="345"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6" t="e">
        <f ca="true">+RIGHT('Data Summary'!A172,LEN('Data Summary'!A172)-9)</f>
        <v>#VALUE!</v>
      </c>
      <c r="B172" s="36" t="str">
        <f ca="true">+IF(ISTEXT('Data Summary'!B172),'Data Summary'!B172,"")</f>
        <v/>
      </c>
      <c r="C172" s="345"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6" t="e">
        <f ca="true">+RIGHT('Data Summary'!A173,LEN('Data Summary'!A173)-9)</f>
        <v>#VALUE!</v>
      </c>
      <c r="B173" s="36" t="str">
        <f ca="true">+IF(ISTEXT('Data Summary'!B173),'Data Summary'!B173,"")</f>
        <v/>
      </c>
      <c r="C173" s="345"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6" t="e">
        <f ca="true">+RIGHT('Data Summary'!A174,LEN('Data Summary'!A174)-9)</f>
        <v>#VALUE!</v>
      </c>
      <c r="B174" s="36" t="str">
        <f ca="true">+IF(ISTEXT('Data Summary'!B174),'Data Summary'!B174,"")</f>
        <v/>
      </c>
      <c r="C174" s="345"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6" t="e">
        <f ca="true">+RIGHT('Data Summary'!A175,LEN('Data Summary'!A175)-9)</f>
        <v>#VALUE!</v>
      </c>
      <c r="B175" s="36" t="str">
        <f ca="true">+IF(ISTEXT('Data Summary'!B175),'Data Summary'!B175,"")</f>
        <v/>
      </c>
      <c r="C175" s="345"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6" t="e">
        <f ca="true">+RIGHT('Data Summary'!A176,LEN('Data Summary'!A176)-9)</f>
        <v>#VALUE!</v>
      </c>
      <c r="B176" s="36" t="str">
        <f ca="true">+IF(ISTEXT('Data Summary'!B176),'Data Summary'!B176,"")</f>
        <v/>
      </c>
      <c r="C176" s="345"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6" t="e">
        <f ca="true">+RIGHT('Data Summary'!A177,LEN('Data Summary'!A177)-9)</f>
        <v>#VALUE!</v>
      </c>
      <c r="B177" s="36" t="str">
        <f ca="true">+IF(ISTEXT('Data Summary'!B177),'Data Summary'!B177,"")</f>
        <v/>
      </c>
      <c r="C177" s="345"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6" t="e">
        <f ca="true">+RIGHT('Data Summary'!A178,LEN('Data Summary'!A178)-9)</f>
        <v>#VALUE!</v>
      </c>
      <c r="B178" s="36" t="str">
        <f ca="true">+IF(ISTEXT('Data Summary'!B178),'Data Summary'!B178,"")</f>
        <v/>
      </c>
      <c r="C178" s="345"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6" t="e">
        <f ca="true">+RIGHT('Data Summary'!A179,LEN('Data Summary'!A179)-9)</f>
        <v>#VALUE!</v>
      </c>
      <c r="B179" s="36" t="str">
        <f ca="true">+IF(ISTEXT('Data Summary'!B179),'Data Summary'!B179,"")</f>
        <v/>
      </c>
      <c r="C179" s="345"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6" t="e">
        <f ca="true">+RIGHT('Data Summary'!A180,LEN('Data Summary'!A180)-9)</f>
        <v>#VALUE!</v>
      </c>
      <c r="B180" s="36" t="str">
        <f ca="true">+IF(ISTEXT('Data Summary'!B180),'Data Summary'!B180,"")</f>
        <v/>
      </c>
      <c r="C180" s="345"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6" t="e">
        <f ca="true">+RIGHT('Data Summary'!A181,LEN('Data Summary'!A181)-9)</f>
        <v>#VALUE!</v>
      </c>
      <c r="B181" s="36" t="str">
        <f ca="true">+IF(ISTEXT('Data Summary'!B181),'Data Summary'!B181,"")</f>
        <v/>
      </c>
      <c r="C181" s="345"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6" t="e">
        <f ca="true">+RIGHT('Data Summary'!A182,LEN('Data Summary'!A182)-9)</f>
        <v>#VALUE!</v>
      </c>
      <c r="B182" s="36" t="str">
        <f ca="true">+IF(ISTEXT('Data Summary'!B182),'Data Summary'!B182,"")</f>
        <v/>
      </c>
      <c r="C182" s="345"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6" t="e">
        <f ca="true">+RIGHT('Data Summary'!A183,LEN('Data Summary'!A183)-9)</f>
        <v>#VALUE!</v>
      </c>
      <c r="B183" s="36" t="str">
        <f ca="true">+IF(ISTEXT('Data Summary'!B183),'Data Summary'!B183,"")</f>
        <v/>
      </c>
      <c r="C183" s="345"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6" t="e">
        <f ca="true">+RIGHT('Data Summary'!A184,LEN('Data Summary'!A184)-9)</f>
        <v>#VALUE!</v>
      </c>
      <c r="B184" s="36" t="str">
        <f ca="true">+IF(ISTEXT('Data Summary'!B184),'Data Summary'!B184,"")</f>
        <v/>
      </c>
      <c r="C184" s="345"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6" t="e">
        <f ca="true">+RIGHT('Data Summary'!A185,LEN('Data Summary'!A185)-9)</f>
        <v>#VALUE!</v>
      </c>
      <c r="B185" s="36" t="str">
        <f ca="true">+IF(ISTEXT('Data Summary'!B185),'Data Summary'!B185,"")</f>
        <v/>
      </c>
      <c r="C185" s="345"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6" t="e">
        <f ca="true">+RIGHT('Data Summary'!A186,LEN('Data Summary'!A186)-9)</f>
        <v>#VALUE!</v>
      </c>
      <c r="B186" s="36" t="str">
        <f ca="true">+IF(ISTEXT('Data Summary'!B186),'Data Summary'!B186,"")</f>
        <v/>
      </c>
      <c r="C186" s="345"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6" t="e">
        <f ca="true">+RIGHT('Data Summary'!A187,LEN('Data Summary'!A187)-9)</f>
        <v>#VALUE!</v>
      </c>
      <c r="B187" s="36" t="str">
        <f ca="true">+IF(ISTEXT('Data Summary'!B187),'Data Summary'!B187,"")</f>
        <v/>
      </c>
      <c r="C187" s="345"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6" t="e">
        <f ca="true">+RIGHT('Data Summary'!A188,LEN('Data Summary'!A188)-9)</f>
        <v>#VALUE!</v>
      </c>
      <c r="B188" s="36" t="str">
        <f ca="true">+IF(ISTEXT('Data Summary'!B188),'Data Summary'!B188,"")</f>
        <v/>
      </c>
      <c r="C188" s="345"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6" t="e">
        <f ca="true">+RIGHT('Data Summary'!A189,LEN('Data Summary'!A189)-9)</f>
        <v>#VALUE!</v>
      </c>
      <c r="B189" s="36" t="str">
        <f ca="true">+IF(ISTEXT('Data Summary'!B189),'Data Summary'!B189,"")</f>
        <v/>
      </c>
      <c r="C189" s="345"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6" t="e">
        <f ca="true">+RIGHT('Data Summary'!A190,LEN('Data Summary'!A190)-9)</f>
        <v>#VALUE!</v>
      </c>
      <c r="B190" s="36" t="str">
        <f ca="true">+IF(ISTEXT('Data Summary'!B190),'Data Summary'!B190,"")</f>
        <v/>
      </c>
      <c r="C190" s="345"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6" t="e">
        <f ca="true">+RIGHT('Data Summary'!A191,LEN('Data Summary'!A191)-9)</f>
        <v>#VALUE!</v>
      </c>
      <c r="B191" s="36" t="str">
        <f ca="true">+IF(ISTEXT('Data Summary'!B191),'Data Summary'!B191,"")</f>
        <v/>
      </c>
      <c r="C191" s="345"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6" t="e">
        <f ca="true">+RIGHT('Data Summary'!A192,LEN('Data Summary'!A192)-9)</f>
        <v>#VALUE!</v>
      </c>
      <c r="B192" s="36" t="str">
        <f ca="true">+IF(ISTEXT('Data Summary'!B192),'Data Summary'!B192,"")</f>
        <v/>
      </c>
      <c r="C192" s="345"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6" t="e">
        <f ca="true">+RIGHT('Data Summary'!A193,LEN('Data Summary'!A193)-9)</f>
        <v>#VALUE!</v>
      </c>
      <c r="B193" s="36" t="str">
        <f ca="true">+IF(ISTEXT('Data Summary'!B193),'Data Summary'!B193,"")</f>
        <v/>
      </c>
      <c r="C193" s="345"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6" t="e">
        <f ca="true">+RIGHT('Data Summary'!A194,LEN('Data Summary'!A194)-9)</f>
        <v>#VALUE!</v>
      </c>
      <c r="B194" s="36" t="str">
        <f ca="true">+IF(ISTEXT('Data Summary'!B194),'Data Summary'!B194,"")</f>
        <v/>
      </c>
      <c r="C194" s="345"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6" t="e">
        <f ca="true">+RIGHT('Data Summary'!A195,LEN('Data Summary'!A195)-9)</f>
        <v>#VALUE!</v>
      </c>
      <c r="B195" s="36" t="str">
        <f ca="true">+IF(ISTEXT('Data Summary'!B195),'Data Summary'!B195,"")</f>
        <v/>
      </c>
      <c r="C195" s="345"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6" t="e">
        <f ca="true">+RIGHT('Data Summary'!A196,LEN('Data Summary'!A196)-9)</f>
        <v>#VALUE!</v>
      </c>
      <c r="B196" s="36" t="str">
        <f ca="true">+IF(ISTEXT('Data Summary'!B196),'Data Summary'!B196,"")</f>
        <v/>
      </c>
      <c r="C196" s="345"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6" t="e">
        <f ca="true">+RIGHT('Data Summary'!A197,LEN('Data Summary'!A197)-9)</f>
        <v>#VALUE!</v>
      </c>
      <c r="B197" s="36" t="str">
        <f ca="true">+IF(ISTEXT('Data Summary'!B197),'Data Summary'!B197,"")</f>
        <v/>
      </c>
      <c r="C197" s="345"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6" t="e">
        <f ca="true">+RIGHT('Data Summary'!A198,LEN('Data Summary'!A198)-9)</f>
        <v>#VALUE!</v>
      </c>
      <c r="B198" s="36" t="str">
        <f ca="true">+IF(ISTEXT('Data Summary'!B198),'Data Summary'!B198,"")</f>
        <v/>
      </c>
      <c r="C198" s="345"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6" t="e">
        <f ca="true">+RIGHT('Data Summary'!A199,LEN('Data Summary'!A199)-9)</f>
        <v>#VALUE!</v>
      </c>
      <c r="B199" s="36" t="str">
        <f ca="true">+IF(ISTEXT('Data Summary'!B199),'Data Summary'!B199,"")</f>
        <v/>
      </c>
      <c r="C199" s="345"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6" t="e">
        <f ca="true">+RIGHT('Data Summary'!A200,LEN('Data Summary'!A200)-9)</f>
        <v>#VALUE!</v>
      </c>
      <c r="B200" s="36" t="str">
        <f ca="true">+IF(ISTEXT('Data Summary'!B200),'Data Summary'!B200,"")</f>
        <v/>
      </c>
      <c r="C200" s="345"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6" t="e">
        <f ca="true">+RIGHT('Data Summary'!A201,LEN('Data Summary'!A201)-9)</f>
        <v>#VALUE!</v>
      </c>
      <c r="B201" s="36" t="str">
        <f ca="true">+IF(ISTEXT('Data Summary'!B201),'Data Summary'!B201,"")</f>
        <v/>
      </c>
      <c r="C201" s="345"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6" t="e">
        <f ca="true">+RIGHT('Data Summary'!A202,LEN('Data Summary'!A202)-9)</f>
        <v>#VALUE!</v>
      </c>
      <c r="B202" s="36" t="str">
        <f ca="true">+IF(ISTEXT('Data Summary'!B202),'Data Summary'!B202,"")</f>
        <v/>
      </c>
      <c r="C202" s="345"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6" t="e">
        <f ca="true">+RIGHT('Data Summary'!A203,LEN('Data Summary'!A203)-9)</f>
        <v>#VALUE!</v>
      </c>
      <c r="B203" s="36" t="str">
        <f ca="true">+IF(ISTEXT('Data Summary'!B203),'Data Summary'!B203,"")</f>
        <v/>
      </c>
      <c r="C203" s="345"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6" t="e">
        <f ca="true">+RIGHT('Data Summary'!A204,LEN('Data Summary'!A204)-9)</f>
        <v>#VALUE!</v>
      </c>
      <c r="B204" s="36" t="str">
        <f ca="true">+IF(ISTEXT('Data Summary'!B204),'Data Summary'!B204,"")</f>
        <v/>
      </c>
      <c r="C204" s="345"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6" t="e">
        <f ca="true">+RIGHT('Data Summary'!A205,LEN('Data Summary'!A205)-9)</f>
        <v>#VALUE!</v>
      </c>
      <c r="B205" s="36" t="str">
        <f ca="true">+IF(ISTEXT('Data Summary'!B205),'Data Summary'!B205,"")</f>
        <v/>
      </c>
      <c r="C205" s="345"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6" t="e">
        <f ca="true">+RIGHT('Data Summary'!A206,LEN('Data Summary'!A206)-9)</f>
        <v>#VALUE!</v>
      </c>
      <c r="B206" s="36" t="str">
        <f ca="true">+IF(ISTEXT('Data Summary'!B206),'Data Summary'!B206,"")</f>
        <v/>
      </c>
      <c r="C206" s="345"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6" t="e">
        <f ca="true">+RIGHT('Data Summary'!A207,LEN('Data Summary'!A207)-9)</f>
        <v>#VALUE!</v>
      </c>
      <c r="B207" s="36" t="str">
        <f ca="true">+IF(ISTEXT('Data Summary'!B207),'Data Summary'!B207,"")</f>
        <v/>
      </c>
      <c r="C207" s="345"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27636-F3C8-4431-8FE3-0F66ECEA479C}">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5" customWidth="true"/>
    <col min="2" max="2" width="7.5" style="191" customWidth="true"/>
    <col min="3" max="8" width="8.75" style="155" customWidth="true"/>
    <col min="9" max="9" width="9.375" style="155" customWidth="true"/>
    <col min="10" max="10" width="13.375" style="155" customWidth="true"/>
    <col min="11" max="11" width="7.5" style="155" customWidth="true"/>
    <col min="12" max="17" width="8.625" style="155" customWidth="true"/>
    <col min="18" max="18" width="6.5" style="155" customWidth="true"/>
    <col min="19" max="19" width="13.375" style="155" customWidth="true"/>
    <col min="20" max="20" width="7.5" style="155" customWidth="true"/>
    <col min="21" max="26" width="9.125" style="155" customWidth="true"/>
    <col min="27" max="16384" width="9" style="155"/>
  </cols>
  <sheetData>
    <row xmlns:x14ac="http://schemas.microsoft.com/office/spreadsheetml/2009/9/ac" r="1" ht="15.75" x14ac:dyDescent="0.25">
      <c r="A1" s="151" t="s">
        <v>48</v>
      </c>
      <c r="B1" s="152"/>
      <c r="C1" s="153"/>
      <c r="D1" s="153"/>
      <c r="E1" s="153"/>
      <c r="F1" s="153"/>
      <c r="G1" s="153"/>
      <c r="H1" s="575"/>
      <c r="I1" s="575"/>
      <c r="J1" s="575"/>
      <c r="K1" s="575"/>
      <c r="L1" s="575"/>
      <c r="M1" s="575"/>
      <c r="N1" s="575"/>
      <c r="O1" s="575"/>
      <c r="P1" s="575"/>
      <c r="Q1" s="153"/>
      <c r="R1" s="153"/>
      <c r="S1" s="153"/>
      <c r="T1" s="154"/>
      <c r="U1" s="154"/>
      <c r="V1" s="154"/>
      <c r="W1" s="154"/>
      <c r="X1" s="154"/>
      <c r="Y1" s="154"/>
      <c r="Z1" s="154"/>
      <c r="AA1" s="154"/>
    </row>
    <row xmlns:x14ac="http://schemas.microsoft.com/office/spreadsheetml/2009/9/ac" r="2" s="158" customFormat="true" ht="26.25" customHeight="true" x14ac:dyDescent="0.25">
      <c r="A2" s="156" t="s">
        <v>13</v>
      </c>
      <c r="B2" s="157"/>
      <c r="J2" s="156" t="s">
        <v>14</v>
      </c>
      <c r="R2" s="159"/>
      <c r="S2" s="160" t="s">
        <v>15</v>
      </c>
      <c r="W2" s="159"/>
      <c r="X2" s="159"/>
      <c r="Y2" s="161"/>
      <c r="Z2" s="161"/>
      <c r="AD2" s="162"/>
      <c r="AE2" s="162"/>
      <c r="AF2" s="162"/>
      <c r="AG2" s="162"/>
      <c r="AH2" s="162"/>
      <c r="AI2" s="162"/>
    </row>
    <row xmlns:x14ac="http://schemas.microsoft.com/office/spreadsheetml/2009/9/ac" r="3" ht="15.75" x14ac:dyDescent="0.25">
      <c r="A3" s="163"/>
      <c r="B3" s="164" t="s">
        <v>4</v>
      </c>
      <c r="C3" s="159" t="s">
        <v>7</v>
      </c>
      <c r="D3" s="159" t="s">
        <v>2</v>
      </c>
      <c r="E3" s="159" t="s">
        <v>1</v>
      </c>
      <c r="F3" s="159" t="s">
        <v>52</v>
      </c>
      <c r="G3" s="159" t="s">
        <v>17</v>
      </c>
      <c r="H3" s="159" t="s">
        <v>18</v>
      </c>
      <c r="I3" s="165"/>
      <c r="J3" s="163"/>
      <c r="K3" s="164" t="s">
        <v>4</v>
      </c>
      <c r="L3" s="159" t="s">
        <v>7</v>
      </c>
      <c r="M3" s="159" t="s">
        <v>2</v>
      </c>
      <c r="N3" s="159" t="s">
        <v>1</v>
      </c>
      <c r="O3" s="159" t="s">
        <v>52</v>
      </c>
      <c r="P3" s="159" t="s">
        <v>17</v>
      </c>
      <c r="Q3" s="159" t="s">
        <v>18</v>
      </c>
      <c r="R3" s="161"/>
      <c r="S3" s="166"/>
      <c r="T3" s="164" t="s">
        <v>4</v>
      </c>
      <c r="U3" s="159" t="s">
        <v>7</v>
      </c>
      <c r="V3" s="159" t="s">
        <v>2</v>
      </c>
      <c r="W3" s="159" t="s">
        <v>1</v>
      </c>
      <c r="X3" s="159" t="s">
        <v>52</v>
      </c>
      <c r="Y3" s="159" t="s">
        <v>17</v>
      </c>
      <c r="Z3" s="159" t="s">
        <v>18</v>
      </c>
      <c r="AB3" s="162"/>
      <c r="AC3" s="162"/>
      <c r="AD3" s="162"/>
      <c r="AE3" s="162"/>
      <c r="AF3" s="162"/>
      <c r="AG3" s="162"/>
    </row>
    <row xmlns:x14ac="http://schemas.microsoft.com/office/spreadsheetml/2009/9/ac" r="4" ht="15.75" x14ac:dyDescent="0.25">
      <c r="A4" s="163" t="s">
        <v>34</v>
      </c>
      <c r="B4" s="10">
        <v>2023</v>
      </c>
      <c r="C4" s="10"/>
      <c r="D4" s="10"/>
      <c r="E4" s="10"/>
      <c r="F4" s="10"/>
      <c r="G4" s="10">
        <v>38.457770859999997</v>
      </c>
      <c r="H4" s="10"/>
      <c r="I4" s="165"/>
      <c r="J4" s="163" t="s">
        <v>34</v>
      </c>
      <c r="K4" s="10">
        <v>2023</v>
      </c>
      <c r="L4" s="10">
        <v>52.12563815</v>
      </c>
      <c r="M4" s="10"/>
      <c r="N4" s="10"/>
      <c r="O4" s="10"/>
      <c r="P4" s="10">
        <v>52.12563815</v>
      </c>
      <c r="Q4" s="10"/>
      <c r="R4" s="162"/>
      <c r="S4" s="163" t="s">
        <v>34</v>
      </c>
      <c r="T4" s="10">
        <v>2023</v>
      </c>
      <c r="U4" s="10"/>
      <c r="V4" s="10"/>
      <c r="W4" s="10"/>
      <c r="X4" s="10"/>
      <c r="Y4" s="10"/>
      <c r="Z4" s="10"/>
      <c r="AA4" s="162"/>
      <c r="AB4" s="162"/>
      <c r="AC4" s="162"/>
      <c r="AD4" s="162"/>
      <c r="AE4" s="162"/>
      <c r="AF4" s="162"/>
      <c r="AG4" s="162"/>
    </row>
    <row xmlns:x14ac="http://schemas.microsoft.com/office/spreadsheetml/2009/9/ac" r="5" ht="15.75" x14ac:dyDescent="0.25">
      <c r="A5" s="163" t="s">
        <v>35</v>
      </c>
      <c r="B5" s="10">
        <v>2023</v>
      </c>
      <c r="C5" s="10"/>
      <c r="D5" s="10"/>
      <c r="E5" s="10"/>
      <c r="F5" s="10"/>
      <c r="G5" s="10">
        <v>0</v>
      </c>
      <c r="H5" s="10"/>
      <c r="I5" s="165"/>
      <c r="J5" s="163" t="s">
        <v>35</v>
      </c>
      <c r="K5" s="10">
        <v>2023</v>
      </c>
      <c r="L5" s="10">
        <v>34.203732719999998</v>
      </c>
      <c r="M5" s="10"/>
      <c r="N5" s="10"/>
      <c r="O5" s="10"/>
      <c r="P5" s="10">
        <v>32.27050698</v>
      </c>
      <c r="Q5" s="10"/>
      <c r="R5" s="162"/>
      <c r="S5" s="163" t="s">
        <v>35</v>
      </c>
      <c r="T5" s="10">
        <v>2023</v>
      </c>
      <c r="U5" s="10"/>
      <c r="V5" s="10"/>
      <c r="W5" s="10"/>
      <c r="X5" s="10"/>
      <c r="Y5" s="10"/>
      <c r="Z5" s="10"/>
      <c r="AA5" s="162"/>
      <c r="AB5" s="162"/>
      <c r="AC5" s="162"/>
      <c r="AD5" s="162"/>
      <c r="AE5" s="162"/>
      <c r="AF5" s="162"/>
      <c r="AG5" s="162"/>
    </row>
    <row xmlns:x14ac="http://schemas.microsoft.com/office/spreadsheetml/2009/9/ac" r="6" s="158" customFormat="true" ht="15.75" x14ac:dyDescent="0.25">
      <c r="A6" s="163" t="s">
        <v>36</v>
      </c>
      <c r="B6" s="10">
        <v>2023</v>
      </c>
      <c r="C6" s="10">
        <v>41.887927689999998</v>
      </c>
      <c r="D6" s="10">
        <v>34.474470459999999</v>
      </c>
      <c r="E6" s="10">
        <v>73.402517599999996</v>
      </c>
      <c r="F6" s="10">
        <v>24.110557409999998</v>
      </c>
      <c r="G6" s="10">
        <v>61.542229140000003</v>
      </c>
      <c r="H6" s="10">
        <v>11.823962959999999</v>
      </c>
      <c r="I6" s="165"/>
      <c r="J6" s="163" t="s">
        <v>36</v>
      </c>
      <c r="K6" s="10">
        <v>2023</v>
      </c>
      <c r="L6" s="10">
        <v>13.67062913</v>
      </c>
      <c r="M6" s="10">
        <v>3.9657095550000001</v>
      </c>
      <c r="N6" s="10">
        <v>23.389355689999999</v>
      </c>
      <c r="O6" s="10">
        <v>9.5860979129999997</v>
      </c>
      <c r="P6" s="10">
        <v>15.603854869999999</v>
      </c>
      <c r="Q6" s="10">
        <v>0.8744430366</v>
      </c>
      <c r="R6" s="161"/>
      <c r="S6" s="163" t="s">
        <v>36</v>
      </c>
      <c r="T6" s="10">
        <v>2023</v>
      </c>
      <c r="U6" s="10">
        <v>62.401563850000002</v>
      </c>
      <c r="V6" s="10">
        <v>10.129448529999999</v>
      </c>
      <c r="W6" s="10">
        <v>10.65224033</v>
      </c>
      <c r="X6" s="10">
        <v>6.2688568560000002</v>
      </c>
      <c r="Y6" s="10">
        <v>62.401563850000002</v>
      </c>
      <c r="Z6" s="10">
        <v>2.0725388599999999</v>
      </c>
      <c r="AA6" s="162"/>
      <c r="AB6" s="162"/>
      <c r="AC6" s="162"/>
      <c r="AD6" s="162"/>
      <c r="AE6" s="162"/>
      <c r="AF6" s="162"/>
      <c r="AG6" s="162"/>
    </row>
    <row xmlns:x14ac="http://schemas.microsoft.com/office/spreadsheetml/2009/9/ac" r="7" s="158" customFormat="true" ht="15.75" x14ac:dyDescent="0.25">
      <c r="A7" s="167" t="s">
        <v>194</v>
      </c>
      <c r="B7" s="10">
        <v>2023</v>
      </c>
      <c r="C7" s="10">
        <v>58.112072310000002</v>
      </c>
      <c r="D7" s="10">
        <v>65.525529539999994</v>
      </c>
      <c r="E7" s="10">
        <v>26.597482400000001</v>
      </c>
      <c r="F7" s="10">
        <v>75.889442590000002</v>
      </c>
      <c r="G7" s="10">
        <v>0</v>
      </c>
      <c r="H7" s="10">
        <v>88.176037039999997</v>
      </c>
      <c r="I7" s="162"/>
      <c r="J7" s="167" t="s">
        <v>194</v>
      </c>
      <c r="K7" s="10">
        <v>2023</v>
      </c>
      <c r="L7" s="10">
        <v>0</v>
      </c>
      <c r="M7" s="10">
        <v>96.03429045</v>
      </c>
      <c r="N7" s="10">
        <v>76.610644309999998</v>
      </c>
      <c r="O7" s="10">
        <v>90.413902089999993</v>
      </c>
      <c r="P7" s="10">
        <v>0</v>
      </c>
      <c r="Q7" s="10">
        <v>99.125556959999997</v>
      </c>
      <c r="R7" s="162"/>
      <c r="S7" s="167" t="s">
        <v>194</v>
      </c>
      <c r="T7" s="10">
        <v>2023</v>
      </c>
      <c r="U7" s="10">
        <v>37.598436149999998</v>
      </c>
      <c r="V7" s="10">
        <v>100</v>
      </c>
      <c r="W7" s="10">
        <v>100</v>
      </c>
      <c r="X7" s="10">
        <v>93.73114314</v>
      </c>
      <c r="Y7" s="10">
        <v>37.598436149999998</v>
      </c>
      <c r="Z7" s="10">
        <v>97.927461140000005</v>
      </c>
      <c r="AA7" s="168"/>
    </row>
    <row xmlns:x14ac="http://schemas.microsoft.com/office/spreadsheetml/2009/9/ac" r="8" s="158" customFormat="true" ht="15.75" x14ac:dyDescent="0.25">
      <c r="A8" s="169"/>
      <c r="B8" s="170"/>
      <c r="H8" s="168"/>
      <c r="I8" s="168"/>
      <c r="J8" s="168"/>
      <c r="K8" s="168"/>
      <c r="L8" s="168"/>
      <c r="M8" s="168"/>
      <c r="N8" s="168"/>
      <c r="O8" s="168"/>
      <c r="P8" s="168"/>
      <c r="Q8" s="168"/>
      <c r="R8" s="168"/>
      <c r="S8" s="168"/>
      <c r="T8" s="168"/>
      <c r="U8" s="168"/>
      <c r="V8" s="168"/>
      <c r="W8" s="168"/>
      <c r="X8" s="168"/>
      <c r="Y8" s="168"/>
      <c r="Z8" s="168"/>
      <c r="AA8" s="168"/>
    </row>
    <row xmlns:x14ac="http://schemas.microsoft.com/office/spreadsheetml/2009/9/ac" r="9" s="158" customFormat="true" ht="15.75" x14ac:dyDescent="0.25">
      <c r="A9" s="169"/>
      <c r="B9" s="170"/>
      <c r="H9" s="168"/>
      <c r="I9" s="168"/>
      <c r="J9" s="168"/>
      <c r="K9" s="168"/>
      <c r="L9" s="168"/>
      <c r="M9" s="168"/>
      <c r="N9" s="168"/>
      <c r="O9" s="168"/>
      <c r="P9" s="168"/>
      <c r="Q9" s="168"/>
      <c r="R9" s="168"/>
      <c r="S9" s="168"/>
      <c r="T9" s="168"/>
      <c r="U9" s="168"/>
      <c r="V9" s="168"/>
      <c r="W9" s="168"/>
      <c r="X9" s="168"/>
      <c r="Y9" s="168"/>
      <c r="Z9" s="168"/>
      <c r="AA9" s="168"/>
    </row>
    <row xmlns:x14ac="http://schemas.microsoft.com/office/spreadsheetml/2009/9/ac" r="10" s="158" customFormat="true" ht="15.75" x14ac:dyDescent="0.25">
      <c r="A10" s="171"/>
      <c r="B10" s="170"/>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row>
    <row xmlns:x14ac="http://schemas.microsoft.com/office/spreadsheetml/2009/9/ac" r="11" ht="15.75" x14ac:dyDescent="0.25">
      <c r="A11" s="172"/>
      <c r="B11" s="173"/>
      <c r="C11" s="168"/>
      <c r="D11" s="168"/>
      <c r="E11" s="168"/>
      <c r="F11" s="168"/>
      <c r="G11" s="168"/>
      <c r="H11" s="168"/>
      <c r="I11" s="168"/>
      <c r="J11" s="168"/>
      <c r="K11" s="168"/>
      <c r="L11" s="168"/>
      <c r="M11" s="168"/>
      <c r="N11" s="168"/>
      <c r="O11" s="168"/>
      <c r="P11" s="168"/>
      <c r="Q11" s="168"/>
    </row>
    <row xmlns:x14ac="http://schemas.microsoft.com/office/spreadsheetml/2009/9/ac" r="12" ht="15.75" x14ac:dyDescent="0.25">
      <c r="A12" s="174" t="s">
        <v>49</v>
      </c>
      <c r="B12" s="175"/>
      <c r="C12" s="176"/>
      <c r="D12" s="176"/>
      <c r="E12" s="176"/>
      <c r="F12" s="176"/>
      <c r="G12" s="176"/>
      <c r="H12" s="176"/>
      <c r="I12" s="176"/>
      <c r="J12" s="176"/>
      <c r="K12" s="176"/>
      <c r="L12" s="176"/>
      <c r="M12" s="176"/>
      <c r="N12" s="176"/>
      <c r="O12" s="176"/>
      <c r="P12" s="176"/>
      <c r="Q12" s="176"/>
      <c r="R12" s="177"/>
      <c r="S12" s="177"/>
      <c r="T12" s="177"/>
      <c r="U12" s="177"/>
      <c r="V12" s="177"/>
    </row>
    <row xmlns:x14ac="http://schemas.microsoft.com/office/spreadsheetml/2009/9/ac" r="13" s="180" customFormat="true" x14ac:dyDescent="0.2">
      <c r="A13" s="178" t="s">
        <v>321</v>
      </c>
      <c r="B13" s="179" t="s">
        <v>323</v>
      </c>
      <c r="C13" s="178" t="s">
        <v>324</v>
      </c>
      <c r="D13" s="178" t="s">
        <v>331</v>
      </c>
      <c r="E13" s="178" t="s">
        <v>332</v>
      </c>
      <c r="F13" s="178" t="s">
        <v>333</v>
      </c>
      <c r="G13" s="178" t="s">
        <v>334</v>
      </c>
      <c r="H13" s="178" t="s">
        <v>335</v>
      </c>
      <c r="I13" s="178" t="s">
        <v>336</v>
      </c>
      <c r="J13" s="178" t="s">
        <v>337</v>
      </c>
      <c r="K13" s="178" t="s">
        <v>338</v>
      </c>
      <c r="L13" s="178" t="s">
        <v>339</v>
      </c>
      <c r="M13" s="178" t="s">
        <v>340</v>
      </c>
      <c r="N13" s="178" t="s">
        <v>341</v>
      </c>
      <c r="O13" s="180" t="s">
        <v>342</v>
      </c>
      <c r="P13" s="180" t="s">
        <v>343</v>
      </c>
      <c r="Q13" s="178" t="s">
        <v>344</v>
      </c>
      <c r="R13" s="178" t="s">
        <v>345</v>
      </c>
      <c r="S13" s="181" t="s">
        <v>346</v>
      </c>
      <c r="T13" s="182" t="s">
        <v>347</v>
      </c>
      <c r="U13" s="182" t="s">
        <v>348</v>
      </c>
      <c r="V13" s="182" t="s">
        <v>349</v>
      </c>
    </row>
    <row xmlns:x14ac="http://schemas.microsoft.com/office/spreadsheetml/2009/9/ac" r="14" s="185" customFormat="true" ht="12" x14ac:dyDescent="0.2">
      <c r="A14" s="183" t="s">
        <v>322</v>
      </c>
      <c r="B14" s="10">
        <v>2000</v>
      </c>
      <c r="C14" s="184" t="s">
        <v>325</v>
      </c>
      <c r="D14" s="10">
        <v>3361479</v>
      </c>
      <c r="E14" s="10">
        <v>20.3943184416521</v>
      </c>
      <c r="F14" s="10"/>
      <c r="G14" s="10"/>
      <c r="H14" s="10"/>
      <c r="I14" s="10">
        <v>79.605681558347896</v>
      </c>
      <c r="J14" s="10">
        <v>20.3943184416521</v>
      </c>
      <c r="K14" s="10"/>
      <c r="L14" s="10"/>
      <c r="M14" s="10"/>
      <c r="N14" s="10"/>
      <c r="O14" s="10"/>
      <c r="P14" s="10">
        <v>100</v>
      </c>
      <c r="Q14" s="10"/>
      <c r="R14" s="10"/>
      <c r="S14" s="10"/>
      <c r="T14" s="10"/>
      <c r="U14" s="10"/>
      <c r="V14" s="10">
        <v>100</v>
      </c>
    </row>
    <row xmlns:x14ac="http://schemas.microsoft.com/office/spreadsheetml/2009/9/ac" r="15" s="185" customFormat="true" ht="12" x14ac:dyDescent="0.2">
      <c r="A15" s="183" t="s">
        <v>322</v>
      </c>
      <c r="B15" s="10">
        <v>2001</v>
      </c>
      <c r="C15" s="184" t="s">
        <v>325</v>
      </c>
      <c r="D15" s="10">
        <v>3456635</v>
      </c>
      <c r="E15" s="10">
        <v>20.3943184416521</v>
      </c>
      <c r="F15" s="10"/>
      <c r="G15" s="10"/>
      <c r="H15" s="10"/>
      <c r="I15" s="10">
        <v>79.605681558347896</v>
      </c>
      <c r="J15" s="10">
        <v>20.3943184416521</v>
      </c>
      <c r="K15" s="10"/>
      <c r="L15" s="10"/>
      <c r="M15" s="10"/>
      <c r="N15" s="10"/>
      <c r="O15" s="10"/>
      <c r="P15" s="10">
        <v>100</v>
      </c>
      <c r="Q15" s="10"/>
      <c r="R15" s="10"/>
      <c r="S15" s="10"/>
      <c r="T15" s="10"/>
      <c r="U15" s="10"/>
      <c r="V15" s="10">
        <v>100</v>
      </c>
    </row>
    <row xmlns:x14ac="http://schemas.microsoft.com/office/spreadsheetml/2009/9/ac" r="16" s="185" customFormat="true" ht="12" x14ac:dyDescent="0.2">
      <c r="A16" s="183" t="s">
        <v>322</v>
      </c>
      <c r="B16" s="10">
        <v>2002</v>
      </c>
      <c r="C16" s="184" t="s">
        <v>325</v>
      </c>
      <c r="D16" s="10">
        <v>3542233</v>
      </c>
      <c r="E16" s="10">
        <v>20.3943184416521</v>
      </c>
      <c r="F16" s="10"/>
      <c r="G16" s="10"/>
      <c r="H16" s="10"/>
      <c r="I16" s="10">
        <v>79.605681558347896</v>
      </c>
      <c r="J16" s="10">
        <v>20.3943184416521</v>
      </c>
      <c r="K16" s="10"/>
      <c r="L16" s="10"/>
      <c r="M16" s="10"/>
      <c r="N16" s="10"/>
      <c r="O16" s="10"/>
      <c r="P16" s="10">
        <v>100</v>
      </c>
      <c r="Q16" s="10"/>
      <c r="R16" s="10"/>
      <c r="S16" s="10"/>
      <c r="T16" s="10"/>
      <c r="U16" s="10"/>
      <c r="V16" s="10">
        <v>100</v>
      </c>
    </row>
    <row xmlns:x14ac="http://schemas.microsoft.com/office/spreadsheetml/2009/9/ac" r="17" s="185" customFormat="true" ht="12" x14ac:dyDescent="0.2">
      <c r="A17" s="183" t="s">
        <v>322</v>
      </c>
      <c r="B17" s="10">
        <v>2003</v>
      </c>
      <c r="C17" s="184" t="s">
        <v>325</v>
      </c>
      <c r="D17" s="10">
        <v>3644523</v>
      </c>
      <c r="E17" s="10">
        <v>20.3943184416521</v>
      </c>
      <c r="F17" s="10"/>
      <c r="G17" s="10"/>
      <c r="H17" s="10"/>
      <c r="I17" s="10">
        <v>79.605681558347896</v>
      </c>
      <c r="J17" s="10">
        <v>20.3943184416521</v>
      </c>
      <c r="K17" s="10"/>
      <c r="L17" s="10"/>
      <c r="M17" s="10"/>
      <c r="N17" s="10"/>
      <c r="O17" s="10"/>
      <c r="P17" s="10">
        <v>100</v>
      </c>
      <c r="Q17" s="10"/>
      <c r="R17" s="10"/>
      <c r="S17" s="10"/>
      <c r="T17" s="10"/>
      <c r="U17" s="10"/>
      <c r="V17" s="10">
        <v>100</v>
      </c>
    </row>
    <row xmlns:x14ac="http://schemas.microsoft.com/office/spreadsheetml/2009/9/ac" r="18" s="185" customFormat="true" ht="12" x14ac:dyDescent="0.2">
      <c r="A18" s="183" t="s">
        <v>322</v>
      </c>
      <c r="B18" s="10">
        <v>2004</v>
      </c>
      <c r="C18" s="184" t="s">
        <v>325</v>
      </c>
      <c r="D18" s="10">
        <v>3745862</v>
      </c>
      <c r="E18" s="10">
        <v>22.280206134984379</v>
      </c>
      <c r="F18" s="10"/>
      <c r="G18" s="10"/>
      <c r="H18" s="10"/>
      <c r="I18" s="10">
        <v>77.719793865015617</v>
      </c>
      <c r="J18" s="10">
        <v>22.280206134984379</v>
      </c>
      <c r="K18" s="10">
        <v>69.037052945464438</v>
      </c>
      <c r="L18" s="10"/>
      <c r="M18" s="10"/>
      <c r="N18" s="10"/>
      <c r="O18" s="10">
        <v>30.962947054535562</v>
      </c>
      <c r="P18" s="10">
        <v>69.037052945464438</v>
      </c>
      <c r="Q18" s="10"/>
      <c r="R18" s="10"/>
      <c r="S18" s="10"/>
      <c r="T18" s="10"/>
      <c r="U18" s="10"/>
      <c r="V18" s="10">
        <v>100</v>
      </c>
    </row>
    <row xmlns:x14ac="http://schemas.microsoft.com/office/spreadsheetml/2009/9/ac" r="19" s="185" customFormat="true" ht="12" x14ac:dyDescent="0.2">
      <c r="A19" s="183" t="s">
        <v>322</v>
      </c>
      <c r="B19" s="10">
        <v>2005</v>
      </c>
      <c r="C19" s="184" t="s">
        <v>325</v>
      </c>
      <c r="D19" s="10">
        <v>3842303</v>
      </c>
      <c r="E19" s="10">
        <v>24.16609382831621</v>
      </c>
      <c r="F19" s="10"/>
      <c r="G19" s="10"/>
      <c r="H19" s="10"/>
      <c r="I19" s="10">
        <v>75.833906171683793</v>
      </c>
      <c r="J19" s="10">
        <v>24.16609382831621</v>
      </c>
      <c r="K19" s="10">
        <v>69.037052945464438</v>
      </c>
      <c r="L19" s="10"/>
      <c r="M19" s="10"/>
      <c r="N19" s="10"/>
      <c r="O19" s="10">
        <v>30.962947054535562</v>
      </c>
      <c r="P19" s="10">
        <v>69.037052945464438</v>
      </c>
      <c r="Q19" s="10"/>
      <c r="R19" s="10"/>
      <c r="S19" s="10"/>
      <c r="T19" s="10"/>
      <c r="U19" s="10"/>
      <c r="V19" s="10">
        <v>100</v>
      </c>
    </row>
    <row xmlns:x14ac="http://schemas.microsoft.com/office/spreadsheetml/2009/9/ac" r="20" s="185" customFormat="true" ht="12" x14ac:dyDescent="0.2">
      <c r="A20" s="183" t="s">
        <v>322</v>
      </c>
      <c r="B20" s="10">
        <v>2006</v>
      </c>
      <c r="C20" s="184" t="s">
        <v>325</v>
      </c>
      <c r="D20" s="10">
        <v>3933258</v>
      </c>
      <c r="E20" s="10">
        <v>26.051981521648489</v>
      </c>
      <c r="F20" s="10"/>
      <c r="G20" s="10"/>
      <c r="H20" s="10"/>
      <c r="I20" s="10">
        <v>73.948018478351514</v>
      </c>
      <c r="J20" s="10">
        <v>26.051981521648489</v>
      </c>
      <c r="K20" s="10">
        <v>69.037052945464438</v>
      </c>
      <c r="L20" s="10"/>
      <c r="M20" s="10"/>
      <c r="N20" s="10"/>
      <c r="O20" s="10">
        <v>30.962947054535562</v>
      </c>
      <c r="P20" s="10">
        <v>69.037052945464438</v>
      </c>
      <c r="Q20" s="10"/>
      <c r="R20" s="10"/>
      <c r="S20" s="10"/>
      <c r="T20" s="10"/>
      <c r="U20" s="10"/>
      <c r="V20" s="10">
        <v>100</v>
      </c>
    </row>
    <row xmlns:x14ac="http://schemas.microsoft.com/office/spreadsheetml/2009/9/ac" r="21" s="185" customFormat="true" ht="12" x14ac:dyDescent="0.2">
      <c r="A21" s="183" t="s">
        <v>322</v>
      </c>
      <c r="B21" s="10">
        <v>2007</v>
      </c>
      <c r="C21" s="184" t="s">
        <v>325</v>
      </c>
      <c r="D21" s="10">
        <v>4023686</v>
      </c>
      <c r="E21" s="10">
        <v>27.93786921498031</v>
      </c>
      <c r="F21" s="10"/>
      <c r="G21" s="10"/>
      <c r="H21" s="10"/>
      <c r="I21" s="10">
        <v>72.06213078501969</v>
      </c>
      <c r="J21" s="10">
        <v>27.93786921498031</v>
      </c>
      <c r="K21" s="10">
        <v>69.037052945464438</v>
      </c>
      <c r="L21" s="10"/>
      <c r="M21" s="10"/>
      <c r="N21" s="10"/>
      <c r="O21" s="10">
        <v>30.962947054535562</v>
      </c>
      <c r="P21" s="10">
        <v>69.037052945464438</v>
      </c>
      <c r="Q21" s="10"/>
      <c r="R21" s="10">
        <v>24.433565898657431</v>
      </c>
      <c r="S21" s="10"/>
      <c r="T21" s="10"/>
      <c r="U21" s="10">
        <v>75.566434101342566</v>
      </c>
      <c r="V21" s="10">
        <v>24.433565898657431</v>
      </c>
    </row>
    <row xmlns:x14ac="http://schemas.microsoft.com/office/spreadsheetml/2009/9/ac" r="22" s="185" customFormat="true" ht="12" x14ac:dyDescent="0.2">
      <c r="A22" s="183" t="s">
        <v>322</v>
      </c>
      <c r="B22" s="10">
        <v>2008</v>
      </c>
      <c r="C22" s="184" t="s">
        <v>325</v>
      </c>
      <c r="D22" s="10">
        <v>4113977</v>
      </c>
      <c r="E22" s="10">
        <v>29.823756908312589</v>
      </c>
      <c r="F22" s="10"/>
      <c r="G22" s="10"/>
      <c r="H22" s="10"/>
      <c r="I22" s="10">
        <v>70.176243091687411</v>
      </c>
      <c r="J22" s="10">
        <v>29.823756908312589</v>
      </c>
      <c r="K22" s="10">
        <v>69.037052945464438</v>
      </c>
      <c r="L22" s="10"/>
      <c r="M22" s="10">
        <v>52.125638149686878</v>
      </c>
      <c r="N22" s="10">
        <v>16.91141479577756</v>
      </c>
      <c r="O22" s="10">
        <v>30.962947054535562</v>
      </c>
      <c r="P22" s="10">
        <v>0</v>
      </c>
      <c r="Q22" s="10"/>
      <c r="R22" s="10">
        <v>24.433565898657431</v>
      </c>
      <c r="S22" s="10"/>
      <c r="T22" s="10"/>
      <c r="U22" s="10">
        <v>75.566434101342566</v>
      </c>
      <c r="V22" s="10">
        <v>24.433565898657431</v>
      </c>
    </row>
    <row xmlns:x14ac="http://schemas.microsoft.com/office/spreadsheetml/2009/9/ac" r="23" s="185" customFormat="true" ht="12" x14ac:dyDescent="0.2">
      <c r="A23" s="183" t="s">
        <v>322</v>
      </c>
      <c r="B23" s="10">
        <v>2009</v>
      </c>
      <c r="C23" s="184" t="s">
        <v>325</v>
      </c>
      <c r="D23" s="10">
        <v>4203825</v>
      </c>
      <c r="E23" s="10">
        <v>31.709644601644872</v>
      </c>
      <c r="F23" s="10"/>
      <c r="G23" s="10"/>
      <c r="H23" s="10"/>
      <c r="I23" s="10">
        <v>68.290355398355132</v>
      </c>
      <c r="J23" s="10">
        <v>31.709644601644872</v>
      </c>
      <c r="K23" s="10">
        <v>70.189874140708525</v>
      </c>
      <c r="L23" s="10"/>
      <c r="M23" s="10">
        <v>52.125638149686878</v>
      </c>
      <c r="N23" s="10">
        <v>18.064235991021651</v>
      </c>
      <c r="O23" s="10">
        <v>29.810125859291471</v>
      </c>
      <c r="P23" s="10">
        <v>0</v>
      </c>
      <c r="Q23" s="10">
        <v>97.317622186425524</v>
      </c>
      <c r="R23" s="10">
        <v>24.433565898657431</v>
      </c>
      <c r="S23" s="10"/>
      <c r="T23" s="10"/>
      <c r="U23" s="10">
        <v>75.566434101342566</v>
      </c>
      <c r="V23" s="10">
        <v>24.433565898657431</v>
      </c>
    </row>
    <row xmlns:x14ac="http://schemas.microsoft.com/office/spreadsheetml/2009/9/ac" r="24" s="185" customFormat="true" ht="12" x14ac:dyDescent="0.2">
      <c r="A24" s="183" t="s">
        <v>322</v>
      </c>
      <c r="B24" s="10">
        <v>2010</v>
      </c>
      <c r="C24" s="184" t="s">
        <v>325</v>
      </c>
      <c r="D24" s="10">
        <v>4293899</v>
      </c>
      <c r="E24" s="10">
        <v>33.595532294976692</v>
      </c>
      <c r="F24" s="10"/>
      <c r="G24" s="10"/>
      <c r="H24" s="10"/>
      <c r="I24" s="10">
        <v>66.404467705023308</v>
      </c>
      <c r="J24" s="10">
        <v>33.595532294976692</v>
      </c>
      <c r="K24" s="10">
        <v>71.342695335953067</v>
      </c>
      <c r="L24" s="10"/>
      <c r="M24" s="10">
        <v>52.125638149686878</v>
      </c>
      <c r="N24" s="10">
        <v>19.217057186266189</v>
      </c>
      <c r="O24" s="10">
        <v>28.657304664046929</v>
      </c>
      <c r="P24" s="10">
        <v>0</v>
      </c>
      <c r="Q24" s="10">
        <v>97.317622186425524</v>
      </c>
      <c r="R24" s="10">
        <v>24.433565898657431</v>
      </c>
      <c r="S24" s="10"/>
      <c r="T24" s="10"/>
      <c r="U24" s="10">
        <v>75.566434101342566</v>
      </c>
      <c r="V24" s="10">
        <v>24.433565898657431</v>
      </c>
    </row>
    <row xmlns:x14ac="http://schemas.microsoft.com/office/spreadsheetml/2009/9/ac" r="25" s="185" customFormat="true" ht="12" x14ac:dyDescent="0.2">
      <c r="A25" s="183" t="s">
        <v>322</v>
      </c>
      <c r="B25" s="10">
        <v>2011</v>
      </c>
      <c r="C25" s="184" t="s">
        <v>325</v>
      </c>
      <c r="D25" s="10">
        <v>4384265</v>
      </c>
      <c r="E25" s="10">
        <v>35.481419988308971</v>
      </c>
      <c r="F25" s="10"/>
      <c r="G25" s="10"/>
      <c r="H25" s="10"/>
      <c r="I25" s="10">
        <v>64.518580011691029</v>
      </c>
      <c r="J25" s="10">
        <v>35.481419988308971</v>
      </c>
      <c r="K25" s="10">
        <v>72.495516531197154</v>
      </c>
      <c r="L25" s="10"/>
      <c r="M25" s="10">
        <v>52.125638149686878</v>
      </c>
      <c r="N25" s="10">
        <v>20.369878381510279</v>
      </c>
      <c r="O25" s="10">
        <v>27.504483468802849</v>
      </c>
      <c r="P25" s="10">
        <v>0</v>
      </c>
      <c r="Q25" s="10">
        <v>97.317622186425524</v>
      </c>
      <c r="R25" s="10">
        <v>24.433565898657431</v>
      </c>
      <c r="S25" s="10"/>
      <c r="T25" s="10"/>
      <c r="U25" s="10">
        <v>75.566434101342566</v>
      </c>
      <c r="V25" s="10">
        <v>24.433565898657431</v>
      </c>
    </row>
    <row xmlns:x14ac="http://schemas.microsoft.com/office/spreadsheetml/2009/9/ac" r="26" s="185" customFormat="true" ht="12" x14ac:dyDescent="0.2">
      <c r="A26" s="183" t="s">
        <v>322</v>
      </c>
      <c r="B26" s="10">
        <v>2012</v>
      </c>
      <c r="C26" s="184" t="s">
        <v>325</v>
      </c>
      <c r="D26" s="10">
        <v>4474999</v>
      </c>
      <c r="E26" s="10">
        <v>37.367307681640803</v>
      </c>
      <c r="F26" s="10"/>
      <c r="G26" s="10"/>
      <c r="H26" s="10"/>
      <c r="I26" s="10">
        <v>62.632692318359197</v>
      </c>
      <c r="J26" s="10">
        <v>37.367307681640803</v>
      </c>
      <c r="K26" s="10">
        <v>73.648337726441241</v>
      </c>
      <c r="L26" s="10"/>
      <c r="M26" s="10">
        <v>52.125638149686878</v>
      </c>
      <c r="N26" s="10">
        <v>21.522699576754359</v>
      </c>
      <c r="O26" s="10">
        <v>26.351662273558759</v>
      </c>
      <c r="P26" s="10">
        <v>0</v>
      </c>
      <c r="Q26" s="10">
        <v>97.317622186425524</v>
      </c>
      <c r="R26" s="10">
        <v>26.079174680141481</v>
      </c>
      <c r="S26" s="10"/>
      <c r="T26" s="10"/>
      <c r="U26" s="10">
        <v>73.920825319858523</v>
      </c>
      <c r="V26" s="10">
        <v>26.079174680141481</v>
      </c>
    </row>
    <row xmlns:x14ac="http://schemas.microsoft.com/office/spreadsheetml/2009/9/ac" r="27" s="185" customFormat="true" ht="12" x14ac:dyDescent="0.2">
      <c r="A27" s="183" t="s">
        <v>322</v>
      </c>
      <c r="B27" s="10">
        <v>2013</v>
      </c>
      <c r="C27" s="184" t="s">
        <v>325</v>
      </c>
      <c r="D27" s="10">
        <v>4566341</v>
      </c>
      <c r="E27" s="10">
        <v>39.253195374973068</v>
      </c>
      <c r="F27" s="10"/>
      <c r="G27" s="10"/>
      <c r="H27" s="10"/>
      <c r="I27" s="10">
        <v>60.746804625026932</v>
      </c>
      <c r="J27" s="10">
        <v>39.253195374973068</v>
      </c>
      <c r="K27" s="10">
        <v>74.801158921685783</v>
      </c>
      <c r="L27" s="10"/>
      <c r="M27" s="10">
        <v>52.125638149686878</v>
      </c>
      <c r="N27" s="10">
        <v>22.675520771998901</v>
      </c>
      <c r="O27" s="10">
        <v>25.198841078314221</v>
      </c>
      <c r="P27" s="10">
        <v>0</v>
      </c>
      <c r="Q27" s="10">
        <v>97.317622186425524</v>
      </c>
      <c r="R27" s="10">
        <v>27.724783461625069</v>
      </c>
      <c r="S27" s="10"/>
      <c r="T27" s="10"/>
      <c r="U27" s="10">
        <v>72.275216538374934</v>
      </c>
      <c r="V27" s="10">
        <v>27.724783461625069</v>
      </c>
    </row>
    <row xmlns:x14ac="http://schemas.microsoft.com/office/spreadsheetml/2009/9/ac" r="28" s="185" customFormat="true" ht="12" x14ac:dyDescent="0.2">
      <c r="A28" s="183" t="s">
        <v>322</v>
      </c>
      <c r="B28" s="10">
        <v>2014</v>
      </c>
      <c r="C28" s="184" t="s">
        <v>325</v>
      </c>
      <c r="D28" s="10">
        <v>4660893</v>
      </c>
      <c r="E28" s="10">
        <v>41.139083068305347</v>
      </c>
      <c r="F28" s="10"/>
      <c r="G28" s="10"/>
      <c r="H28" s="10"/>
      <c r="I28" s="10">
        <v>58.860916931694653</v>
      </c>
      <c r="J28" s="10">
        <v>41.139083068305347</v>
      </c>
      <c r="K28" s="10">
        <v>75.95398011692987</v>
      </c>
      <c r="L28" s="10"/>
      <c r="M28" s="10">
        <v>52.125638149686878</v>
      </c>
      <c r="N28" s="10">
        <v>23.828341967242991</v>
      </c>
      <c r="O28" s="10">
        <v>24.04601988307013</v>
      </c>
      <c r="P28" s="10">
        <v>0</v>
      </c>
      <c r="Q28" s="10">
        <v>95.41797804777525</v>
      </c>
      <c r="R28" s="10">
        <v>29.370392243109109</v>
      </c>
      <c r="S28" s="10"/>
      <c r="T28" s="10"/>
      <c r="U28" s="10">
        <v>70.629607756890891</v>
      </c>
      <c r="V28" s="10">
        <v>29.370392243109109</v>
      </c>
    </row>
    <row xmlns:x14ac="http://schemas.microsoft.com/office/spreadsheetml/2009/9/ac" r="29" s="185" customFormat="true" ht="12" x14ac:dyDescent="0.2">
      <c r="A29" s="183" t="s">
        <v>322</v>
      </c>
      <c r="B29" s="10">
        <v>2015</v>
      </c>
      <c r="C29" s="184" t="s">
        <v>325</v>
      </c>
      <c r="D29" s="10">
        <v>4757604</v>
      </c>
      <c r="E29" s="10">
        <v>43.024970761637178</v>
      </c>
      <c r="F29" s="10"/>
      <c r="G29" s="10"/>
      <c r="H29" s="10"/>
      <c r="I29" s="10">
        <v>56.975029238362822</v>
      </c>
      <c r="J29" s="10">
        <v>43.024970761637178</v>
      </c>
      <c r="K29" s="10">
        <v>77.106801312173957</v>
      </c>
      <c r="L29" s="10"/>
      <c r="M29" s="10">
        <v>52.125638149686878</v>
      </c>
      <c r="N29" s="10">
        <v>24.981163162487078</v>
      </c>
      <c r="O29" s="10">
        <v>22.89319868782604</v>
      </c>
      <c r="P29" s="10">
        <v>0</v>
      </c>
      <c r="Q29" s="10">
        <v>93.518333909124522</v>
      </c>
      <c r="R29" s="10">
        <v>31.0160010245927</v>
      </c>
      <c r="S29" s="10"/>
      <c r="T29" s="10"/>
      <c r="U29" s="10">
        <v>68.983998975407303</v>
      </c>
      <c r="V29" s="10">
        <v>31.0160010245927</v>
      </c>
    </row>
    <row xmlns:x14ac="http://schemas.microsoft.com/office/spreadsheetml/2009/9/ac" r="30" s="185" customFormat="true" ht="12" x14ac:dyDescent="0.2">
      <c r="A30" s="183" t="s">
        <v>322</v>
      </c>
      <c r="B30" s="10">
        <v>2016</v>
      </c>
      <c r="C30" s="184" t="s">
        <v>325</v>
      </c>
      <c r="D30" s="10">
        <v>4856130</v>
      </c>
      <c r="E30" s="10">
        <v>44.910858454969457</v>
      </c>
      <c r="F30" s="10"/>
      <c r="G30" s="10"/>
      <c r="H30" s="10"/>
      <c r="I30" s="10">
        <v>55.089141545030543</v>
      </c>
      <c r="J30" s="10">
        <v>44.910858454969457</v>
      </c>
      <c r="K30" s="10">
        <v>78.259622507418499</v>
      </c>
      <c r="L30" s="10"/>
      <c r="M30" s="10">
        <v>52.125638149686878</v>
      </c>
      <c r="N30" s="10">
        <v>26.13398435773162</v>
      </c>
      <c r="O30" s="10">
        <v>21.740377492581501</v>
      </c>
      <c r="P30" s="10">
        <v>0</v>
      </c>
      <c r="Q30" s="10">
        <v>91.618689770474248</v>
      </c>
      <c r="R30" s="10">
        <v>32.66160980607674</v>
      </c>
      <c r="S30" s="10"/>
      <c r="T30" s="10"/>
      <c r="U30" s="10">
        <v>67.33839019392326</v>
      </c>
      <c r="V30" s="10">
        <v>32.66160980607674</v>
      </c>
    </row>
    <row xmlns:x14ac="http://schemas.microsoft.com/office/spreadsheetml/2009/9/ac" r="31" s="185" customFormat="true" ht="12" x14ac:dyDescent="0.2">
      <c r="A31" s="183" t="s">
        <v>322</v>
      </c>
      <c r="B31" s="10">
        <v>2017</v>
      </c>
      <c r="C31" s="184" t="s">
        <v>325</v>
      </c>
      <c r="D31" s="10">
        <v>4952805</v>
      </c>
      <c r="E31" s="10">
        <v>46.796746148301281</v>
      </c>
      <c r="F31" s="10"/>
      <c r="G31" s="10"/>
      <c r="H31" s="10"/>
      <c r="I31" s="10">
        <v>53.203253851698719</v>
      </c>
      <c r="J31" s="10">
        <v>46.796746148301281</v>
      </c>
      <c r="K31" s="10">
        <v>79.412443702662586</v>
      </c>
      <c r="L31" s="10"/>
      <c r="M31" s="10">
        <v>52.125638149686878</v>
      </c>
      <c r="N31" s="10">
        <v>27.286805552975711</v>
      </c>
      <c r="O31" s="10">
        <v>20.587556297337411</v>
      </c>
      <c r="P31" s="10">
        <v>0</v>
      </c>
      <c r="Q31" s="10">
        <v>89.719045631823974</v>
      </c>
      <c r="R31" s="10">
        <v>34.307218587560328</v>
      </c>
      <c r="S31" s="10"/>
      <c r="T31" s="10"/>
      <c r="U31" s="10">
        <v>65.692781412439672</v>
      </c>
      <c r="V31" s="10">
        <v>34.307218587560328</v>
      </c>
    </row>
    <row xmlns:x14ac="http://schemas.microsoft.com/office/spreadsheetml/2009/9/ac" r="32" s="185" customFormat="true" ht="12" x14ac:dyDescent="0.2">
      <c r="A32" s="183" t="s">
        <v>322</v>
      </c>
      <c r="B32" s="10">
        <v>2018</v>
      </c>
      <c r="C32" s="184" t="s">
        <v>325</v>
      </c>
      <c r="D32" s="10">
        <v>5050232</v>
      </c>
      <c r="E32" s="10">
        <v>48.68263384163356</v>
      </c>
      <c r="F32" s="10"/>
      <c r="G32" s="10"/>
      <c r="H32" s="10"/>
      <c r="I32" s="10">
        <v>51.31736615836644</v>
      </c>
      <c r="J32" s="10">
        <v>48.68263384163356</v>
      </c>
      <c r="K32" s="10">
        <v>80.565264897906673</v>
      </c>
      <c r="L32" s="10"/>
      <c r="M32" s="10">
        <v>52.125638149686878</v>
      </c>
      <c r="N32" s="10">
        <v>28.439626748219791</v>
      </c>
      <c r="O32" s="10">
        <v>19.434735102093331</v>
      </c>
      <c r="P32" s="10">
        <v>0</v>
      </c>
      <c r="Q32" s="10">
        <v>87.819401493173245</v>
      </c>
      <c r="R32" s="10">
        <v>35.952827369044371</v>
      </c>
      <c r="S32" s="10"/>
      <c r="T32" s="10"/>
      <c r="U32" s="10">
        <v>64.047172630955629</v>
      </c>
      <c r="V32" s="10">
        <v>35.952827369044371</v>
      </c>
    </row>
    <row xmlns:x14ac="http://schemas.microsoft.com/office/spreadsheetml/2009/9/ac" r="33" s="185" customFormat="true" ht="12" x14ac:dyDescent="0.2">
      <c r="A33" s="183" t="s">
        <v>322</v>
      </c>
      <c r="B33" s="10">
        <v>2019</v>
      </c>
      <c r="C33" s="184" t="s">
        <v>325</v>
      </c>
      <c r="D33" s="10">
        <v>5155245</v>
      </c>
      <c r="E33" s="10">
        <v>50.568521534965839</v>
      </c>
      <c r="F33" s="10"/>
      <c r="G33" s="10"/>
      <c r="H33" s="10"/>
      <c r="I33" s="10">
        <v>49.431478465034161</v>
      </c>
      <c r="J33" s="10">
        <v>50.568521534965839</v>
      </c>
      <c r="K33" s="10">
        <v>81.718086093151214</v>
      </c>
      <c r="L33" s="10"/>
      <c r="M33" s="10">
        <v>52.125638149686878</v>
      </c>
      <c r="N33" s="10">
        <v>29.592447943464339</v>
      </c>
      <c r="O33" s="10">
        <v>18.281913906848789</v>
      </c>
      <c r="P33" s="10">
        <v>0</v>
      </c>
      <c r="Q33" s="10">
        <v>85.919757354522972</v>
      </c>
      <c r="R33" s="10">
        <v>37.598436150528407</v>
      </c>
      <c r="S33" s="10"/>
      <c r="T33" s="10"/>
      <c r="U33" s="10">
        <v>62.401563849471593</v>
      </c>
      <c r="V33" s="10">
        <v>37.598436150528407</v>
      </c>
    </row>
    <row xmlns:x14ac="http://schemas.microsoft.com/office/spreadsheetml/2009/9/ac" r="34" s="185" customFormat="true" ht="12" x14ac:dyDescent="0.2">
      <c r="A34" s="183" t="s">
        <v>322</v>
      </c>
      <c r="B34" s="10">
        <v>2020</v>
      </c>
      <c r="C34" s="184" t="s">
        <v>325</v>
      </c>
      <c r="D34" s="10">
        <v>5265934</v>
      </c>
      <c r="E34" s="10">
        <v>52.454409228297664</v>
      </c>
      <c r="F34" s="10"/>
      <c r="G34" s="10"/>
      <c r="H34" s="10"/>
      <c r="I34" s="10">
        <v>47.545590771702336</v>
      </c>
      <c r="J34" s="10">
        <v>52.454409228297664</v>
      </c>
      <c r="K34" s="10">
        <v>82.870907288395301</v>
      </c>
      <c r="L34" s="10"/>
      <c r="M34" s="10">
        <v>52.125638149686878</v>
      </c>
      <c r="N34" s="10">
        <v>30.745269138708419</v>
      </c>
      <c r="O34" s="10">
        <v>17.129092711604699</v>
      </c>
      <c r="P34" s="10">
        <v>0</v>
      </c>
      <c r="Q34" s="10">
        <v>84.020113215872698</v>
      </c>
      <c r="R34" s="10">
        <v>37.598436150528407</v>
      </c>
      <c r="S34" s="10"/>
      <c r="T34" s="10"/>
      <c r="U34" s="10">
        <v>62.401563849471593</v>
      </c>
      <c r="V34" s="10">
        <v>37.598436150528407</v>
      </c>
    </row>
    <row xmlns:x14ac="http://schemas.microsoft.com/office/spreadsheetml/2009/9/ac" r="35" s="185" customFormat="true" ht="12" x14ac:dyDescent="0.2">
      <c r="A35" s="183" t="s">
        <v>322</v>
      </c>
      <c r="B35" s="10">
        <v>2021</v>
      </c>
      <c r="C35" s="184" t="s">
        <v>325</v>
      </c>
      <c r="D35" s="10">
        <v>5377732</v>
      </c>
      <c r="E35" s="10">
        <v>54.340296921629943</v>
      </c>
      <c r="F35" s="10"/>
      <c r="G35" s="10"/>
      <c r="H35" s="10"/>
      <c r="I35" s="10">
        <v>45.659703078370057</v>
      </c>
      <c r="J35" s="10">
        <v>54.340296921629943</v>
      </c>
      <c r="K35" s="10">
        <v>84.023728483639388</v>
      </c>
      <c r="L35" s="10"/>
      <c r="M35" s="10">
        <v>52.125638149686878</v>
      </c>
      <c r="N35" s="10">
        <v>31.89809033395251</v>
      </c>
      <c r="O35" s="10">
        <v>15.97627151636061</v>
      </c>
      <c r="P35" s="10">
        <v>0</v>
      </c>
      <c r="Q35" s="10">
        <v>82.120469077221969</v>
      </c>
      <c r="R35" s="10">
        <v>37.598436150528407</v>
      </c>
      <c r="S35" s="10"/>
      <c r="T35" s="10"/>
      <c r="U35" s="10">
        <v>62.401563849471593</v>
      </c>
      <c r="V35" s="10">
        <v>37.598436150528407</v>
      </c>
    </row>
    <row xmlns:x14ac="http://schemas.microsoft.com/office/spreadsheetml/2009/9/ac" r="36" s="185" customFormat="true" ht="12" x14ac:dyDescent="0.2">
      <c r="A36" s="183" t="s">
        <v>322</v>
      </c>
      <c r="B36" s="10">
        <v>2022</v>
      </c>
      <c r="C36" s="184" t="s">
        <v>325</v>
      </c>
      <c r="D36" s="10">
        <v>5488668</v>
      </c>
      <c r="E36" s="10">
        <v>56.226184614961767</v>
      </c>
      <c r="F36" s="10"/>
      <c r="G36" s="10"/>
      <c r="H36" s="10"/>
      <c r="I36" s="10">
        <v>43.773815385038233</v>
      </c>
      <c r="J36" s="10">
        <v>56.226184614961767</v>
      </c>
      <c r="K36" s="10">
        <v>85.17654967888393</v>
      </c>
      <c r="L36" s="10"/>
      <c r="M36" s="10">
        <v>52.125638149686878</v>
      </c>
      <c r="N36" s="10">
        <v>33.050911529197052</v>
      </c>
      <c r="O36" s="10">
        <v>14.82345032111607</v>
      </c>
      <c r="P36" s="10">
        <v>0</v>
      </c>
      <c r="Q36" s="10">
        <v>80.220824938571695</v>
      </c>
      <c r="R36" s="10">
        <v>37.598436150528407</v>
      </c>
      <c r="S36" s="10"/>
      <c r="T36" s="10"/>
      <c r="U36" s="10">
        <v>62.401563849471593</v>
      </c>
      <c r="V36" s="10">
        <v>37.598436150528407</v>
      </c>
    </row>
    <row xmlns:x14ac="http://schemas.microsoft.com/office/spreadsheetml/2009/9/ac" r="37" s="185" customFormat="true" ht="12" x14ac:dyDescent="0.2">
      <c r="A37" s="183" t="s">
        <v>322</v>
      </c>
      <c r="B37" s="10">
        <v>2023</v>
      </c>
      <c r="C37" s="184" t="s">
        <v>325</v>
      </c>
      <c r="D37" s="10">
        <v>5537458</v>
      </c>
      <c r="E37" s="10">
        <v>58.112072308294053</v>
      </c>
      <c r="F37" s="10"/>
      <c r="G37" s="10"/>
      <c r="H37" s="10"/>
      <c r="I37" s="10">
        <v>41.887927691705947</v>
      </c>
      <c r="J37" s="10">
        <v>58.112072308294053</v>
      </c>
      <c r="K37" s="10">
        <v>86.329370874128017</v>
      </c>
      <c r="L37" s="10"/>
      <c r="M37" s="10">
        <v>52.125638149686878</v>
      </c>
      <c r="N37" s="10">
        <v>34.203732724441139</v>
      </c>
      <c r="O37" s="10">
        <v>13.670629125871979</v>
      </c>
      <c r="P37" s="10">
        <v>0</v>
      </c>
      <c r="Q37" s="10">
        <v>78.321180799920967</v>
      </c>
      <c r="R37" s="10">
        <v>37.598436150528407</v>
      </c>
      <c r="S37" s="10"/>
      <c r="T37" s="10"/>
      <c r="U37" s="10">
        <v>62.401563849471593</v>
      </c>
      <c r="V37" s="10">
        <v>37.598436150528407</v>
      </c>
    </row>
    <row xmlns:x14ac="http://schemas.microsoft.com/office/spreadsheetml/2009/9/ac" r="38" s="185" customFormat="true" ht="12" x14ac:dyDescent="0.2">
      <c r="A38" s="183" t="s">
        <v>322</v>
      </c>
      <c r="B38" s="10">
        <v>2024</v>
      </c>
      <c r="C38" s="184" t="s">
        <v>325</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5" customFormat="true" ht="12" x14ac:dyDescent="0.2">
      <c r="A39" s="183" t="s">
        <v>322</v>
      </c>
      <c r="B39" s="10">
        <v>2025</v>
      </c>
      <c r="C39" s="184" t="s">
        <v>325</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5" customFormat="true" ht="12" x14ac:dyDescent="0.2">
      <c r="A40" s="183" t="s">
        <v>322</v>
      </c>
      <c r="B40" s="10">
        <v>2026</v>
      </c>
      <c r="C40" s="184" t="s">
        <v>325</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5" customFormat="true" ht="12" x14ac:dyDescent="0.2">
      <c r="A41" s="183" t="s">
        <v>322</v>
      </c>
      <c r="B41" s="10">
        <v>2027</v>
      </c>
      <c r="C41" s="184" t="s">
        <v>325</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5" customFormat="true" ht="12" x14ac:dyDescent="0.2">
      <c r="A42" s="183" t="s">
        <v>322</v>
      </c>
      <c r="B42" s="10">
        <v>2028</v>
      </c>
      <c r="C42" s="184" t="s">
        <v>325</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5" customFormat="true" ht="12" x14ac:dyDescent="0.2">
      <c r="A43" s="183" t="s">
        <v>322</v>
      </c>
      <c r="B43" s="10">
        <v>2029</v>
      </c>
      <c r="C43" s="184" t="s">
        <v>325</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5" customFormat="true" ht="12" x14ac:dyDescent="0.2">
      <c r="A44" s="183" t="s">
        <v>322</v>
      </c>
      <c r="B44" s="10">
        <v>2030</v>
      </c>
      <c r="C44" s="184" t="s">
        <v>325</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5" customFormat="true" ht="12" x14ac:dyDescent="0.2">
      <c r="A45" s="183" t="s">
        <v>322</v>
      </c>
      <c r="B45" s="10">
        <v>2000</v>
      </c>
      <c r="C45" s="184" t="s">
        <v>326</v>
      </c>
      <c r="D45" s="10">
        <v>1037654.935070686</v>
      </c>
      <c r="E45" s="10">
        <v>36.283718604887333</v>
      </c>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5" customFormat="true" ht="12" x14ac:dyDescent="0.2">
      <c r="A46" s="183" t="s">
        <v>322</v>
      </c>
      <c r="B46" s="10">
        <v>2001</v>
      </c>
      <c r="C46" s="184" t="s">
        <v>326</v>
      </c>
      <c r="D46" s="10">
        <v>1076534.373281002</v>
      </c>
      <c r="E46" s="10">
        <v>36.283718604887333</v>
      </c>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5" customFormat="true" ht="12" x14ac:dyDescent="0.2">
      <c r="A47" s="183" t="s">
        <v>322</v>
      </c>
      <c r="B47" s="10">
        <v>2002</v>
      </c>
      <c r="C47" s="184" t="s">
        <v>326</v>
      </c>
      <c r="D47" s="10">
        <v>1112969.611302509</v>
      </c>
      <c r="E47" s="10">
        <v>36.283718604887333</v>
      </c>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5" customFormat="true" ht="12" x14ac:dyDescent="0.2">
      <c r="A48" s="183" t="s">
        <v>322</v>
      </c>
      <c r="B48" s="10">
        <v>2003</v>
      </c>
      <c r="C48" s="184" t="s">
        <v>326</v>
      </c>
      <c r="D48" s="10">
        <v>1155240.89887167</v>
      </c>
      <c r="E48" s="10">
        <v>36.283718604887333</v>
      </c>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5" customFormat="true" ht="12" x14ac:dyDescent="0.2">
      <c r="A49" s="183" t="s">
        <v>322</v>
      </c>
      <c r="B49" s="10">
        <v>2004</v>
      </c>
      <c r="C49" s="184" t="s">
        <v>326</v>
      </c>
      <c r="D49" s="10">
        <v>1197814.26487606</v>
      </c>
      <c r="E49" s="10">
        <v>38.443678239996188</v>
      </c>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5" customFormat="true" ht="12" x14ac:dyDescent="0.2">
      <c r="A50" s="183" t="s">
        <v>322</v>
      </c>
      <c r="B50" s="10">
        <v>2005</v>
      </c>
      <c r="C50" s="184" t="s">
        <v>326</v>
      </c>
      <c r="D50" s="10">
        <v>1239411.6775374219</v>
      </c>
      <c r="E50" s="10">
        <v>40.603637875104141</v>
      </c>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5" customFormat="true" ht="12" x14ac:dyDescent="0.2">
      <c r="A51" s="183" t="s">
        <v>322</v>
      </c>
      <c r="B51" s="10">
        <v>2006</v>
      </c>
      <c r="C51" s="184" t="s">
        <v>326</v>
      </c>
      <c r="D51" s="10">
        <v>1279842.878236084</v>
      </c>
      <c r="E51" s="10">
        <v>42.763597510213003</v>
      </c>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5" customFormat="true" ht="12" x14ac:dyDescent="0.2">
      <c r="A52" s="183" t="s">
        <v>322</v>
      </c>
      <c r="B52" s="10">
        <v>2007</v>
      </c>
      <c r="C52" s="184" t="s">
        <v>326</v>
      </c>
      <c r="D52" s="10">
        <v>1320654.16243515</v>
      </c>
      <c r="E52" s="10">
        <v>44.923557145321872</v>
      </c>
      <c r="F52" s="10">
        <v>44.923557145321872</v>
      </c>
      <c r="G52" s="10"/>
      <c r="H52" s="10"/>
      <c r="I52" s="10">
        <v>55.076442854678128</v>
      </c>
      <c r="J52" s="10">
        <v>44.923557145321872</v>
      </c>
      <c r="K52" s="10"/>
      <c r="L52" s="10"/>
      <c r="M52" s="10"/>
      <c r="N52" s="10"/>
      <c r="O52" s="10"/>
      <c r="P52" s="10">
        <v>100</v>
      </c>
      <c r="Q52" s="10"/>
      <c r="R52" s="10">
        <v>46.271428087079201</v>
      </c>
      <c r="S52" s="10"/>
      <c r="T52" s="10"/>
      <c r="U52" s="10">
        <v>53.728571912920799</v>
      </c>
      <c r="V52" s="10">
        <v>46.271428087079201</v>
      </c>
    </row>
    <row xmlns:x14ac="http://schemas.microsoft.com/office/spreadsheetml/2009/9/ac" r="53" s="185" customFormat="true" ht="12" x14ac:dyDescent="0.2">
      <c r="A53" s="183" t="s">
        <v>322</v>
      </c>
      <c r="B53" s="10">
        <v>2008</v>
      </c>
      <c r="C53" s="184" t="s">
        <v>326</v>
      </c>
      <c r="D53" s="10">
        <v>1361973.1841889571</v>
      </c>
      <c r="E53" s="10">
        <v>47.083516780429818</v>
      </c>
      <c r="F53" s="10">
        <v>47.083516780429818</v>
      </c>
      <c r="G53" s="10"/>
      <c r="H53" s="10"/>
      <c r="I53" s="10">
        <v>52.916483219570182</v>
      </c>
      <c r="J53" s="10">
        <v>47.083516780429818</v>
      </c>
      <c r="K53" s="10"/>
      <c r="L53" s="10"/>
      <c r="M53" s="10"/>
      <c r="N53" s="10"/>
      <c r="O53" s="10"/>
      <c r="P53" s="10">
        <v>100</v>
      </c>
      <c r="Q53" s="10"/>
      <c r="R53" s="10">
        <v>46.271428087079201</v>
      </c>
      <c r="S53" s="10"/>
      <c r="T53" s="10"/>
      <c r="U53" s="10">
        <v>53.728571912920799</v>
      </c>
      <c r="V53" s="10">
        <v>46.271428087079201</v>
      </c>
    </row>
    <row xmlns:x14ac="http://schemas.microsoft.com/office/spreadsheetml/2009/9/ac" r="54" s="185" customFormat="true" ht="12" x14ac:dyDescent="0.2">
      <c r="A54" s="183" t="s">
        <v>322</v>
      </c>
      <c r="B54" s="10">
        <v>2009</v>
      </c>
      <c r="C54" s="184" t="s">
        <v>326</v>
      </c>
      <c r="D54" s="10">
        <v>1403699.156999588</v>
      </c>
      <c r="E54" s="10">
        <v>49.24347641553868</v>
      </c>
      <c r="F54" s="10">
        <v>49.24347641553868</v>
      </c>
      <c r="G54" s="10"/>
      <c r="H54" s="10"/>
      <c r="I54" s="10">
        <v>50.75652358446132</v>
      </c>
      <c r="J54" s="10">
        <v>49.24347641553868</v>
      </c>
      <c r="K54" s="10">
        <v>91.126059395515085</v>
      </c>
      <c r="L54" s="10"/>
      <c r="M54" s="10"/>
      <c r="N54" s="10"/>
      <c r="O54" s="10">
        <v>8.8739406044849147</v>
      </c>
      <c r="P54" s="10">
        <v>91.126059395515085</v>
      </c>
      <c r="Q54" s="10">
        <v>91.479325546678524</v>
      </c>
      <c r="R54" s="10">
        <v>46.271428087079201</v>
      </c>
      <c r="S54" s="10"/>
      <c r="T54" s="10"/>
      <c r="U54" s="10">
        <v>53.728571912920799</v>
      </c>
      <c r="V54" s="10">
        <v>46.271428087079201</v>
      </c>
    </row>
    <row xmlns:x14ac="http://schemas.microsoft.com/office/spreadsheetml/2009/9/ac" r="55" s="185" customFormat="true" ht="12" x14ac:dyDescent="0.2">
      <c r="A55" s="183" t="s">
        <v>322</v>
      </c>
      <c r="B55" s="10">
        <v>2010</v>
      </c>
      <c r="C55" s="184" t="s">
        <v>326</v>
      </c>
      <c r="D55" s="10">
        <v>1446099.365498123</v>
      </c>
      <c r="E55" s="10">
        <v>51.403436050647542</v>
      </c>
      <c r="F55" s="10">
        <v>51.403436050647542</v>
      </c>
      <c r="G55" s="10"/>
      <c r="H55" s="10"/>
      <c r="I55" s="10">
        <v>48.596563949352458</v>
      </c>
      <c r="J55" s="10">
        <v>51.403436050647542</v>
      </c>
      <c r="K55" s="10">
        <v>91.126059395515085</v>
      </c>
      <c r="L55" s="10"/>
      <c r="M55" s="10"/>
      <c r="N55" s="10"/>
      <c r="O55" s="10">
        <v>8.8739406044849147</v>
      </c>
      <c r="P55" s="10">
        <v>91.126059395515085</v>
      </c>
      <c r="Q55" s="10">
        <v>91.479325546678524</v>
      </c>
      <c r="R55" s="10">
        <v>46.271428087079201</v>
      </c>
      <c r="S55" s="10"/>
      <c r="T55" s="10"/>
      <c r="U55" s="10">
        <v>53.728571912920799</v>
      </c>
      <c r="V55" s="10">
        <v>46.271428087079201</v>
      </c>
    </row>
    <row xmlns:x14ac="http://schemas.microsoft.com/office/spreadsheetml/2009/9/ac" r="56" s="185" customFormat="true" ht="12" x14ac:dyDescent="0.2">
      <c r="A56" s="183" t="s">
        <v>322</v>
      </c>
      <c r="B56" s="10">
        <v>2011</v>
      </c>
      <c r="C56" s="184" t="s">
        <v>326</v>
      </c>
      <c r="D56" s="10">
        <v>1489159.4325063699</v>
      </c>
      <c r="E56" s="10">
        <v>53.563395685755488</v>
      </c>
      <c r="F56" s="10">
        <v>51.954413898919029</v>
      </c>
      <c r="G56" s="10"/>
      <c r="H56" s="10"/>
      <c r="I56" s="10">
        <v>48.045586101080971</v>
      </c>
      <c r="J56" s="10">
        <v>51.954413898919029</v>
      </c>
      <c r="K56" s="10">
        <v>91.126059395515085</v>
      </c>
      <c r="L56" s="10"/>
      <c r="M56" s="10"/>
      <c r="N56" s="10"/>
      <c r="O56" s="10">
        <v>8.8739406044849147</v>
      </c>
      <c r="P56" s="10">
        <v>91.126059395515085</v>
      </c>
      <c r="Q56" s="10">
        <v>91.479325546678524</v>
      </c>
      <c r="R56" s="10">
        <v>46.271428087079201</v>
      </c>
      <c r="S56" s="10"/>
      <c r="T56" s="10"/>
      <c r="U56" s="10">
        <v>53.728571912920799</v>
      </c>
      <c r="V56" s="10">
        <v>46.271428087079201</v>
      </c>
    </row>
    <row xmlns:x14ac="http://schemas.microsoft.com/office/spreadsheetml/2009/9/ac" r="57" s="185" customFormat="true" ht="12" x14ac:dyDescent="0.2">
      <c r="A57" s="183" t="s">
        <v>322</v>
      </c>
      <c r="B57" s="10">
        <v>2012</v>
      </c>
      <c r="C57" s="184" t="s">
        <v>326</v>
      </c>
      <c r="D57" s="10">
        <v>1532910.9552481461</v>
      </c>
      <c r="E57" s="10">
        <v>55.723355320864357</v>
      </c>
      <c r="F57" s="10">
        <v>53.188151684428703</v>
      </c>
      <c r="G57" s="10"/>
      <c r="H57" s="10"/>
      <c r="I57" s="10">
        <v>46.811848315571297</v>
      </c>
      <c r="J57" s="10">
        <v>53.188151684428703</v>
      </c>
      <c r="K57" s="10">
        <v>91.126059395515085</v>
      </c>
      <c r="L57" s="10"/>
      <c r="M57" s="10"/>
      <c r="N57" s="10"/>
      <c r="O57" s="10">
        <v>8.8739406044849147</v>
      </c>
      <c r="P57" s="10">
        <v>91.126059395515085</v>
      </c>
      <c r="Q57" s="10">
        <v>91.479325546678524</v>
      </c>
      <c r="R57" s="10">
        <v>46.271428087079201</v>
      </c>
      <c r="S57" s="10"/>
      <c r="T57" s="10"/>
      <c r="U57" s="10">
        <v>53.728571912920799</v>
      </c>
      <c r="V57" s="10">
        <v>46.271428087079201</v>
      </c>
    </row>
    <row xmlns:x14ac="http://schemas.microsoft.com/office/spreadsheetml/2009/9/ac" r="58" s="185" customFormat="true" ht="12" x14ac:dyDescent="0.2">
      <c r="A58" s="183" t="s">
        <v>322</v>
      </c>
      <c r="B58" s="10">
        <v>2013</v>
      </c>
      <c r="C58" s="184" t="s">
        <v>326</v>
      </c>
      <c r="D58" s="10">
        <v>1577442.414837799</v>
      </c>
      <c r="E58" s="10">
        <v>57.88331495597231</v>
      </c>
      <c r="F58" s="10">
        <v>54.421889469938378</v>
      </c>
      <c r="G58" s="10"/>
      <c r="H58" s="10"/>
      <c r="I58" s="10">
        <v>45.578110530061622</v>
      </c>
      <c r="J58" s="10">
        <v>54.421889469938378</v>
      </c>
      <c r="K58" s="10">
        <v>91.126059395515085</v>
      </c>
      <c r="L58" s="10"/>
      <c r="M58" s="10"/>
      <c r="N58" s="10"/>
      <c r="O58" s="10">
        <v>8.8739406044849147</v>
      </c>
      <c r="P58" s="10">
        <v>91.126059395515085</v>
      </c>
      <c r="Q58" s="10">
        <v>91.479325546678524</v>
      </c>
      <c r="R58" s="10">
        <v>46.271428087079201</v>
      </c>
      <c r="S58" s="10"/>
      <c r="T58" s="10"/>
      <c r="U58" s="10">
        <v>53.728571912920799</v>
      </c>
      <c r="V58" s="10">
        <v>46.271428087079201</v>
      </c>
    </row>
    <row xmlns:x14ac="http://schemas.microsoft.com/office/spreadsheetml/2009/9/ac" r="59" s="185" customFormat="true" ht="12" x14ac:dyDescent="0.2">
      <c r="A59" s="183" t="s">
        <v>322</v>
      </c>
      <c r="B59" s="10">
        <v>2014</v>
      </c>
      <c r="C59" s="184" t="s">
        <v>326</v>
      </c>
      <c r="D59" s="10">
        <v>1623668.6172052</v>
      </c>
      <c r="E59" s="10">
        <v>60.043274591081172</v>
      </c>
      <c r="F59" s="10">
        <v>55.655627255447598</v>
      </c>
      <c r="G59" s="10"/>
      <c r="H59" s="10"/>
      <c r="I59" s="10">
        <v>44.344372744552402</v>
      </c>
      <c r="J59" s="10">
        <v>55.655627255447598</v>
      </c>
      <c r="K59" s="10">
        <v>91.671418401034089</v>
      </c>
      <c r="L59" s="10"/>
      <c r="M59" s="10"/>
      <c r="N59" s="10"/>
      <c r="O59" s="10">
        <v>8.3285815989659113</v>
      </c>
      <c r="P59" s="10">
        <v>91.671418401034089</v>
      </c>
      <c r="Q59" s="10">
        <v>91.300572871144652</v>
      </c>
      <c r="R59" s="10">
        <v>46.271428087079201</v>
      </c>
      <c r="S59" s="10"/>
      <c r="T59" s="10"/>
      <c r="U59" s="10">
        <v>53.728571912920799</v>
      </c>
      <c r="V59" s="10">
        <v>46.271428087079201</v>
      </c>
    </row>
    <row xmlns:x14ac="http://schemas.microsoft.com/office/spreadsheetml/2009/9/ac" r="60" s="185" customFormat="true" ht="12" x14ac:dyDescent="0.2">
      <c r="A60" s="183" t="s">
        <v>322</v>
      </c>
      <c r="B60" s="10">
        <v>2015</v>
      </c>
      <c r="C60" s="184" t="s">
        <v>326</v>
      </c>
      <c r="D60" s="10">
        <v>1671869.5664675899</v>
      </c>
      <c r="E60" s="10">
        <v>62.203234226190027</v>
      </c>
      <c r="F60" s="10">
        <v>56.889365040957273</v>
      </c>
      <c r="G60" s="10"/>
      <c r="H60" s="10"/>
      <c r="I60" s="10">
        <v>43.110634959042727</v>
      </c>
      <c r="J60" s="10">
        <v>56.889365040957273</v>
      </c>
      <c r="K60" s="10">
        <v>92.216777406552865</v>
      </c>
      <c r="L60" s="10"/>
      <c r="M60" s="10"/>
      <c r="N60" s="10"/>
      <c r="O60" s="10">
        <v>7.7832225934471353</v>
      </c>
      <c r="P60" s="10">
        <v>92.216777406552865</v>
      </c>
      <c r="Q60" s="10">
        <v>91.121820195610781</v>
      </c>
      <c r="R60" s="10">
        <v>46.271428087079201</v>
      </c>
      <c r="S60" s="10"/>
      <c r="T60" s="10"/>
      <c r="U60" s="10">
        <v>53.728571912920799</v>
      </c>
      <c r="V60" s="10">
        <v>46.271428087079201</v>
      </c>
    </row>
    <row xmlns:x14ac="http://schemas.microsoft.com/office/spreadsheetml/2009/9/ac" r="61" s="185" customFormat="true" ht="12" x14ac:dyDescent="0.2">
      <c r="A61" s="183" t="s">
        <v>322</v>
      </c>
      <c r="B61" s="10">
        <v>2016</v>
      </c>
      <c r="C61" s="184" t="s">
        <v>326</v>
      </c>
      <c r="D61" s="10">
        <v>1721983.653540802</v>
      </c>
      <c r="E61" s="10">
        <v>64.363193861297987</v>
      </c>
      <c r="F61" s="10">
        <v>58.123102826466948</v>
      </c>
      <c r="G61" s="10"/>
      <c r="H61" s="10"/>
      <c r="I61" s="10">
        <v>41.876897173533052</v>
      </c>
      <c r="J61" s="10">
        <v>58.123102826466948</v>
      </c>
      <c r="K61" s="10">
        <v>92.762136412071641</v>
      </c>
      <c r="L61" s="10"/>
      <c r="M61" s="10"/>
      <c r="N61" s="10"/>
      <c r="O61" s="10">
        <v>7.2378635879283593</v>
      </c>
      <c r="P61" s="10">
        <v>92.762136412071641</v>
      </c>
      <c r="Q61" s="10">
        <v>90.943067520076909</v>
      </c>
      <c r="R61" s="10">
        <v>46.271428087079201</v>
      </c>
      <c r="S61" s="10"/>
      <c r="T61" s="10"/>
      <c r="U61" s="10">
        <v>53.728571912920799</v>
      </c>
      <c r="V61" s="10">
        <v>46.271428087079201</v>
      </c>
    </row>
    <row xmlns:x14ac="http://schemas.microsoft.com/office/spreadsheetml/2009/9/ac" r="62" s="185" customFormat="true" ht="12" x14ac:dyDescent="0.2">
      <c r="A62" s="183" t="s">
        <v>322</v>
      </c>
      <c r="B62" s="10">
        <v>2017</v>
      </c>
      <c r="C62" s="184" t="s">
        <v>326</v>
      </c>
      <c r="D62" s="10">
        <v>1772757.457374573</v>
      </c>
      <c r="E62" s="10">
        <v>66.523153496406849</v>
      </c>
      <c r="F62" s="10">
        <v>59.356840611976622</v>
      </c>
      <c r="G62" s="10"/>
      <c r="H62" s="10"/>
      <c r="I62" s="10">
        <v>40.643159388023378</v>
      </c>
      <c r="J62" s="10">
        <v>59.356840611976622</v>
      </c>
      <c r="K62" s="10">
        <v>93.307495417590417</v>
      </c>
      <c r="L62" s="10"/>
      <c r="M62" s="10"/>
      <c r="N62" s="10"/>
      <c r="O62" s="10">
        <v>6.6925045824095832</v>
      </c>
      <c r="P62" s="10">
        <v>93.307495417590417</v>
      </c>
      <c r="Q62" s="10">
        <v>90.76431484454298</v>
      </c>
      <c r="R62" s="10">
        <v>46.271428087079201</v>
      </c>
      <c r="S62" s="10"/>
      <c r="T62" s="10"/>
      <c r="U62" s="10">
        <v>53.728571912920799</v>
      </c>
      <c r="V62" s="10">
        <v>46.271428087079201</v>
      </c>
    </row>
    <row xmlns:x14ac="http://schemas.microsoft.com/office/spreadsheetml/2009/9/ac" r="63" s="185" customFormat="true" ht="12" x14ac:dyDescent="0.2">
      <c r="A63" s="183" t="s">
        <v>322</v>
      </c>
      <c r="B63" s="10">
        <v>2018</v>
      </c>
      <c r="C63" s="184" t="s">
        <v>326</v>
      </c>
      <c r="D63" s="10">
        <v>1825153.8139758301</v>
      </c>
      <c r="E63" s="10">
        <v>68.683113131515711</v>
      </c>
      <c r="F63" s="10">
        <v>60.590578397485842</v>
      </c>
      <c r="G63" s="10"/>
      <c r="H63" s="10"/>
      <c r="I63" s="10">
        <v>39.409421602514158</v>
      </c>
      <c r="J63" s="10">
        <v>60.590578397485842</v>
      </c>
      <c r="K63" s="10">
        <v>93.85285442310942</v>
      </c>
      <c r="L63" s="10"/>
      <c r="M63" s="10"/>
      <c r="N63" s="10"/>
      <c r="O63" s="10">
        <v>6.1471455768905798</v>
      </c>
      <c r="P63" s="10">
        <v>93.85285442310942</v>
      </c>
      <c r="Q63" s="10">
        <v>90.585562169009108</v>
      </c>
      <c r="R63" s="10">
        <v>46.271428087079201</v>
      </c>
      <c r="S63" s="10"/>
      <c r="T63" s="10"/>
      <c r="U63" s="10">
        <v>53.728571912920799</v>
      </c>
      <c r="V63" s="10">
        <v>46.271428087079201</v>
      </c>
    </row>
    <row xmlns:x14ac="http://schemas.microsoft.com/office/spreadsheetml/2009/9/ac" r="64" s="185" customFormat="true" ht="12" x14ac:dyDescent="0.2">
      <c r="A64" s="183" t="s">
        <v>322</v>
      </c>
      <c r="B64" s="10">
        <v>2019</v>
      </c>
      <c r="C64" s="184" t="s">
        <v>326</v>
      </c>
      <c r="D64" s="10">
        <v>1881664.425</v>
      </c>
      <c r="E64" s="10">
        <v>70.843072766623663</v>
      </c>
      <c r="F64" s="10">
        <v>61.824316182995517</v>
      </c>
      <c r="G64" s="10"/>
      <c r="H64" s="10"/>
      <c r="I64" s="10">
        <v>38.175683817004483</v>
      </c>
      <c r="J64" s="10">
        <v>61.824316182995517</v>
      </c>
      <c r="K64" s="10">
        <v>94.398213428628196</v>
      </c>
      <c r="L64" s="10"/>
      <c r="M64" s="10"/>
      <c r="N64" s="10"/>
      <c r="O64" s="10">
        <v>5.6017865713718038</v>
      </c>
      <c r="P64" s="10">
        <v>94.398213428628196</v>
      </c>
      <c r="Q64" s="10">
        <v>90.406809493475237</v>
      </c>
      <c r="R64" s="10">
        <v>46.271428087079201</v>
      </c>
      <c r="S64" s="10"/>
      <c r="T64" s="10"/>
      <c r="U64" s="10">
        <v>53.728571912920799</v>
      </c>
      <c r="V64" s="10">
        <v>46.271428087079201</v>
      </c>
    </row>
    <row xmlns:x14ac="http://schemas.microsoft.com/office/spreadsheetml/2009/9/ac" r="65" s="185" customFormat="true" ht="12" x14ac:dyDescent="0.2">
      <c r="A65" s="183" t="s">
        <v>322</v>
      </c>
      <c r="B65" s="10">
        <v>2020</v>
      </c>
      <c r="C65" s="184" t="s">
        <v>326</v>
      </c>
      <c r="D65" s="10">
        <v>1941813.1625000001</v>
      </c>
      <c r="E65" s="10">
        <v>73.003032401732526</v>
      </c>
      <c r="F65" s="10">
        <v>63.058053968505192</v>
      </c>
      <c r="G65" s="10"/>
      <c r="H65" s="10"/>
      <c r="I65" s="10">
        <v>36.941946031494808</v>
      </c>
      <c r="J65" s="10">
        <v>63.058053968505192</v>
      </c>
      <c r="K65" s="10">
        <v>94.943572434146972</v>
      </c>
      <c r="L65" s="10"/>
      <c r="M65" s="10"/>
      <c r="N65" s="10"/>
      <c r="O65" s="10">
        <v>5.0564275658530278</v>
      </c>
      <c r="P65" s="10">
        <v>94.943572434146972</v>
      </c>
      <c r="Q65" s="10">
        <v>90.228056817941365</v>
      </c>
      <c r="R65" s="10">
        <v>46.271428087079201</v>
      </c>
      <c r="S65" s="10"/>
      <c r="T65" s="10"/>
      <c r="U65" s="10">
        <v>53.728571912920799</v>
      </c>
      <c r="V65" s="10">
        <v>46.271428087079201</v>
      </c>
    </row>
    <row xmlns:x14ac="http://schemas.microsoft.com/office/spreadsheetml/2009/9/ac" r="66" s="185" customFormat="true" ht="12" x14ac:dyDescent="0.2">
      <c r="A66" s="183" t="s">
        <v>322</v>
      </c>
      <c r="B66" s="10">
        <v>2021</v>
      </c>
      <c r="C66" s="184" t="s">
        <v>326</v>
      </c>
      <c r="D66" s="10">
        <v>2003958.049197692</v>
      </c>
      <c r="E66" s="10">
        <v>75.162992036841388</v>
      </c>
      <c r="F66" s="10">
        <v>64.291791754014412</v>
      </c>
      <c r="G66" s="10"/>
      <c r="H66" s="10"/>
      <c r="I66" s="10">
        <v>35.708208245985588</v>
      </c>
      <c r="J66" s="10">
        <v>64.291791754014412</v>
      </c>
      <c r="K66" s="10">
        <v>95.488931439665976</v>
      </c>
      <c r="L66" s="10"/>
      <c r="M66" s="10"/>
      <c r="N66" s="10"/>
      <c r="O66" s="10">
        <v>4.5110685603340244</v>
      </c>
      <c r="P66" s="10">
        <v>95.488931439665976</v>
      </c>
      <c r="Q66" s="10">
        <v>90.049304142407493</v>
      </c>
      <c r="R66" s="10"/>
      <c r="S66" s="10"/>
      <c r="T66" s="10"/>
      <c r="U66" s="10"/>
      <c r="V66" s="10">
        <v>100</v>
      </c>
    </row>
    <row xmlns:x14ac="http://schemas.microsoft.com/office/spreadsheetml/2009/9/ac" r="67" s="185" customFormat="true" ht="12" x14ac:dyDescent="0.2">
      <c r="A67" s="183" t="s">
        <v>322</v>
      </c>
      <c r="B67" s="10">
        <v>2022</v>
      </c>
      <c r="C67" s="184" t="s">
        <v>326</v>
      </c>
      <c r="D67" s="10">
        <v>2067471.422039795</v>
      </c>
      <c r="E67" s="10">
        <v>77.32295167194934</v>
      </c>
      <c r="F67" s="10">
        <v>65.525529539524086</v>
      </c>
      <c r="G67" s="10"/>
      <c r="H67" s="10"/>
      <c r="I67" s="10">
        <v>34.474470460475906</v>
      </c>
      <c r="J67" s="10">
        <v>65.525529539524086</v>
      </c>
      <c r="K67" s="10">
        <v>96.034290445184752</v>
      </c>
      <c r="L67" s="10"/>
      <c r="M67" s="10"/>
      <c r="N67" s="10"/>
      <c r="O67" s="10">
        <v>3.9657095548152479</v>
      </c>
      <c r="P67" s="10">
        <v>96.034290445184752</v>
      </c>
      <c r="Q67" s="10">
        <v>89.870551466873621</v>
      </c>
      <c r="R67" s="10"/>
      <c r="S67" s="10"/>
      <c r="T67" s="10"/>
      <c r="U67" s="10"/>
      <c r="V67" s="10">
        <v>100</v>
      </c>
    </row>
    <row xmlns:x14ac="http://schemas.microsoft.com/office/spreadsheetml/2009/9/ac" r="68" s="185" customFormat="true" ht="12" x14ac:dyDescent="0.2">
      <c r="A68" s="183" t="s">
        <v>322</v>
      </c>
      <c r="B68" s="10">
        <v>2023</v>
      </c>
      <c r="C68" s="184" t="s">
        <v>326</v>
      </c>
      <c r="D68" s="10">
        <v>2108940.8286030581</v>
      </c>
      <c r="E68" s="10">
        <v>77.32295167194934</v>
      </c>
      <c r="F68" s="10">
        <v>65.525529539524086</v>
      </c>
      <c r="G68" s="10"/>
      <c r="H68" s="10"/>
      <c r="I68" s="10">
        <v>34.474470460475906</v>
      </c>
      <c r="J68" s="10">
        <v>65.525529539524086</v>
      </c>
      <c r="K68" s="10">
        <v>96.034290445184752</v>
      </c>
      <c r="L68" s="10"/>
      <c r="M68" s="10"/>
      <c r="N68" s="10"/>
      <c r="O68" s="10">
        <v>3.9657095548152479</v>
      </c>
      <c r="P68" s="10">
        <v>96.034290445184752</v>
      </c>
      <c r="Q68" s="10">
        <v>89.870551466873621</v>
      </c>
      <c r="R68" s="10"/>
      <c r="S68" s="10"/>
      <c r="T68" s="10"/>
      <c r="U68" s="10"/>
      <c r="V68" s="10">
        <v>100</v>
      </c>
    </row>
    <row xmlns:x14ac="http://schemas.microsoft.com/office/spreadsheetml/2009/9/ac" r="69" s="185" customFormat="true" ht="12" x14ac:dyDescent="0.2">
      <c r="A69" s="183" t="s">
        <v>322</v>
      </c>
      <c r="B69" s="10">
        <v>2024</v>
      </c>
      <c r="C69" s="184" t="s">
        <v>326</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5" customFormat="true" ht="12" x14ac:dyDescent="0.2">
      <c r="A70" s="183" t="s">
        <v>322</v>
      </c>
      <c r="B70" s="10">
        <v>2025</v>
      </c>
      <c r="C70" s="184" t="s">
        <v>326</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5" customFormat="true" ht="12" x14ac:dyDescent="0.2">
      <c r="A71" s="183" t="s">
        <v>322</v>
      </c>
      <c r="B71" s="10">
        <v>2026</v>
      </c>
      <c r="C71" s="184" t="s">
        <v>326</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5" customFormat="true" ht="12" x14ac:dyDescent="0.2">
      <c r="A72" s="183" t="s">
        <v>322</v>
      </c>
      <c r="B72" s="10">
        <v>2027</v>
      </c>
      <c r="C72" s="184" t="s">
        <v>326</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5" customFormat="true" ht="12" x14ac:dyDescent="0.2">
      <c r="A73" s="183" t="s">
        <v>322</v>
      </c>
      <c r="B73" s="10">
        <v>2028</v>
      </c>
      <c r="C73" s="184" t="s">
        <v>326</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5" customFormat="true" ht="12" x14ac:dyDescent="0.2">
      <c r="A74" s="183" t="s">
        <v>322</v>
      </c>
      <c r="B74" s="10">
        <v>2029</v>
      </c>
      <c r="C74" s="184" t="s">
        <v>326</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5" customFormat="true" ht="12" x14ac:dyDescent="0.2">
      <c r="A75" s="183" t="s">
        <v>322</v>
      </c>
      <c r="B75" s="10">
        <v>2030</v>
      </c>
      <c r="C75" s="184" t="s">
        <v>326</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5" customFormat="true" ht="12" x14ac:dyDescent="0.2">
      <c r="A76" s="183" t="s">
        <v>322</v>
      </c>
      <c r="B76" s="10">
        <v>2000</v>
      </c>
      <c r="C76" s="184" t="s">
        <v>327</v>
      </c>
      <c r="D76" s="10">
        <v>2323824.064929313</v>
      </c>
      <c r="E76" s="10">
        <v>15.296717367751629</v>
      </c>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5" customFormat="true" ht="12" x14ac:dyDescent="0.2">
      <c r="A77" s="183" t="s">
        <v>322</v>
      </c>
      <c r="B77" s="10">
        <v>2001</v>
      </c>
      <c r="C77" s="184" t="s">
        <v>327</v>
      </c>
      <c r="D77" s="10">
        <v>2380100.626718998</v>
      </c>
      <c r="E77" s="10">
        <v>15.296717367751629</v>
      </c>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5" customFormat="true" ht="12" x14ac:dyDescent="0.2">
      <c r="A78" s="183" t="s">
        <v>322</v>
      </c>
      <c r="B78" s="10">
        <v>2002</v>
      </c>
      <c r="C78" s="184" t="s">
        <v>327</v>
      </c>
      <c r="D78" s="10">
        <v>2429263.388697491</v>
      </c>
      <c r="E78" s="10">
        <v>15.296717367751629</v>
      </c>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5" customFormat="true" ht="12" x14ac:dyDescent="0.2">
      <c r="A79" s="183" t="s">
        <v>322</v>
      </c>
      <c r="B79" s="10">
        <v>2003</v>
      </c>
      <c r="C79" s="184" t="s">
        <v>327</v>
      </c>
      <c r="D79" s="10">
        <v>2489282.10112833</v>
      </c>
      <c r="E79" s="10">
        <v>15.296717367751629</v>
      </c>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5" customFormat="true" ht="12" x14ac:dyDescent="0.2">
      <c r="A80" s="183" t="s">
        <v>322</v>
      </c>
      <c r="B80" s="10">
        <v>2004</v>
      </c>
      <c r="C80" s="184" t="s">
        <v>327</v>
      </c>
      <c r="D80" s="10">
        <v>2548047.7351239389</v>
      </c>
      <c r="E80" s="10">
        <v>16.181767134506341</v>
      </c>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5" customFormat="true" ht="12" x14ac:dyDescent="0.2">
      <c r="A81" s="183" t="s">
        <v>322</v>
      </c>
      <c r="B81" s="10">
        <v>2005</v>
      </c>
      <c r="C81" s="184" t="s">
        <v>327</v>
      </c>
      <c r="D81" s="10">
        <v>2602891.3224625778</v>
      </c>
      <c r="E81" s="10">
        <v>17.066816901261291</v>
      </c>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5" customFormat="true" ht="12" x14ac:dyDescent="0.2">
      <c r="A82" s="183" t="s">
        <v>322</v>
      </c>
      <c r="B82" s="10">
        <v>2006</v>
      </c>
      <c r="C82" s="184" t="s">
        <v>327</v>
      </c>
      <c r="D82" s="10">
        <v>2653415.1217639162</v>
      </c>
      <c r="E82" s="10">
        <v>17.95186666801624</v>
      </c>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5" customFormat="true" ht="12" x14ac:dyDescent="0.2">
      <c r="A83" s="183" t="s">
        <v>322</v>
      </c>
      <c r="B83" s="10">
        <v>2007</v>
      </c>
      <c r="C83" s="184" t="s">
        <v>327</v>
      </c>
      <c r="D83" s="10">
        <v>2703031.8375648502</v>
      </c>
      <c r="E83" s="10">
        <v>18.836916434770959</v>
      </c>
      <c r="F83" s="10">
        <v>17.48789825308199</v>
      </c>
      <c r="G83" s="10"/>
      <c r="H83" s="10"/>
      <c r="I83" s="10">
        <v>82.512101746918006</v>
      </c>
      <c r="J83" s="10">
        <v>17.48789825308199</v>
      </c>
      <c r="K83" s="10"/>
      <c r="L83" s="10"/>
      <c r="M83" s="10"/>
      <c r="N83" s="10"/>
      <c r="O83" s="10"/>
      <c r="P83" s="10">
        <v>100</v>
      </c>
      <c r="Q83" s="10"/>
      <c r="R83" s="10">
        <v>23.11048773587277</v>
      </c>
      <c r="S83" s="10"/>
      <c r="T83" s="10"/>
      <c r="U83" s="10">
        <v>76.889512264127234</v>
      </c>
      <c r="V83" s="10">
        <v>23.11048773587277</v>
      </c>
    </row>
    <row xmlns:x14ac="http://schemas.microsoft.com/office/spreadsheetml/2009/9/ac" r="84" s="185" customFormat="true" ht="12" x14ac:dyDescent="0.2">
      <c r="A84" s="183" t="s">
        <v>322</v>
      </c>
      <c r="B84" s="10">
        <v>2008</v>
      </c>
      <c r="C84" s="184" t="s">
        <v>327</v>
      </c>
      <c r="D84" s="10">
        <v>2752003.8158110431</v>
      </c>
      <c r="E84" s="10">
        <v>19.721966201525898</v>
      </c>
      <c r="F84" s="10">
        <v>17.48789825308199</v>
      </c>
      <c r="G84" s="10"/>
      <c r="H84" s="10"/>
      <c r="I84" s="10">
        <v>82.512101746918006</v>
      </c>
      <c r="J84" s="10">
        <v>17.48789825308199</v>
      </c>
      <c r="K84" s="10"/>
      <c r="L84" s="10"/>
      <c r="M84" s="10"/>
      <c r="N84" s="10"/>
      <c r="O84" s="10"/>
      <c r="P84" s="10">
        <v>100</v>
      </c>
      <c r="Q84" s="10"/>
      <c r="R84" s="10">
        <v>23.11048773587277</v>
      </c>
      <c r="S84" s="10"/>
      <c r="T84" s="10"/>
      <c r="U84" s="10">
        <v>76.889512264127234</v>
      </c>
      <c r="V84" s="10">
        <v>23.11048773587277</v>
      </c>
    </row>
    <row xmlns:x14ac="http://schemas.microsoft.com/office/spreadsheetml/2009/9/ac" r="85" s="185" customFormat="true" ht="12" x14ac:dyDescent="0.2">
      <c r="A85" s="183" t="s">
        <v>322</v>
      </c>
      <c r="B85" s="10">
        <v>2009</v>
      </c>
      <c r="C85" s="184" t="s">
        <v>327</v>
      </c>
      <c r="D85" s="10">
        <v>2800125.843000412</v>
      </c>
      <c r="E85" s="10">
        <v>20.607015968280852</v>
      </c>
      <c r="F85" s="10">
        <v>17.48789825308199</v>
      </c>
      <c r="G85" s="10"/>
      <c r="H85" s="10"/>
      <c r="I85" s="10">
        <v>82.512101746918006</v>
      </c>
      <c r="J85" s="10">
        <v>17.48789825308199</v>
      </c>
      <c r="K85" s="10">
        <v>64.140681731642417</v>
      </c>
      <c r="L85" s="10"/>
      <c r="M85" s="10"/>
      <c r="N85" s="10"/>
      <c r="O85" s="10">
        <v>35.859318268357583</v>
      </c>
      <c r="P85" s="10">
        <v>64.140681731642417</v>
      </c>
      <c r="Q85" s="10">
        <v>90.668971090106197</v>
      </c>
      <c r="R85" s="10">
        <v>23.11048773587277</v>
      </c>
      <c r="S85" s="10"/>
      <c r="T85" s="10"/>
      <c r="U85" s="10">
        <v>76.889512264127234</v>
      </c>
      <c r="V85" s="10">
        <v>23.11048773587277</v>
      </c>
    </row>
    <row xmlns:x14ac="http://schemas.microsoft.com/office/spreadsheetml/2009/9/ac" r="86" s="185" customFormat="true" ht="12" x14ac:dyDescent="0.2">
      <c r="A86" s="183" t="s">
        <v>322</v>
      </c>
      <c r="B86" s="10">
        <v>2010</v>
      </c>
      <c r="C86" s="184" t="s">
        <v>327</v>
      </c>
      <c r="D86" s="10">
        <v>2847799.6345018768</v>
      </c>
      <c r="E86" s="10">
        <v>21.49206573503557</v>
      </c>
      <c r="F86" s="10">
        <v>17.48789825308199</v>
      </c>
      <c r="G86" s="10"/>
      <c r="H86" s="10"/>
      <c r="I86" s="10">
        <v>82.512101746918006</v>
      </c>
      <c r="J86" s="10">
        <v>17.48789825308199</v>
      </c>
      <c r="K86" s="10">
        <v>64.140681731642417</v>
      </c>
      <c r="L86" s="10"/>
      <c r="M86" s="10"/>
      <c r="N86" s="10"/>
      <c r="O86" s="10">
        <v>35.859318268357583</v>
      </c>
      <c r="P86" s="10">
        <v>64.140681731642417</v>
      </c>
      <c r="Q86" s="10">
        <v>90.668971090106197</v>
      </c>
      <c r="R86" s="10">
        <v>23.11048773587277</v>
      </c>
      <c r="S86" s="10"/>
      <c r="T86" s="10"/>
      <c r="U86" s="10">
        <v>76.889512264127234</v>
      </c>
      <c r="V86" s="10">
        <v>23.11048773587277</v>
      </c>
    </row>
    <row xmlns:x14ac="http://schemas.microsoft.com/office/spreadsheetml/2009/9/ac" r="87" s="185" customFormat="true" ht="12" x14ac:dyDescent="0.2">
      <c r="A87" s="183" t="s">
        <v>322</v>
      </c>
      <c r="B87" s="10">
        <v>2011</v>
      </c>
      <c r="C87" s="184" t="s">
        <v>327</v>
      </c>
      <c r="D87" s="10">
        <v>2895105.5674936301</v>
      </c>
      <c r="E87" s="10">
        <v>22.377115501790509</v>
      </c>
      <c r="F87" s="10">
        <v>17.48789825308199</v>
      </c>
      <c r="G87" s="10"/>
      <c r="H87" s="10"/>
      <c r="I87" s="10">
        <v>82.512101746918006</v>
      </c>
      <c r="J87" s="10">
        <v>17.48789825308199</v>
      </c>
      <c r="K87" s="10">
        <v>64.140681731642417</v>
      </c>
      <c r="L87" s="10"/>
      <c r="M87" s="10"/>
      <c r="N87" s="10"/>
      <c r="O87" s="10">
        <v>35.859318268357583</v>
      </c>
      <c r="P87" s="10">
        <v>64.140681731642417</v>
      </c>
      <c r="Q87" s="10">
        <v>90.668971090106197</v>
      </c>
      <c r="R87" s="10">
        <v>23.11048773587277</v>
      </c>
      <c r="S87" s="10"/>
      <c r="T87" s="10"/>
      <c r="U87" s="10">
        <v>76.889512264127234</v>
      </c>
      <c r="V87" s="10">
        <v>23.11048773587277</v>
      </c>
    </row>
    <row xmlns:x14ac="http://schemas.microsoft.com/office/spreadsheetml/2009/9/ac" r="88" s="185" customFormat="true" ht="12" x14ac:dyDescent="0.2">
      <c r="A88" s="183" t="s">
        <v>322</v>
      </c>
      <c r="B88" s="10">
        <v>2012</v>
      </c>
      <c r="C88" s="184" t="s">
        <v>327</v>
      </c>
      <c r="D88" s="10">
        <v>2942088.0447518541</v>
      </c>
      <c r="E88" s="10">
        <v>23.262165268545459</v>
      </c>
      <c r="F88" s="10">
        <v>18.316042266877961</v>
      </c>
      <c r="G88" s="10"/>
      <c r="H88" s="10"/>
      <c r="I88" s="10">
        <v>81.683957733122043</v>
      </c>
      <c r="J88" s="10">
        <v>18.316042266877961</v>
      </c>
      <c r="K88" s="10">
        <v>64.140681731642417</v>
      </c>
      <c r="L88" s="10"/>
      <c r="M88" s="10"/>
      <c r="N88" s="10"/>
      <c r="O88" s="10">
        <v>35.859318268357583</v>
      </c>
      <c r="P88" s="10">
        <v>64.140681731642417</v>
      </c>
      <c r="Q88" s="10">
        <v>90.668971090106197</v>
      </c>
      <c r="R88" s="10">
        <v>23.11048773587277</v>
      </c>
      <c r="S88" s="10"/>
      <c r="T88" s="10"/>
      <c r="U88" s="10">
        <v>76.889512264127234</v>
      </c>
      <c r="V88" s="10">
        <v>23.11048773587277</v>
      </c>
    </row>
    <row xmlns:x14ac="http://schemas.microsoft.com/office/spreadsheetml/2009/9/ac" r="89" s="185" customFormat="true" ht="12" x14ac:dyDescent="0.2">
      <c r="A89" s="183" t="s">
        <v>322</v>
      </c>
      <c r="B89" s="10">
        <v>2013</v>
      </c>
      <c r="C89" s="184" t="s">
        <v>327</v>
      </c>
      <c r="D89" s="10">
        <v>2988898.5851622</v>
      </c>
      <c r="E89" s="10">
        <v>24.147215035300182</v>
      </c>
      <c r="F89" s="10">
        <v>19.144186280673921</v>
      </c>
      <c r="G89" s="10"/>
      <c r="H89" s="10"/>
      <c r="I89" s="10">
        <v>80.855813719326079</v>
      </c>
      <c r="J89" s="10">
        <v>19.144186280673921</v>
      </c>
      <c r="K89" s="10">
        <v>64.140681731642417</v>
      </c>
      <c r="L89" s="10"/>
      <c r="M89" s="10"/>
      <c r="N89" s="10"/>
      <c r="O89" s="10">
        <v>35.859318268357583</v>
      </c>
      <c r="P89" s="10">
        <v>64.140681731642417</v>
      </c>
      <c r="Q89" s="10">
        <v>90.668971090106197</v>
      </c>
      <c r="R89" s="10">
        <v>23.11048773587277</v>
      </c>
      <c r="S89" s="10"/>
      <c r="T89" s="10"/>
      <c r="U89" s="10">
        <v>76.889512264127234</v>
      </c>
      <c r="V89" s="10">
        <v>23.11048773587277</v>
      </c>
    </row>
    <row xmlns:x14ac="http://schemas.microsoft.com/office/spreadsheetml/2009/9/ac" r="90" s="185" customFormat="true" ht="12" x14ac:dyDescent="0.2">
      <c r="A90" s="183" t="s">
        <v>322</v>
      </c>
      <c r="B90" s="10">
        <v>2014</v>
      </c>
      <c r="C90" s="184" t="s">
        <v>327</v>
      </c>
      <c r="D90" s="10">
        <v>3037224.3827948002</v>
      </c>
      <c r="E90" s="10">
        <v>25.032264802055121</v>
      </c>
      <c r="F90" s="10">
        <v>19.972330294469881</v>
      </c>
      <c r="G90" s="10"/>
      <c r="H90" s="10"/>
      <c r="I90" s="10">
        <v>80.027669705530116</v>
      </c>
      <c r="J90" s="10">
        <v>19.972330294469881</v>
      </c>
      <c r="K90" s="10">
        <v>65.526233129700813</v>
      </c>
      <c r="L90" s="10"/>
      <c r="M90" s="10"/>
      <c r="N90" s="10"/>
      <c r="O90" s="10">
        <v>34.473766870299187</v>
      </c>
      <c r="P90" s="10">
        <v>65.526233129700813</v>
      </c>
      <c r="Q90" s="10">
        <v>90.522169821348427</v>
      </c>
      <c r="R90" s="10">
        <v>23.11048773587277</v>
      </c>
      <c r="S90" s="10"/>
      <c r="T90" s="10"/>
      <c r="U90" s="10">
        <v>76.889512264127234</v>
      </c>
      <c r="V90" s="10">
        <v>23.11048773587277</v>
      </c>
    </row>
    <row xmlns:x14ac="http://schemas.microsoft.com/office/spreadsheetml/2009/9/ac" r="91" s="185" customFormat="true" ht="12" x14ac:dyDescent="0.2">
      <c r="A91" s="183" t="s">
        <v>322</v>
      </c>
      <c r="B91" s="10">
        <v>2015</v>
      </c>
      <c r="C91" s="184" t="s">
        <v>327</v>
      </c>
      <c r="D91" s="10">
        <v>3085734.4335324098</v>
      </c>
      <c r="E91" s="10">
        <v>25.91731456881007</v>
      </c>
      <c r="F91" s="10">
        <v>20.800474308265851</v>
      </c>
      <c r="G91" s="10"/>
      <c r="H91" s="10"/>
      <c r="I91" s="10">
        <v>79.199525691734152</v>
      </c>
      <c r="J91" s="10">
        <v>20.800474308265851</v>
      </c>
      <c r="K91" s="10">
        <v>66.911784527758755</v>
      </c>
      <c r="L91" s="10"/>
      <c r="M91" s="10"/>
      <c r="N91" s="10"/>
      <c r="O91" s="10">
        <v>33.088215472241252</v>
      </c>
      <c r="P91" s="10">
        <v>66.911784527758755</v>
      </c>
      <c r="Q91" s="10">
        <v>90.375368552590714</v>
      </c>
      <c r="R91" s="10">
        <v>23.11048773587277</v>
      </c>
      <c r="S91" s="10"/>
      <c r="T91" s="10"/>
      <c r="U91" s="10">
        <v>76.889512264127234</v>
      </c>
      <c r="V91" s="10">
        <v>23.11048773587277</v>
      </c>
    </row>
    <row xmlns:x14ac="http://schemas.microsoft.com/office/spreadsheetml/2009/9/ac" r="92" s="185" customFormat="true" ht="12" x14ac:dyDescent="0.2">
      <c r="A92" s="183" t="s">
        <v>322</v>
      </c>
      <c r="B92" s="10">
        <v>2016</v>
      </c>
      <c r="C92" s="184" t="s">
        <v>327</v>
      </c>
      <c r="D92" s="10">
        <v>3134146.3464591978</v>
      </c>
      <c r="E92" s="10">
        <v>26.802364335564789</v>
      </c>
      <c r="F92" s="10">
        <v>21.628618322062039</v>
      </c>
      <c r="G92" s="10"/>
      <c r="H92" s="10"/>
      <c r="I92" s="10">
        <v>78.371381677937961</v>
      </c>
      <c r="J92" s="10">
        <v>21.628618322062039</v>
      </c>
      <c r="K92" s="10">
        <v>68.297335925817151</v>
      </c>
      <c r="L92" s="10"/>
      <c r="M92" s="10"/>
      <c r="N92" s="10"/>
      <c r="O92" s="10">
        <v>31.702664074182849</v>
      </c>
      <c r="P92" s="10">
        <v>68.297335925817151</v>
      </c>
      <c r="Q92" s="10">
        <v>90.228567283832945</v>
      </c>
      <c r="R92" s="10">
        <v>23.11048773587277</v>
      </c>
      <c r="S92" s="10"/>
      <c r="T92" s="10"/>
      <c r="U92" s="10">
        <v>76.889512264127234</v>
      </c>
      <c r="V92" s="10">
        <v>23.11048773587277</v>
      </c>
    </row>
    <row xmlns:x14ac="http://schemas.microsoft.com/office/spreadsheetml/2009/9/ac" r="93" s="185" customFormat="true" ht="12" x14ac:dyDescent="0.2">
      <c r="A93" s="183" t="s">
        <v>322</v>
      </c>
      <c r="B93" s="10">
        <v>2017</v>
      </c>
      <c r="C93" s="184" t="s">
        <v>327</v>
      </c>
      <c r="D93" s="10">
        <v>3180047.5426254268</v>
      </c>
      <c r="E93" s="10">
        <v>27.687414102319739</v>
      </c>
      <c r="F93" s="10">
        <v>22.456762335857999</v>
      </c>
      <c r="G93" s="10"/>
      <c r="H93" s="10"/>
      <c r="I93" s="10">
        <v>77.543237664141998</v>
      </c>
      <c r="J93" s="10">
        <v>22.456762335857999</v>
      </c>
      <c r="K93" s="10">
        <v>69.682887323875093</v>
      </c>
      <c r="L93" s="10"/>
      <c r="M93" s="10"/>
      <c r="N93" s="10"/>
      <c r="O93" s="10">
        <v>30.317112676124911</v>
      </c>
      <c r="P93" s="10">
        <v>69.682887323875093</v>
      </c>
      <c r="Q93" s="10">
        <v>90.081766015075232</v>
      </c>
      <c r="R93" s="10">
        <v>23.11048773587277</v>
      </c>
      <c r="S93" s="10"/>
      <c r="T93" s="10"/>
      <c r="U93" s="10">
        <v>76.889512264127234</v>
      </c>
      <c r="V93" s="10">
        <v>23.11048773587277</v>
      </c>
    </row>
    <row xmlns:x14ac="http://schemas.microsoft.com/office/spreadsheetml/2009/9/ac" r="94" s="185" customFormat="true" ht="12" x14ac:dyDescent="0.2">
      <c r="A94" s="183" t="s">
        <v>322</v>
      </c>
      <c r="B94" s="10">
        <v>2018</v>
      </c>
      <c r="C94" s="184" t="s">
        <v>327</v>
      </c>
      <c r="D94" s="10">
        <v>3225078.1860241699</v>
      </c>
      <c r="E94" s="10">
        <v>28.572463869074681</v>
      </c>
      <c r="F94" s="10">
        <v>23.284906349653969</v>
      </c>
      <c r="G94" s="10"/>
      <c r="H94" s="10"/>
      <c r="I94" s="10">
        <v>76.715093650346034</v>
      </c>
      <c r="J94" s="10">
        <v>23.284906349653969</v>
      </c>
      <c r="K94" s="10">
        <v>71.068438721933489</v>
      </c>
      <c r="L94" s="10"/>
      <c r="M94" s="10"/>
      <c r="N94" s="10"/>
      <c r="O94" s="10">
        <v>28.931561278066511</v>
      </c>
      <c r="P94" s="10">
        <v>71.068438721933489</v>
      </c>
      <c r="Q94" s="10">
        <v>89.934964746317462</v>
      </c>
      <c r="R94" s="10">
        <v>23.11048773587277</v>
      </c>
      <c r="S94" s="10"/>
      <c r="T94" s="10"/>
      <c r="U94" s="10">
        <v>76.889512264127234</v>
      </c>
      <c r="V94" s="10">
        <v>23.11048773587277</v>
      </c>
    </row>
    <row xmlns:x14ac="http://schemas.microsoft.com/office/spreadsheetml/2009/9/ac" r="95" s="185" customFormat="true" ht="12" x14ac:dyDescent="0.2">
      <c r="A95" s="183" t="s">
        <v>322</v>
      </c>
      <c r="B95" s="10">
        <v>2019</v>
      </c>
      <c r="C95" s="184" t="s">
        <v>327</v>
      </c>
      <c r="D95" s="10">
        <v>3273580.5750000002</v>
      </c>
      <c r="E95" s="10">
        <v>29.4575136358294</v>
      </c>
      <c r="F95" s="10">
        <v>24.113050363449929</v>
      </c>
      <c r="G95" s="10"/>
      <c r="H95" s="10"/>
      <c r="I95" s="10">
        <v>75.886949636550071</v>
      </c>
      <c r="J95" s="10">
        <v>24.113050363449929</v>
      </c>
      <c r="K95" s="10">
        <v>72.453990119991431</v>
      </c>
      <c r="L95" s="10"/>
      <c r="M95" s="10"/>
      <c r="N95" s="10"/>
      <c r="O95" s="10">
        <v>27.546009880008569</v>
      </c>
      <c r="P95" s="10">
        <v>72.453990119991431</v>
      </c>
      <c r="Q95" s="10">
        <v>89.788163477559749</v>
      </c>
      <c r="R95" s="10">
        <v>23.11048773587277</v>
      </c>
      <c r="S95" s="10"/>
      <c r="T95" s="10"/>
      <c r="U95" s="10">
        <v>76.889512264127234</v>
      </c>
      <c r="V95" s="10">
        <v>23.11048773587277</v>
      </c>
    </row>
    <row xmlns:x14ac="http://schemas.microsoft.com/office/spreadsheetml/2009/9/ac" r="96" s="185" customFormat="true" ht="12" x14ac:dyDescent="0.2">
      <c r="A96" s="183" t="s">
        <v>322</v>
      </c>
      <c r="B96" s="10">
        <v>2020</v>
      </c>
      <c r="C96" s="184" t="s">
        <v>327</v>
      </c>
      <c r="D96" s="10">
        <v>3324120.8374999999</v>
      </c>
      <c r="E96" s="10">
        <v>30.34256340258435</v>
      </c>
      <c r="F96" s="10">
        <v>24.941194377245889</v>
      </c>
      <c r="G96" s="10"/>
      <c r="H96" s="10"/>
      <c r="I96" s="10">
        <v>75.058805622754107</v>
      </c>
      <c r="J96" s="10">
        <v>24.941194377245889</v>
      </c>
      <c r="K96" s="10">
        <v>73.839541518049828</v>
      </c>
      <c r="L96" s="10"/>
      <c r="M96" s="10"/>
      <c r="N96" s="10"/>
      <c r="O96" s="10">
        <v>26.160458481950169</v>
      </c>
      <c r="P96" s="10">
        <v>73.839541518049828</v>
      </c>
      <c r="Q96" s="10">
        <v>89.641362208801979</v>
      </c>
      <c r="R96" s="10">
        <v>23.11048773587277</v>
      </c>
      <c r="S96" s="10"/>
      <c r="T96" s="10"/>
      <c r="U96" s="10">
        <v>76.889512264127234</v>
      </c>
      <c r="V96" s="10">
        <v>23.11048773587277</v>
      </c>
    </row>
    <row xmlns:x14ac="http://schemas.microsoft.com/office/spreadsheetml/2009/9/ac" r="97" s="185" customFormat="true" ht="12" x14ac:dyDescent="0.2">
      <c r="A97" s="183" t="s">
        <v>322</v>
      </c>
      <c r="B97" s="10">
        <v>2021</v>
      </c>
      <c r="C97" s="184" t="s">
        <v>327</v>
      </c>
      <c r="D97" s="10">
        <v>3373773.950802308</v>
      </c>
      <c r="E97" s="10">
        <v>31.227613169339289</v>
      </c>
      <c r="F97" s="10">
        <v>25.76933839104208</v>
      </c>
      <c r="G97" s="10"/>
      <c r="H97" s="10"/>
      <c r="I97" s="10">
        <v>74.230661608957917</v>
      </c>
      <c r="J97" s="10">
        <v>25.76933839104208</v>
      </c>
      <c r="K97" s="10">
        <v>75.225092916108224</v>
      </c>
      <c r="L97" s="10"/>
      <c r="M97" s="10"/>
      <c r="N97" s="10"/>
      <c r="O97" s="10">
        <v>24.77490708389178</v>
      </c>
      <c r="P97" s="10">
        <v>75.225092916108224</v>
      </c>
      <c r="Q97" s="10">
        <v>89.494560940044209</v>
      </c>
      <c r="R97" s="10"/>
      <c r="S97" s="10"/>
      <c r="T97" s="10"/>
      <c r="U97" s="10"/>
      <c r="V97" s="10">
        <v>100</v>
      </c>
    </row>
    <row xmlns:x14ac="http://schemas.microsoft.com/office/spreadsheetml/2009/9/ac" r="98" s="185" customFormat="true" ht="12" x14ac:dyDescent="0.2">
      <c r="A98" s="183" t="s">
        <v>322</v>
      </c>
      <c r="B98" s="10">
        <v>2022</v>
      </c>
      <c r="C98" s="184" t="s">
        <v>327</v>
      </c>
      <c r="D98" s="10">
        <v>3421196.5779602048</v>
      </c>
      <c r="E98" s="10">
        <v>32.112662936094011</v>
      </c>
      <c r="F98" s="10">
        <v>26.59748240483805</v>
      </c>
      <c r="G98" s="10"/>
      <c r="H98" s="10"/>
      <c r="I98" s="10">
        <v>73.402517595161953</v>
      </c>
      <c r="J98" s="10">
        <v>26.59748240483805</v>
      </c>
      <c r="K98" s="10">
        <v>76.610644314166166</v>
      </c>
      <c r="L98" s="10"/>
      <c r="M98" s="10"/>
      <c r="N98" s="10"/>
      <c r="O98" s="10">
        <v>23.389355685833831</v>
      </c>
      <c r="P98" s="10">
        <v>76.610644314166166</v>
      </c>
      <c r="Q98" s="10">
        <v>89.347759671286497</v>
      </c>
      <c r="R98" s="10"/>
      <c r="S98" s="10"/>
      <c r="T98" s="10"/>
      <c r="U98" s="10"/>
      <c r="V98" s="10">
        <v>100</v>
      </c>
    </row>
    <row xmlns:x14ac="http://schemas.microsoft.com/office/spreadsheetml/2009/9/ac" r="99" s="185" customFormat="true" ht="12" x14ac:dyDescent="0.2">
      <c r="A99" s="183" t="s">
        <v>322</v>
      </c>
      <c r="B99" s="10">
        <v>2023</v>
      </c>
      <c r="C99" s="184" t="s">
        <v>327</v>
      </c>
      <c r="D99" s="10">
        <v>3428517.1713969419</v>
      </c>
      <c r="E99" s="10">
        <v>32.112662936094011</v>
      </c>
      <c r="F99" s="10">
        <v>26.59748240483805</v>
      </c>
      <c r="G99" s="10"/>
      <c r="H99" s="10"/>
      <c r="I99" s="10">
        <v>73.402517595161953</v>
      </c>
      <c r="J99" s="10">
        <v>26.59748240483805</v>
      </c>
      <c r="K99" s="10">
        <v>76.610644314166166</v>
      </c>
      <c r="L99" s="10"/>
      <c r="M99" s="10"/>
      <c r="N99" s="10"/>
      <c r="O99" s="10">
        <v>23.389355685833831</v>
      </c>
      <c r="P99" s="10">
        <v>76.610644314166166</v>
      </c>
      <c r="Q99" s="10">
        <v>89.347759671286497</v>
      </c>
      <c r="R99" s="10"/>
      <c r="S99" s="10"/>
      <c r="T99" s="10"/>
      <c r="U99" s="10"/>
      <c r="V99" s="10">
        <v>100</v>
      </c>
    </row>
    <row xmlns:x14ac="http://schemas.microsoft.com/office/spreadsheetml/2009/9/ac" r="100" s="185" customFormat="true" ht="12" x14ac:dyDescent="0.2">
      <c r="A100" s="183" t="s">
        <v>322</v>
      </c>
      <c r="B100" s="10">
        <v>2024</v>
      </c>
      <c r="C100" s="184" t="s">
        <v>327</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5" customFormat="true" ht="12" x14ac:dyDescent="0.2">
      <c r="A101" s="183" t="s">
        <v>322</v>
      </c>
      <c r="B101" s="10">
        <v>2025</v>
      </c>
      <c r="C101" s="184" t="s">
        <v>327</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5" customFormat="true" ht="12" x14ac:dyDescent="0.2">
      <c r="A102" s="183" t="s">
        <v>322</v>
      </c>
      <c r="B102" s="10">
        <v>2026</v>
      </c>
      <c r="C102" s="184" t="s">
        <v>327</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5" customFormat="true" ht="12" x14ac:dyDescent="0.2">
      <c r="A103" s="183" t="s">
        <v>322</v>
      </c>
      <c r="B103" s="10">
        <v>2027</v>
      </c>
      <c r="C103" s="184" t="s">
        <v>327</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5" customFormat="true" ht="12" x14ac:dyDescent="0.2">
      <c r="A104" s="183" t="s">
        <v>322</v>
      </c>
      <c r="B104" s="10">
        <v>2028</v>
      </c>
      <c r="C104" s="184" t="s">
        <v>327</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5" customFormat="true" ht="12" x14ac:dyDescent="0.2">
      <c r="A105" s="183" t="s">
        <v>322</v>
      </c>
      <c r="B105" s="10">
        <v>2029</v>
      </c>
      <c r="C105" s="184" t="s">
        <v>327</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5" customFormat="true" ht="12" x14ac:dyDescent="0.2">
      <c r="A106" s="183" t="s">
        <v>322</v>
      </c>
      <c r="B106" s="10">
        <v>2030</v>
      </c>
      <c r="C106" s="184" t="s">
        <v>327</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5" customFormat="true" ht="12" x14ac:dyDescent="0.2">
      <c r="A107" s="183" t="s">
        <v>322</v>
      </c>
      <c r="B107" s="10">
        <v>2000</v>
      </c>
      <c r="C107" s="184" t="s">
        <v>328</v>
      </c>
      <c r="D107" s="10">
        <v>786320</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5" customFormat="true" ht="12" x14ac:dyDescent="0.2">
      <c r="A108" s="183" t="s">
        <v>322</v>
      </c>
      <c r="B108" s="10">
        <v>2001</v>
      </c>
      <c r="C108" s="184" t="s">
        <v>328</v>
      </c>
      <c r="D108" s="10">
        <v>803231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5" customFormat="true" ht="12" x14ac:dyDescent="0.2">
      <c r="A109" s="183" t="s">
        <v>322</v>
      </c>
      <c r="B109" s="10">
        <v>2002</v>
      </c>
      <c r="C109" s="184" t="s">
        <v>328</v>
      </c>
      <c r="D109" s="10">
        <v>820120</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5" customFormat="true" ht="12" x14ac:dyDescent="0.2">
      <c r="A110" s="183" t="s">
        <v>322</v>
      </c>
      <c r="B110" s="10">
        <v>2003</v>
      </c>
      <c r="C110" s="186" t="s">
        <v>328</v>
      </c>
      <c r="D110" s="10">
        <v>834350</v>
      </c>
      <c r="E110" s="10"/>
      <c r="F110" s="10"/>
      <c r="G110" s="10"/>
      <c r="H110" s="10"/>
      <c r="I110" s="10"/>
      <c r="J110" s="10">
        <v>100</v>
      </c>
      <c r="K110" s="10"/>
      <c r="L110" s="10"/>
      <c r="M110" s="10"/>
      <c r="N110" s="10"/>
      <c r="O110" s="10"/>
      <c r="P110" s="10">
        <v>100</v>
      </c>
      <c r="Q110" s="10"/>
      <c r="R110" s="10"/>
      <c r="S110" s="10"/>
      <c r="T110" s="10"/>
      <c r="U110" s="10"/>
      <c r="V110" s="10">
        <v>100</v>
      </c>
      <c r="W110" s="187"/>
      <c r="X110" s="187"/>
      <c r="Y110" s="187"/>
      <c r="Z110" s="187"/>
      <c r="AA110" s="187"/>
      <c r="AB110" s="187"/>
      <c r="AC110" s="187"/>
      <c r="AD110" s="187"/>
      <c r="AE110" s="187"/>
    </row>
    <row xmlns:x14ac="http://schemas.microsoft.com/office/spreadsheetml/2009/9/ac" r="111" s="185" customFormat="true" ht="12" x14ac:dyDescent="0.2">
      <c r="A111" s="183" t="s">
        <v>322</v>
      </c>
      <c r="B111" s="10">
        <v>2004</v>
      </c>
      <c r="C111" s="186" t="s">
        <v>328</v>
      </c>
      <c r="D111" s="10">
        <v>846614</v>
      </c>
      <c r="E111" s="10"/>
      <c r="F111" s="10"/>
      <c r="G111" s="10"/>
      <c r="H111" s="10"/>
      <c r="I111" s="10"/>
      <c r="J111" s="10">
        <v>100</v>
      </c>
      <c r="K111" s="10"/>
      <c r="L111" s="10"/>
      <c r="M111" s="10"/>
      <c r="N111" s="10"/>
      <c r="O111" s="10"/>
      <c r="P111" s="10">
        <v>100</v>
      </c>
      <c r="Q111" s="10"/>
      <c r="R111" s="10"/>
      <c r="S111" s="10"/>
      <c r="T111" s="10"/>
      <c r="U111" s="10"/>
      <c r="V111" s="10">
        <v>100</v>
      </c>
      <c r="W111" s="187"/>
      <c r="X111" s="187"/>
      <c r="Y111" s="187"/>
      <c r="Z111" s="187"/>
      <c r="AA111" s="187"/>
      <c r="AB111" s="187"/>
      <c r="AC111" s="187"/>
      <c r="AD111" s="187"/>
      <c r="AE111" s="187"/>
    </row>
    <row xmlns:x14ac="http://schemas.microsoft.com/office/spreadsheetml/2009/9/ac" r="112" s="185" customFormat="true" ht="12" x14ac:dyDescent="0.2">
      <c r="A112" s="183" t="s">
        <v>322</v>
      </c>
      <c r="B112" s="10">
        <v>2005</v>
      </c>
      <c r="C112" s="186" t="s">
        <v>328</v>
      </c>
      <c r="D112" s="10">
        <v>856945</v>
      </c>
      <c r="E112" s="10"/>
      <c r="F112" s="10"/>
      <c r="G112" s="10"/>
      <c r="H112" s="10"/>
      <c r="I112" s="10"/>
      <c r="J112" s="10">
        <v>100</v>
      </c>
      <c r="K112" s="10"/>
      <c r="L112" s="10"/>
      <c r="M112" s="10"/>
      <c r="N112" s="10"/>
      <c r="O112" s="10"/>
      <c r="P112" s="10">
        <v>100</v>
      </c>
      <c r="Q112" s="10"/>
      <c r="R112" s="10"/>
      <c r="S112" s="10"/>
      <c r="T112" s="10"/>
      <c r="U112" s="10"/>
      <c r="V112" s="10">
        <v>100</v>
      </c>
      <c r="W112" s="187"/>
      <c r="X112" s="187"/>
      <c r="Y112" s="187"/>
      <c r="Z112" s="187"/>
      <c r="AA112" s="187"/>
      <c r="AB112" s="187"/>
      <c r="AC112" s="187"/>
      <c r="AD112" s="187"/>
      <c r="AE112" s="187"/>
    </row>
    <row xmlns:x14ac="http://schemas.microsoft.com/office/spreadsheetml/2009/9/ac" r="113" s="185" customFormat="true" ht="12" x14ac:dyDescent="0.2">
      <c r="A113" s="183" t="s">
        <v>322</v>
      </c>
      <c r="B113" s="10">
        <v>2006</v>
      </c>
      <c r="C113" s="186" t="s">
        <v>328</v>
      </c>
      <c r="D113" s="10">
        <v>869789</v>
      </c>
      <c r="E113" s="10">
        <v>86.776009598992459</v>
      </c>
      <c r="F113" s="10"/>
      <c r="G113" s="10"/>
      <c r="H113" s="10"/>
      <c r="I113" s="10">
        <v>13.223990401007541</v>
      </c>
      <c r="J113" s="10">
        <v>86.776009598992459</v>
      </c>
      <c r="K113" s="10">
        <v>72.577654576247824</v>
      </c>
      <c r="L113" s="10"/>
      <c r="M113" s="10"/>
      <c r="N113" s="10"/>
      <c r="O113" s="10">
        <v>27.42234542375218</v>
      </c>
      <c r="P113" s="10">
        <v>72.577654576247824</v>
      </c>
      <c r="Q113" s="10"/>
      <c r="R113" s="10"/>
      <c r="S113" s="10"/>
      <c r="T113" s="10"/>
      <c r="U113" s="10"/>
      <c r="V113" s="10">
        <v>100</v>
      </c>
      <c r="W113" s="187"/>
      <c r="X113" s="187"/>
      <c r="Y113" s="187"/>
      <c r="Z113" s="187"/>
      <c r="AA113" s="187"/>
      <c r="AB113" s="187"/>
      <c r="AC113" s="187"/>
      <c r="AD113" s="187"/>
      <c r="AE113" s="187"/>
    </row>
    <row xmlns:x14ac="http://schemas.microsoft.com/office/spreadsheetml/2009/9/ac" r="114" s="185" customFormat="true" ht="12" x14ac:dyDescent="0.2">
      <c r="A114" s="183" t="s">
        <v>322</v>
      </c>
      <c r="B114" s="10">
        <v>2007</v>
      </c>
      <c r="C114" s="186" t="s">
        <v>328</v>
      </c>
      <c r="D114" s="10">
        <v>879466</v>
      </c>
      <c r="E114" s="10">
        <v>86.776009598992459</v>
      </c>
      <c r="F114" s="10"/>
      <c r="G114" s="10"/>
      <c r="H114" s="10"/>
      <c r="I114" s="10">
        <v>13.223990401007541</v>
      </c>
      <c r="J114" s="10">
        <v>86.776009598992459</v>
      </c>
      <c r="K114" s="10">
        <v>72.577654576247824</v>
      </c>
      <c r="L114" s="10"/>
      <c r="M114" s="10"/>
      <c r="N114" s="10"/>
      <c r="O114" s="10">
        <v>27.42234542375218</v>
      </c>
      <c r="P114" s="10">
        <v>72.577654576247824</v>
      </c>
      <c r="Q114" s="10"/>
      <c r="R114" s="10"/>
      <c r="S114" s="10"/>
      <c r="T114" s="10"/>
      <c r="U114" s="10"/>
      <c r="V114" s="10">
        <v>100</v>
      </c>
      <c r="W114" s="187"/>
      <c r="X114" s="187"/>
      <c r="Y114" s="187"/>
      <c r="Z114" s="187"/>
      <c r="AA114" s="187"/>
      <c r="AB114" s="187"/>
      <c r="AC114" s="187"/>
      <c r="AD114" s="187"/>
      <c r="AE114" s="187"/>
    </row>
    <row xmlns:x14ac="http://schemas.microsoft.com/office/spreadsheetml/2009/9/ac" r="115" s="185" customFormat="true" ht="12" x14ac:dyDescent="0.2">
      <c r="A115" s="183" t="s">
        <v>322</v>
      </c>
      <c r="B115" s="10">
        <v>2008</v>
      </c>
      <c r="C115" s="186" t="s">
        <v>328</v>
      </c>
      <c r="D115" s="10">
        <v>890390</v>
      </c>
      <c r="E115" s="10">
        <v>86.776009598992459</v>
      </c>
      <c r="F115" s="10"/>
      <c r="G115" s="10"/>
      <c r="H115" s="10"/>
      <c r="I115" s="10">
        <v>13.223990401007541</v>
      </c>
      <c r="J115" s="10">
        <v>86.776009598992459</v>
      </c>
      <c r="K115" s="10">
        <v>72.577654576247824</v>
      </c>
      <c r="L115" s="10"/>
      <c r="M115" s="10"/>
      <c r="N115" s="10"/>
      <c r="O115" s="10">
        <v>27.42234542375218</v>
      </c>
      <c r="P115" s="10">
        <v>72.577654576247824</v>
      </c>
      <c r="Q115" s="10"/>
      <c r="R115" s="10"/>
      <c r="S115" s="10"/>
      <c r="T115" s="10"/>
      <c r="U115" s="10"/>
      <c r="V115" s="10">
        <v>100</v>
      </c>
      <c r="W115" s="187"/>
      <c r="X115" s="187"/>
      <c r="Y115" s="187"/>
      <c r="Z115" s="187"/>
      <c r="AA115" s="187"/>
      <c r="AB115" s="187"/>
      <c r="AC115" s="187"/>
      <c r="AD115" s="187"/>
      <c r="AE115" s="187"/>
    </row>
    <row xmlns:x14ac="http://schemas.microsoft.com/office/spreadsheetml/2009/9/ac" r="116" s="185" customFormat="true" ht="12" x14ac:dyDescent="0.2">
      <c r="A116" s="183" t="s">
        <v>322</v>
      </c>
      <c r="B116" s="10">
        <v>2009</v>
      </c>
      <c r="C116" s="188" t="s">
        <v>328</v>
      </c>
      <c r="D116" s="10">
        <v>905287</v>
      </c>
      <c r="E116" s="10">
        <v>86.776009598992459</v>
      </c>
      <c r="F116" s="10"/>
      <c r="G116" s="10"/>
      <c r="H116" s="10"/>
      <c r="I116" s="10">
        <v>13.223990401007541</v>
      </c>
      <c r="J116" s="10">
        <v>86.776009598992459</v>
      </c>
      <c r="K116" s="10">
        <v>72.577654576247824</v>
      </c>
      <c r="L116" s="10"/>
      <c r="M116" s="10"/>
      <c r="N116" s="10"/>
      <c r="O116" s="10">
        <v>27.42234542375218</v>
      </c>
      <c r="P116" s="10">
        <v>72.577654576247824</v>
      </c>
      <c r="Q116" s="10"/>
      <c r="R116" s="10"/>
      <c r="S116" s="10"/>
      <c r="T116" s="10"/>
      <c r="U116" s="10"/>
      <c r="V116" s="10">
        <v>100</v>
      </c>
      <c r="W116" s="188"/>
      <c r="X116" s="188"/>
      <c r="Y116" s="188"/>
      <c r="Z116" s="188"/>
      <c r="AA116" s="188"/>
      <c r="AB116" s="188"/>
      <c r="AC116" s="188"/>
    </row>
    <row xmlns:x14ac="http://schemas.microsoft.com/office/spreadsheetml/2009/9/ac" r="117" s="185" customFormat="true" ht="12" x14ac:dyDescent="0.2">
      <c r="A117" s="183" t="s">
        <v>322</v>
      </c>
      <c r="B117" s="10">
        <v>2010</v>
      </c>
      <c r="C117" s="188" t="s">
        <v>328</v>
      </c>
      <c r="D117" s="10">
        <v>925702</v>
      </c>
      <c r="E117" s="10">
        <v>86.776009598992459</v>
      </c>
      <c r="F117" s="10"/>
      <c r="G117" s="10"/>
      <c r="H117" s="10"/>
      <c r="I117" s="10">
        <v>13.223990401007541</v>
      </c>
      <c r="J117" s="10">
        <v>86.776009598992459</v>
      </c>
      <c r="K117" s="10">
        <v>72.577654576247824</v>
      </c>
      <c r="L117" s="10"/>
      <c r="M117" s="10"/>
      <c r="N117" s="10"/>
      <c r="O117" s="10">
        <v>27.42234542375218</v>
      </c>
      <c r="P117" s="10">
        <v>72.577654576247824</v>
      </c>
      <c r="Q117" s="10"/>
      <c r="R117" s="10"/>
      <c r="S117" s="10"/>
      <c r="T117" s="10"/>
      <c r="U117" s="10"/>
      <c r="V117" s="10">
        <v>100</v>
      </c>
      <c r="W117" s="188"/>
      <c r="X117" s="188"/>
      <c r="Y117" s="188"/>
      <c r="Z117" s="188"/>
      <c r="AA117" s="188"/>
      <c r="AB117" s="188"/>
      <c r="AC117" s="188"/>
    </row>
    <row xmlns:x14ac="http://schemas.microsoft.com/office/spreadsheetml/2009/9/ac" r="118" s="185" customFormat="true" ht="12" x14ac:dyDescent="0.2">
      <c r="A118" s="183" t="s">
        <v>322</v>
      </c>
      <c r="B118" s="10">
        <v>2011</v>
      </c>
      <c r="C118" s="188" t="s">
        <v>328</v>
      </c>
      <c r="D118" s="10">
        <v>947716</v>
      </c>
      <c r="E118" s="10">
        <v>85.938581367895722</v>
      </c>
      <c r="F118" s="10"/>
      <c r="G118" s="10"/>
      <c r="H118" s="10"/>
      <c r="I118" s="10">
        <v>14.06141863210428</v>
      </c>
      <c r="J118" s="10">
        <v>85.938581367895722</v>
      </c>
      <c r="K118" s="10">
        <v>73.94967361552699</v>
      </c>
      <c r="L118" s="10"/>
      <c r="M118" s="10"/>
      <c r="N118" s="10"/>
      <c r="O118" s="10">
        <v>26.05032638447301</v>
      </c>
      <c r="P118" s="10">
        <v>73.94967361552699</v>
      </c>
      <c r="Q118" s="10"/>
      <c r="R118" s="10"/>
      <c r="S118" s="10"/>
      <c r="T118" s="10"/>
      <c r="U118" s="10"/>
      <c r="V118" s="10">
        <v>100</v>
      </c>
      <c r="W118" s="188"/>
      <c r="X118" s="188"/>
      <c r="Y118" s="188"/>
      <c r="Z118" s="188"/>
      <c r="AA118" s="188"/>
      <c r="AB118" s="188"/>
      <c r="AC118" s="188"/>
      <c r="AD118" s="188"/>
    </row>
    <row xmlns:x14ac="http://schemas.microsoft.com/office/spreadsheetml/2009/9/ac" r="119" s="185" customFormat="true" ht="12" x14ac:dyDescent="0.2">
      <c r="A119" s="183" t="s">
        <v>322</v>
      </c>
      <c r="B119" s="10">
        <v>2012</v>
      </c>
      <c r="C119" s="188" t="s">
        <v>328</v>
      </c>
      <c r="D119" s="10">
        <v>971364</v>
      </c>
      <c r="E119" s="10">
        <v>85.101153136798985</v>
      </c>
      <c r="F119" s="10"/>
      <c r="G119" s="10"/>
      <c r="H119" s="10"/>
      <c r="I119" s="10">
        <v>14.898846863201021</v>
      </c>
      <c r="J119" s="10">
        <v>85.101153136798985</v>
      </c>
      <c r="K119" s="10">
        <v>75.321692654805702</v>
      </c>
      <c r="L119" s="10"/>
      <c r="M119" s="10"/>
      <c r="N119" s="10"/>
      <c r="O119" s="10">
        <v>24.678307345194298</v>
      </c>
      <c r="P119" s="10">
        <v>75.321692654805702</v>
      </c>
      <c r="Q119" s="10"/>
      <c r="R119" s="10"/>
      <c r="S119" s="10"/>
      <c r="T119" s="10"/>
      <c r="U119" s="10"/>
      <c r="V119" s="10">
        <v>100</v>
      </c>
      <c r="W119" s="188"/>
      <c r="X119" s="188"/>
      <c r="Y119" s="188"/>
      <c r="Z119" s="188"/>
      <c r="AA119" s="188"/>
      <c r="AB119" s="188"/>
      <c r="AC119" s="188"/>
      <c r="AD119" s="188"/>
    </row>
    <row xmlns:x14ac="http://schemas.microsoft.com/office/spreadsheetml/2009/9/ac" r="120" s="185" customFormat="true" ht="12" x14ac:dyDescent="0.2">
      <c r="A120" s="183" t="s">
        <v>322</v>
      </c>
      <c r="B120" s="10">
        <v>2013</v>
      </c>
      <c r="C120" s="188" t="s">
        <v>328</v>
      </c>
      <c r="D120" s="10">
        <v>995930</v>
      </c>
      <c r="E120" s="10">
        <v>84.263724905702247</v>
      </c>
      <c r="F120" s="10"/>
      <c r="G120" s="10"/>
      <c r="H120" s="10"/>
      <c r="I120" s="10">
        <v>15.736275094297749</v>
      </c>
      <c r="J120" s="10">
        <v>84.263724905702247</v>
      </c>
      <c r="K120" s="10">
        <v>76.693711694084868</v>
      </c>
      <c r="L120" s="10"/>
      <c r="M120" s="10"/>
      <c r="N120" s="10"/>
      <c r="O120" s="10">
        <v>23.306288305915128</v>
      </c>
      <c r="P120" s="10">
        <v>76.693711694084868</v>
      </c>
      <c r="Q120" s="10"/>
      <c r="R120" s="10"/>
      <c r="S120" s="10"/>
      <c r="T120" s="10"/>
      <c r="U120" s="10"/>
      <c r="V120" s="10">
        <v>100</v>
      </c>
      <c r="W120" s="188"/>
      <c r="X120" s="188"/>
      <c r="Y120" s="188"/>
      <c r="Z120" s="188"/>
      <c r="AA120" s="188"/>
      <c r="AB120" s="188"/>
      <c r="AC120" s="188"/>
      <c r="AD120" s="188"/>
    </row>
    <row xmlns:x14ac="http://schemas.microsoft.com/office/spreadsheetml/2009/9/ac" r="121" s="185" customFormat="true" ht="12" x14ac:dyDescent="0.2">
      <c r="A121" s="183" t="s">
        <v>322</v>
      </c>
      <c r="B121" s="10">
        <v>2014</v>
      </c>
      <c r="C121" s="188" t="s">
        <v>328</v>
      </c>
      <c r="D121" s="10">
        <v>1022784</v>
      </c>
      <c r="E121" s="10">
        <v>83.42629667460551</v>
      </c>
      <c r="F121" s="10"/>
      <c r="G121" s="10"/>
      <c r="H121" s="10"/>
      <c r="I121" s="10">
        <v>16.57370332539449</v>
      </c>
      <c r="J121" s="10">
        <v>83.42629667460551</v>
      </c>
      <c r="K121" s="10">
        <v>78.06573073336358</v>
      </c>
      <c r="L121" s="10"/>
      <c r="M121" s="10"/>
      <c r="N121" s="10"/>
      <c r="O121" s="10">
        <v>21.93426926663642</v>
      </c>
      <c r="P121" s="10">
        <v>78.06573073336358</v>
      </c>
      <c r="Q121" s="10"/>
      <c r="R121" s="10"/>
      <c r="S121" s="10"/>
      <c r="T121" s="10"/>
      <c r="U121" s="10"/>
      <c r="V121" s="10">
        <v>100</v>
      </c>
      <c r="W121" s="188"/>
      <c r="X121" s="188"/>
      <c r="Y121" s="188"/>
      <c r="Z121" s="188"/>
      <c r="AA121" s="188"/>
      <c r="AB121" s="188"/>
      <c r="AC121" s="188"/>
      <c r="AD121" s="188"/>
    </row>
    <row xmlns:x14ac="http://schemas.microsoft.com/office/spreadsheetml/2009/9/ac" r="122" s="185" customFormat="true" ht="12" x14ac:dyDescent="0.2">
      <c r="A122" s="183" t="s">
        <v>322</v>
      </c>
      <c r="B122" s="10">
        <v>2015</v>
      </c>
      <c r="C122" s="188" t="s">
        <v>328</v>
      </c>
      <c r="D122" s="10">
        <v>1047432</v>
      </c>
      <c r="E122" s="10">
        <v>82.588868443508773</v>
      </c>
      <c r="F122" s="10"/>
      <c r="G122" s="10"/>
      <c r="H122" s="10"/>
      <c r="I122" s="10">
        <v>17.411131556491231</v>
      </c>
      <c r="J122" s="10">
        <v>82.588868443508773</v>
      </c>
      <c r="K122" s="10">
        <v>79.437749772642746</v>
      </c>
      <c r="L122" s="10"/>
      <c r="M122" s="10"/>
      <c r="N122" s="10"/>
      <c r="O122" s="10">
        <v>20.56225022735725</v>
      </c>
      <c r="P122" s="10">
        <v>79.437749772642746</v>
      </c>
      <c r="Q122" s="10"/>
      <c r="R122" s="10"/>
      <c r="S122" s="10"/>
      <c r="T122" s="10"/>
      <c r="U122" s="10"/>
      <c r="V122" s="10">
        <v>100</v>
      </c>
      <c r="W122" s="188"/>
      <c r="X122" s="188"/>
      <c r="Y122" s="188"/>
      <c r="Z122" s="188"/>
      <c r="AA122" s="188"/>
      <c r="AB122" s="188"/>
      <c r="AC122" s="188"/>
      <c r="AD122" s="188"/>
    </row>
    <row xmlns:x14ac="http://schemas.microsoft.com/office/spreadsheetml/2009/9/ac" r="123" s="185" customFormat="true" ht="12" x14ac:dyDescent="0.2">
      <c r="A123" s="183" t="s">
        <v>322</v>
      </c>
      <c r="B123" s="10">
        <v>2016</v>
      </c>
      <c r="C123" s="188" t="s">
        <v>328</v>
      </c>
      <c r="D123" s="10">
        <v>1068666</v>
      </c>
      <c r="E123" s="10">
        <v>81.751440212411808</v>
      </c>
      <c r="F123" s="10"/>
      <c r="G123" s="10"/>
      <c r="H123" s="10"/>
      <c r="I123" s="10">
        <v>18.248559787588189</v>
      </c>
      <c r="J123" s="10">
        <v>81.751440212411808</v>
      </c>
      <c r="K123" s="10">
        <v>80.809768811921458</v>
      </c>
      <c r="L123" s="10"/>
      <c r="M123" s="10"/>
      <c r="N123" s="10"/>
      <c r="O123" s="10">
        <v>19.190231188078538</v>
      </c>
      <c r="P123" s="10">
        <v>80.809768811921458</v>
      </c>
      <c r="Q123" s="10"/>
      <c r="R123" s="10"/>
      <c r="S123" s="10"/>
      <c r="T123" s="10"/>
      <c r="U123" s="10"/>
      <c r="V123" s="10">
        <v>100</v>
      </c>
      <c r="W123" s="188"/>
      <c r="X123" s="188"/>
      <c r="Y123" s="188"/>
      <c r="Z123" s="188"/>
      <c r="AA123" s="188"/>
      <c r="AB123" s="188"/>
      <c r="AC123" s="188"/>
      <c r="AD123" s="188"/>
    </row>
    <row xmlns:x14ac="http://schemas.microsoft.com/office/spreadsheetml/2009/9/ac" r="124" s="185" customFormat="true" ht="12" x14ac:dyDescent="0.2">
      <c r="A124" s="183" t="s">
        <v>322</v>
      </c>
      <c r="B124" s="10">
        <v>2017</v>
      </c>
      <c r="C124" s="188" t="s">
        <v>328</v>
      </c>
      <c r="D124" s="10">
        <v>1086351</v>
      </c>
      <c r="E124" s="10">
        <v>80.91401198131507</v>
      </c>
      <c r="F124" s="10"/>
      <c r="G124" s="10"/>
      <c r="H124" s="10"/>
      <c r="I124" s="10">
        <v>19.08598801868493</v>
      </c>
      <c r="J124" s="10">
        <v>80.91401198131507</v>
      </c>
      <c r="K124" s="10">
        <v>82.181787851200625</v>
      </c>
      <c r="L124" s="10"/>
      <c r="M124" s="10"/>
      <c r="N124" s="10"/>
      <c r="O124" s="10">
        <v>17.818212148799379</v>
      </c>
      <c r="P124" s="10">
        <v>82.181787851200625</v>
      </c>
      <c r="Q124" s="10">
        <v>93.731143144485415</v>
      </c>
      <c r="R124" s="10"/>
      <c r="S124" s="10"/>
      <c r="T124" s="10"/>
      <c r="U124" s="10">
        <v>6.2688568555145849</v>
      </c>
      <c r="V124" s="10">
        <v>93.731143144485415</v>
      </c>
      <c r="W124" s="188"/>
      <c r="X124" s="188"/>
      <c r="Y124" s="188"/>
      <c r="Z124" s="188"/>
      <c r="AA124" s="188"/>
      <c r="AB124" s="188"/>
      <c r="AC124" s="188"/>
      <c r="AD124" s="188"/>
    </row>
    <row xmlns:x14ac="http://schemas.microsoft.com/office/spreadsheetml/2009/9/ac" r="125" s="185" customFormat="true" ht="12" x14ac:dyDescent="0.2">
      <c r="A125" s="183" t="s">
        <v>322</v>
      </c>
      <c r="B125" s="10">
        <v>2018</v>
      </c>
      <c r="C125" s="188" t="s">
        <v>328</v>
      </c>
      <c r="D125" s="10">
        <v>1104638</v>
      </c>
      <c r="E125" s="10">
        <v>80.076583750218333</v>
      </c>
      <c r="F125" s="10"/>
      <c r="G125" s="10"/>
      <c r="H125" s="10"/>
      <c r="I125" s="10">
        <v>19.92341624978167</v>
      </c>
      <c r="J125" s="10">
        <v>80.076583750218333</v>
      </c>
      <c r="K125" s="10">
        <v>83.553806890479336</v>
      </c>
      <c r="L125" s="10"/>
      <c r="M125" s="10"/>
      <c r="N125" s="10"/>
      <c r="O125" s="10">
        <v>16.44619310952066</v>
      </c>
      <c r="P125" s="10">
        <v>83.553806890479336</v>
      </c>
      <c r="Q125" s="10">
        <v>93.731143144485415</v>
      </c>
      <c r="R125" s="10"/>
      <c r="S125" s="10"/>
      <c r="T125" s="10"/>
      <c r="U125" s="10">
        <v>6.2688568555145849</v>
      </c>
      <c r="V125" s="10">
        <v>93.731143144485415</v>
      </c>
      <c r="W125" s="188"/>
      <c r="X125" s="188"/>
      <c r="Y125" s="188"/>
      <c r="Z125" s="188"/>
      <c r="AA125" s="188"/>
      <c r="AB125" s="188"/>
      <c r="AC125" s="188"/>
      <c r="AD125" s="188"/>
    </row>
    <row xmlns:x14ac="http://schemas.microsoft.com/office/spreadsheetml/2009/9/ac" r="126" s="185" customFormat="true" ht="12" x14ac:dyDescent="0.2">
      <c r="A126" s="183" t="s">
        <v>322</v>
      </c>
      <c r="B126" s="10">
        <v>2019</v>
      </c>
      <c r="C126" s="188" t="s">
        <v>328</v>
      </c>
      <c r="D126" s="10">
        <v>1125276</v>
      </c>
      <c r="E126" s="10">
        <v>79.239155519121596</v>
      </c>
      <c r="F126" s="10"/>
      <c r="G126" s="10"/>
      <c r="H126" s="10"/>
      <c r="I126" s="10">
        <v>20.760844480878401</v>
      </c>
      <c r="J126" s="10">
        <v>79.239155519121596</v>
      </c>
      <c r="K126" s="10">
        <v>84.925825929758503</v>
      </c>
      <c r="L126" s="10"/>
      <c r="M126" s="10"/>
      <c r="N126" s="10"/>
      <c r="O126" s="10">
        <v>15.074174070241501</v>
      </c>
      <c r="P126" s="10">
        <v>84.925825929758503</v>
      </c>
      <c r="Q126" s="10">
        <v>93.731143144485415</v>
      </c>
      <c r="R126" s="10"/>
      <c r="S126" s="10"/>
      <c r="T126" s="10"/>
      <c r="U126" s="10">
        <v>6.2688568555145849</v>
      </c>
      <c r="V126" s="10">
        <v>93.731143144485415</v>
      </c>
      <c r="W126" s="188"/>
      <c r="X126" s="188"/>
      <c r="Y126" s="188"/>
      <c r="Z126" s="188"/>
      <c r="AA126" s="188"/>
      <c r="AB126" s="188"/>
      <c r="AC126" s="188"/>
      <c r="AD126" s="188"/>
    </row>
    <row xmlns:x14ac="http://schemas.microsoft.com/office/spreadsheetml/2009/9/ac" r="127" s="185" customFormat="true" ht="12" x14ac:dyDescent="0.2">
      <c r="A127" s="183" t="s">
        <v>322</v>
      </c>
      <c r="B127" s="10">
        <v>2020</v>
      </c>
      <c r="C127" s="188" t="s">
        <v>328</v>
      </c>
      <c r="D127" s="10">
        <v>1151312</v>
      </c>
      <c r="E127" s="10">
        <v>78.401727288024858</v>
      </c>
      <c r="F127" s="10"/>
      <c r="G127" s="10"/>
      <c r="H127" s="10"/>
      <c r="I127" s="10">
        <v>21.598272711975142</v>
      </c>
      <c r="J127" s="10">
        <v>78.401727288024858</v>
      </c>
      <c r="K127" s="10">
        <v>86.297844969037214</v>
      </c>
      <c r="L127" s="10"/>
      <c r="M127" s="10"/>
      <c r="N127" s="10"/>
      <c r="O127" s="10">
        <v>13.702155030962791</v>
      </c>
      <c r="P127" s="10">
        <v>86.297844969037214</v>
      </c>
      <c r="Q127" s="10">
        <v>93.731143144485415</v>
      </c>
      <c r="R127" s="10"/>
      <c r="S127" s="10"/>
      <c r="T127" s="10"/>
      <c r="U127" s="10">
        <v>6.2688568555145849</v>
      </c>
      <c r="V127" s="10">
        <v>93.731143144485415</v>
      </c>
      <c r="W127" s="188"/>
      <c r="X127" s="188"/>
      <c r="Y127" s="188"/>
      <c r="Z127" s="188"/>
      <c r="AA127" s="188"/>
      <c r="AB127" s="188"/>
      <c r="AC127" s="188"/>
      <c r="AD127" s="188"/>
    </row>
    <row xmlns:x14ac="http://schemas.microsoft.com/office/spreadsheetml/2009/9/ac" r="128" s="185" customFormat="true" ht="12" x14ac:dyDescent="0.2">
      <c r="A128" s="188" t="s">
        <v>322</v>
      </c>
      <c r="B128" s="10">
        <v>2021</v>
      </c>
      <c r="C128" s="188" t="s">
        <v>328</v>
      </c>
      <c r="D128" s="10">
        <v>1176308</v>
      </c>
      <c r="E128" s="10">
        <v>77.564299056928121</v>
      </c>
      <c r="F128" s="10"/>
      <c r="G128" s="10"/>
      <c r="H128" s="10"/>
      <c r="I128" s="10">
        <v>22.435700943071879</v>
      </c>
      <c r="J128" s="10">
        <v>77.564299056928121</v>
      </c>
      <c r="K128" s="10">
        <v>87.669864008316381</v>
      </c>
      <c r="L128" s="10"/>
      <c r="M128" s="10"/>
      <c r="N128" s="10"/>
      <c r="O128" s="10">
        <v>12.330135991683621</v>
      </c>
      <c r="P128" s="10">
        <v>87.669864008316381</v>
      </c>
      <c r="Q128" s="10">
        <v>93.731143144485415</v>
      </c>
      <c r="R128" s="10"/>
      <c r="S128" s="10"/>
      <c r="T128" s="10"/>
      <c r="U128" s="10">
        <v>6.2688568555145849</v>
      </c>
      <c r="V128" s="10">
        <v>93.731143144485415</v>
      </c>
      <c r="W128" s="188"/>
      <c r="X128" s="188"/>
      <c r="Y128" s="188"/>
      <c r="Z128" s="188"/>
      <c r="AA128" s="188"/>
      <c r="AB128" s="188"/>
      <c r="AC128" s="188"/>
      <c r="AD128" s="188"/>
    </row>
    <row xmlns:x14ac="http://schemas.microsoft.com/office/spreadsheetml/2009/9/ac" r="129" s="185" customFormat="true" ht="12" x14ac:dyDescent="0.2">
      <c r="A129" s="188" t="s">
        <v>322</v>
      </c>
      <c r="B129" s="10">
        <v>2022</v>
      </c>
      <c r="C129" s="188" t="s">
        <v>328</v>
      </c>
      <c r="D129" s="10">
        <v>1196257</v>
      </c>
      <c r="E129" s="10">
        <v>76.726870825831384</v>
      </c>
      <c r="F129" s="10"/>
      <c r="G129" s="10"/>
      <c r="H129" s="10"/>
      <c r="I129" s="10">
        <v>23.27312917416862</v>
      </c>
      <c r="J129" s="10">
        <v>76.726870825831384</v>
      </c>
      <c r="K129" s="10">
        <v>89.041883047595093</v>
      </c>
      <c r="L129" s="10"/>
      <c r="M129" s="10"/>
      <c r="N129" s="10"/>
      <c r="O129" s="10">
        <v>10.958116952404909</v>
      </c>
      <c r="P129" s="10">
        <v>89.041883047595093</v>
      </c>
      <c r="Q129" s="10">
        <v>93.731143144485415</v>
      </c>
      <c r="R129" s="10"/>
      <c r="S129" s="10"/>
      <c r="T129" s="10"/>
      <c r="U129" s="10">
        <v>6.2688568555145849</v>
      </c>
      <c r="V129" s="10">
        <v>93.731143144485415</v>
      </c>
      <c r="W129" s="188"/>
      <c r="X129" s="188"/>
      <c r="Y129" s="188"/>
      <c r="Z129" s="188"/>
      <c r="AA129" s="188"/>
      <c r="AB129" s="188"/>
      <c r="AC129" s="188"/>
      <c r="AD129" s="188"/>
    </row>
    <row xmlns:x14ac="http://schemas.microsoft.com/office/spreadsheetml/2009/9/ac" r="130" s="185" customFormat="true" ht="12" x14ac:dyDescent="0.2">
      <c r="A130" s="188" t="s">
        <v>322</v>
      </c>
      <c r="B130" s="10">
        <v>2023</v>
      </c>
      <c r="C130" s="188" t="s">
        <v>328</v>
      </c>
      <c r="D130" s="10">
        <v>1195646</v>
      </c>
      <c r="E130" s="10">
        <v>75.889442594734646</v>
      </c>
      <c r="F130" s="10"/>
      <c r="G130" s="10"/>
      <c r="H130" s="10"/>
      <c r="I130" s="10">
        <v>24.11055740526535</v>
      </c>
      <c r="J130" s="10">
        <v>75.889442594734646</v>
      </c>
      <c r="K130" s="10">
        <v>90.413902086873804</v>
      </c>
      <c r="L130" s="10"/>
      <c r="M130" s="10"/>
      <c r="N130" s="10"/>
      <c r="O130" s="10">
        <v>9.5860979131261956</v>
      </c>
      <c r="P130" s="10">
        <v>90.413902086873804</v>
      </c>
      <c r="Q130" s="10">
        <v>93.731143144485415</v>
      </c>
      <c r="R130" s="10"/>
      <c r="S130" s="10"/>
      <c r="T130" s="10"/>
      <c r="U130" s="10">
        <v>6.2688568555145849</v>
      </c>
      <c r="V130" s="10">
        <v>93.731143144485415</v>
      </c>
      <c r="W130" s="188"/>
      <c r="X130" s="188"/>
      <c r="Y130" s="188"/>
      <c r="Z130" s="188"/>
      <c r="AA130" s="188"/>
      <c r="AB130" s="188"/>
      <c r="AC130" s="188"/>
      <c r="AD130" s="188"/>
    </row>
    <row xmlns:x14ac="http://schemas.microsoft.com/office/spreadsheetml/2009/9/ac" r="131" s="185" customFormat="true" ht="12" x14ac:dyDescent="0.2">
      <c r="A131" s="188" t="s">
        <v>322</v>
      </c>
      <c r="B131" s="10">
        <v>2024</v>
      </c>
      <c r="C131" s="188" t="s">
        <v>328</v>
      </c>
      <c r="D131" s="10"/>
      <c r="E131" s="10"/>
      <c r="F131" s="10"/>
      <c r="G131" s="10"/>
      <c r="H131" s="10"/>
      <c r="I131" s="10"/>
      <c r="J131" s="10"/>
      <c r="K131" s="10"/>
      <c r="L131" s="10"/>
      <c r="M131" s="10"/>
      <c r="N131" s="10"/>
      <c r="O131" s="10"/>
      <c r="P131" s="10"/>
      <c r="Q131" s="10"/>
      <c r="R131" s="10"/>
      <c r="S131" s="10"/>
      <c r="T131" s="10"/>
      <c r="U131" s="10"/>
      <c r="V131" s="10"/>
      <c r="W131" s="188"/>
      <c r="X131" s="188"/>
      <c r="Y131" s="188"/>
      <c r="Z131" s="188"/>
      <c r="AA131" s="188"/>
      <c r="AB131" s="188"/>
      <c r="AC131" s="188"/>
      <c r="AD131" s="188"/>
    </row>
    <row xmlns:x14ac="http://schemas.microsoft.com/office/spreadsheetml/2009/9/ac" r="132" s="185" customFormat="true" ht="12" x14ac:dyDescent="0.2">
      <c r="A132" s="188" t="s">
        <v>322</v>
      </c>
      <c r="B132" s="10">
        <v>2025</v>
      </c>
      <c r="C132" s="188" t="s">
        <v>328</v>
      </c>
      <c r="D132" s="10"/>
      <c r="E132" s="10"/>
      <c r="F132" s="10"/>
      <c r="G132" s="10"/>
      <c r="H132" s="10"/>
      <c r="I132" s="10"/>
      <c r="J132" s="10"/>
      <c r="K132" s="10"/>
      <c r="L132" s="10"/>
      <c r="M132" s="10"/>
      <c r="N132" s="10"/>
      <c r="O132" s="10"/>
      <c r="P132" s="10"/>
      <c r="Q132" s="10"/>
      <c r="R132" s="10"/>
      <c r="S132" s="10"/>
      <c r="T132" s="10"/>
      <c r="U132" s="10"/>
      <c r="V132" s="10"/>
      <c r="W132" s="188"/>
      <c r="X132" s="188"/>
      <c r="Y132" s="188"/>
      <c r="Z132" s="188"/>
      <c r="AA132" s="188"/>
      <c r="AB132" s="188"/>
      <c r="AC132" s="188"/>
      <c r="AD132" s="188"/>
    </row>
    <row xmlns:x14ac="http://schemas.microsoft.com/office/spreadsheetml/2009/9/ac" r="133" s="185" customFormat="true" ht="12" x14ac:dyDescent="0.2">
      <c r="A133" s="188" t="s">
        <v>322</v>
      </c>
      <c r="B133" s="10">
        <v>2026</v>
      </c>
      <c r="C133" s="188" t="s">
        <v>328</v>
      </c>
      <c r="D133" s="10"/>
      <c r="E133" s="10"/>
      <c r="F133" s="10"/>
      <c r="G133" s="10"/>
      <c r="H133" s="10"/>
      <c r="I133" s="10"/>
      <c r="J133" s="10"/>
      <c r="K133" s="10"/>
      <c r="L133" s="10"/>
      <c r="M133" s="10"/>
      <c r="N133" s="10"/>
      <c r="O133" s="10"/>
      <c r="P133" s="10"/>
      <c r="Q133" s="10"/>
      <c r="R133" s="10"/>
      <c r="S133" s="10"/>
      <c r="T133" s="10"/>
      <c r="U133" s="10"/>
      <c r="V133" s="10"/>
      <c r="W133" s="188"/>
      <c r="X133" s="188"/>
      <c r="Y133" s="188"/>
      <c r="Z133" s="188"/>
      <c r="AA133" s="188"/>
      <c r="AB133" s="188"/>
      <c r="AC133" s="188"/>
      <c r="AD133" s="188"/>
    </row>
    <row xmlns:x14ac="http://schemas.microsoft.com/office/spreadsheetml/2009/9/ac" r="134" s="185" customFormat="true" ht="12" x14ac:dyDescent="0.2">
      <c r="A134" s="188" t="s">
        <v>322</v>
      </c>
      <c r="B134" s="10">
        <v>2027</v>
      </c>
      <c r="C134" s="188" t="s">
        <v>328</v>
      </c>
      <c r="D134" s="10"/>
      <c r="E134" s="10"/>
      <c r="F134" s="10"/>
      <c r="G134" s="10"/>
      <c r="H134" s="10"/>
      <c r="I134" s="10"/>
      <c r="J134" s="10"/>
      <c r="K134" s="10"/>
      <c r="L134" s="10"/>
      <c r="M134" s="10"/>
      <c r="N134" s="10"/>
      <c r="O134" s="10"/>
      <c r="P134" s="10"/>
      <c r="Q134" s="10"/>
      <c r="R134" s="10"/>
      <c r="S134" s="10"/>
      <c r="T134" s="10"/>
      <c r="U134" s="10"/>
      <c r="V134" s="10"/>
      <c r="W134" s="188"/>
      <c r="X134" s="188"/>
      <c r="Y134" s="188"/>
      <c r="Z134" s="188"/>
      <c r="AA134" s="188"/>
      <c r="AB134" s="188"/>
      <c r="AC134" s="188"/>
      <c r="AD134" s="188"/>
    </row>
    <row xmlns:x14ac="http://schemas.microsoft.com/office/spreadsheetml/2009/9/ac" r="135" s="185" customFormat="true" ht="12" x14ac:dyDescent="0.2">
      <c r="A135" s="188" t="s">
        <v>322</v>
      </c>
      <c r="B135" s="10">
        <v>2028</v>
      </c>
      <c r="C135" s="188" t="s">
        <v>328</v>
      </c>
      <c r="D135" s="10"/>
      <c r="E135" s="10"/>
      <c r="F135" s="10"/>
      <c r="G135" s="10"/>
      <c r="H135" s="10"/>
      <c r="I135" s="10"/>
      <c r="J135" s="10"/>
      <c r="K135" s="10"/>
      <c r="L135" s="10"/>
      <c r="M135" s="10"/>
      <c r="N135" s="10"/>
      <c r="O135" s="10"/>
      <c r="P135" s="10"/>
      <c r="Q135" s="10"/>
      <c r="R135" s="10"/>
      <c r="S135" s="10"/>
      <c r="T135" s="10"/>
      <c r="U135" s="10"/>
      <c r="V135" s="10"/>
      <c r="W135" s="188"/>
      <c r="X135" s="188"/>
      <c r="Y135" s="188"/>
      <c r="Z135" s="188"/>
      <c r="AA135" s="188"/>
      <c r="AB135" s="188"/>
      <c r="AC135" s="188"/>
      <c r="AD135" s="188"/>
    </row>
    <row xmlns:x14ac="http://schemas.microsoft.com/office/spreadsheetml/2009/9/ac" r="136" s="185" customFormat="true" ht="12" x14ac:dyDescent="0.2">
      <c r="A136" s="188" t="s">
        <v>322</v>
      </c>
      <c r="B136" s="10">
        <v>2029</v>
      </c>
      <c r="C136" s="188" t="s">
        <v>328</v>
      </c>
      <c r="D136" s="10"/>
      <c r="E136" s="10"/>
      <c r="F136" s="10"/>
      <c r="G136" s="10"/>
      <c r="H136" s="10"/>
      <c r="I136" s="10"/>
      <c r="J136" s="10"/>
      <c r="K136" s="10"/>
      <c r="L136" s="10"/>
      <c r="M136" s="10"/>
      <c r="N136" s="10"/>
      <c r="O136" s="10"/>
      <c r="P136" s="10"/>
      <c r="Q136" s="10"/>
      <c r="R136" s="10"/>
      <c r="S136" s="10"/>
      <c r="T136" s="10"/>
      <c r="U136" s="10"/>
      <c r="V136" s="10"/>
      <c r="W136" s="188"/>
      <c r="X136" s="188"/>
      <c r="Y136" s="188"/>
      <c r="Z136" s="188"/>
      <c r="AA136" s="188"/>
      <c r="AB136" s="188"/>
      <c r="AC136" s="188"/>
      <c r="AD136" s="188"/>
    </row>
    <row xmlns:x14ac="http://schemas.microsoft.com/office/spreadsheetml/2009/9/ac" r="137" s="185" customFormat="true" ht="12" x14ac:dyDescent="0.2">
      <c r="A137" s="188" t="s">
        <v>322</v>
      </c>
      <c r="B137" s="10">
        <v>2030</v>
      </c>
      <c r="C137" s="188" t="s">
        <v>328</v>
      </c>
      <c r="D137" s="10"/>
      <c r="E137" s="10"/>
      <c r="F137" s="10"/>
      <c r="G137" s="10"/>
      <c r="H137" s="10"/>
      <c r="I137" s="10"/>
      <c r="J137" s="10"/>
      <c r="K137" s="10"/>
      <c r="L137" s="10"/>
      <c r="M137" s="10"/>
      <c r="N137" s="10"/>
      <c r="O137" s="10"/>
      <c r="P137" s="10"/>
      <c r="Q137" s="10"/>
      <c r="R137" s="10"/>
      <c r="S137" s="10"/>
      <c r="T137" s="10"/>
      <c r="U137" s="10"/>
      <c r="V137" s="10"/>
      <c r="W137" s="188"/>
      <c r="X137" s="188"/>
      <c r="Y137" s="188"/>
      <c r="Z137" s="188"/>
      <c r="AA137" s="188"/>
      <c r="AB137" s="188"/>
      <c r="AC137" s="188"/>
      <c r="AD137" s="188"/>
    </row>
    <row xmlns:x14ac="http://schemas.microsoft.com/office/spreadsheetml/2009/9/ac" r="138" s="185" customFormat="true" ht="12" x14ac:dyDescent="0.2">
      <c r="A138" s="188" t="s">
        <v>322</v>
      </c>
      <c r="B138" s="10">
        <v>2000</v>
      </c>
      <c r="C138" s="188" t="s">
        <v>329</v>
      </c>
      <c r="D138" s="10">
        <v>1348788</v>
      </c>
      <c r="E138" s="10">
        <v>18.900845509193459</v>
      </c>
      <c r="F138" s="10"/>
      <c r="G138" s="10"/>
      <c r="H138" s="10"/>
      <c r="I138" s="10"/>
      <c r="J138" s="10">
        <v>100</v>
      </c>
      <c r="K138" s="10"/>
      <c r="L138" s="10"/>
      <c r="M138" s="10"/>
      <c r="N138" s="10"/>
      <c r="O138" s="10"/>
      <c r="P138" s="10">
        <v>100</v>
      </c>
      <c r="Q138" s="10">
        <v>100</v>
      </c>
      <c r="R138" s="10"/>
      <c r="S138" s="10"/>
      <c r="T138" s="10"/>
      <c r="U138" s="10"/>
      <c r="V138" s="10">
        <v>100</v>
      </c>
      <c r="W138" s="188"/>
      <c r="X138" s="188"/>
      <c r="Y138" s="188"/>
      <c r="Z138" s="188"/>
      <c r="AA138" s="188"/>
      <c r="AB138" s="188"/>
      <c r="AC138" s="188"/>
      <c r="AD138" s="188"/>
    </row>
    <row xmlns:x14ac="http://schemas.microsoft.com/office/spreadsheetml/2009/9/ac" r="139" s="185" customFormat="true" ht="12" x14ac:dyDescent="0.2">
      <c r="A139" s="188" t="s">
        <v>322</v>
      </c>
      <c r="B139" s="10">
        <v>2001</v>
      </c>
      <c r="C139" s="188" t="s">
        <v>329</v>
      </c>
      <c r="D139" s="10">
        <v>1391916</v>
      </c>
      <c r="E139" s="10">
        <v>18.900845509193459</v>
      </c>
      <c r="F139" s="10"/>
      <c r="G139" s="10"/>
      <c r="H139" s="10"/>
      <c r="I139" s="10"/>
      <c r="J139" s="10">
        <v>100</v>
      </c>
      <c r="K139" s="10"/>
      <c r="L139" s="10"/>
      <c r="M139" s="10"/>
      <c r="N139" s="10"/>
      <c r="O139" s="10"/>
      <c r="P139" s="10">
        <v>100</v>
      </c>
      <c r="Q139" s="10">
        <v>100</v>
      </c>
      <c r="R139" s="10"/>
      <c r="S139" s="10"/>
      <c r="T139" s="10"/>
      <c r="U139" s="10"/>
      <c r="V139" s="10">
        <v>100</v>
      </c>
      <c r="W139" s="188"/>
      <c r="X139" s="188"/>
      <c r="Y139" s="188"/>
      <c r="Z139" s="188"/>
      <c r="AA139" s="188"/>
      <c r="AB139" s="188"/>
      <c r="AC139" s="188"/>
      <c r="AD139" s="188"/>
    </row>
    <row xmlns:x14ac="http://schemas.microsoft.com/office/spreadsheetml/2009/9/ac" r="140" s="185" customFormat="true" ht="12" x14ac:dyDescent="0.2">
      <c r="A140" s="188" t="s">
        <v>322</v>
      </c>
      <c r="B140" s="10">
        <v>2002</v>
      </c>
      <c r="C140" s="188" t="s">
        <v>329</v>
      </c>
      <c r="D140" s="10">
        <v>1431194</v>
      </c>
      <c r="E140" s="10">
        <v>18.900845509193459</v>
      </c>
      <c r="F140" s="10"/>
      <c r="G140" s="10"/>
      <c r="H140" s="10"/>
      <c r="I140" s="10"/>
      <c r="J140" s="10">
        <v>100</v>
      </c>
      <c r="K140" s="10"/>
      <c r="L140" s="10"/>
      <c r="M140" s="10"/>
      <c r="N140" s="10"/>
      <c r="O140" s="10"/>
      <c r="P140" s="10">
        <v>100</v>
      </c>
      <c r="Q140" s="10">
        <v>100</v>
      </c>
      <c r="R140" s="10"/>
      <c r="S140" s="10"/>
      <c r="T140" s="10"/>
      <c r="U140" s="10"/>
      <c r="V140" s="10">
        <v>100</v>
      </c>
      <c r="W140" s="188"/>
      <c r="X140" s="188"/>
      <c r="Y140" s="188"/>
      <c r="Z140" s="188"/>
      <c r="AA140" s="188"/>
      <c r="AB140" s="188"/>
      <c r="AC140" s="188"/>
      <c r="AD140" s="188"/>
    </row>
    <row xmlns:x14ac="http://schemas.microsoft.com/office/spreadsheetml/2009/9/ac" r="141" s="185" customFormat="true" ht="12" x14ac:dyDescent="0.2">
      <c r="A141" s="188" t="s">
        <v>322</v>
      </c>
      <c r="B141" s="10">
        <v>2003</v>
      </c>
      <c r="C141" s="188" t="s">
        <v>329</v>
      </c>
      <c r="D141" s="10">
        <v>1469952</v>
      </c>
      <c r="E141" s="10">
        <v>18.900845509193459</v>
      </c>
      <c r="F141" s="10"/>
      <c r="G141" s="10"/>
      <c r="H141" s="10"/>
      <c r="I141" s="10"/>
      <c r="J141" s="10">
        <v>100</v>
      </c>
      <c r="K141" s="10"/>
      <c r="L141" s="10"/>
      <c r="M141" s="10"/>
      <c r="N141" s="10"/>
      <c r="O141" s="10"/>
      <c r="P141" s="10">
        <v>100</v>
      </c>
      <c r="Q141" s="10">
        <v>100</v>
      </c>
      <c r="R141" s="10"/>
      <c r="S141" s="10"/>
      <c r="T141" s="10"/>
      <c r="U141" s="10"/>
      <c r="V141" s="10">
        <v>100</v>
      </c>
      <c r="W141" s="188"/>
      <c r="X141" s="188"/>
      <c r="Y141" s="188"/>
      <c r="Z141" s="188"/>
      <c r="AA141" s="188"/>
      <c r="AB141" s="188"/>
      <c r="AC141" s="188"/>
      <c r="AD141" s="188"/>
    </row>
    <row xmlns:x14ac="http://schemas.microsoft.com/office/spreadsheetml/2009/9/ac" r="142" s="185" customFormat="true" ht="12" x14ac:dyDescent="0.2">
      <c r="A142" s="188" t="s">
        <v>322</v>
      </c>
      <c r="B142" s="10">
        <v>2004</v>
      </c>
      <c r="C142" s="188" t="s">
        <v>329</v>
      </c>
      <c r="D142" s="10">
        <v>1509382</v>
      </c>
      <c r="E142" s="10">
        <v>20.40278667318853</v>
      </c>
      <c r="F142" s="10"/>
      <c r="G142" s="10"/>
      <c r="H142" s="10"/>
      <c r="I142" s="10"/>
      <c r="J142" s="10">
        <v>100</v>
      </c>
      <c r="K142" s="10">
        <v>65.197827038011383</v>
      </c>
      <c r="L142" s="10"/>
      <c r="M142" s="10"/>
      <c r="N142" s="10"/>
      <c r="O142" s="10">
        <v>34.802172961988617</v>
      </c>
      <c r="P142" s="10">
        <v>65.197827038011383</v>
      </c>
      <c r="Q142" s="10">
        <v>100</v>
      </c>
      <c r="R142" s="10"/>
      <c r="S142" s="10"/>
      <c r="T142" s="10"/>
      <c r="U142" s="10"/>
      <c r="V142" s="10">
        <v>100</v>
      </c>
      <c r="W142" s="188"/>
      <c r="X142" s="188"/>
      <c r="Y142" s="188"/>
      <c r="Z142" s="188"/>
      <c r="AA142" s="188"/>
      <c r="AB142" s="188"/>
      <c r="AC142" s="188"/>
      <c r="AD142" s="188"/>
    </row>
    <row xmlns:x14ac="http://schemas.microsoft.com/office/spreadsheetml/2009/9/ac" r="143" s="185" customFormat="true" ht="12" x14ac:dyDescent="0.2">
      <c r="A143" s="188" t="s">
        <v>322</v>
      </c>
      <c r="B143" s="10">
        <v>2005</v>
      </c>
      <c r="C143" s="188" t="s">
        <v>329</v>
      </c>
      <c r="D143" s="10">
        <v>1546283</v>
      </c>
      <c r="E143" s="10">
        <v>21.904727837184051</v>
      </c>
      <c r="F143" s="10"/>
      <c r="G143" s="10"/>
      <c r="H143" s="10"/>
      <c r="I143" s="10"/>
      <c r="J143" s="10">
        <v>100</v>
      </c>
      <c r="K143" s="10">
        <v>65.197827038011383</v>
      </c>
      <c r="L143" s="10"/>
      <c r="M143" s="10"/>
      <c r="N143" s="10"/>
      <c r="O143" s="10">
        <v>34.802172961988617</v>
      </c>
      <c r="P143" s="10">
        <v>65.197827038011383</v>
      </c>
      <c r="Q143" s="10">
        <v>100</v>
      </c>
      <c r="R143" s="10"/>
      <c r="S143" s="10"/>
      <c r="T143" s="10"/>
      <c r="U143" s="10"/>
      <c r="V143" s="10">
        <v>100</v>
      </c>
      <c r="W143" s="188"/>
      <c r="X143" s="188"/>
      <c r="Y143" s="188"/>
      <c r="Z143" s="188"/>
      <c r="AA143" s="188"/>
      <c r="AB143" s="188"/>
      <c r="AC143" s="188"/>
      <c r="AD143" s="188"/>
    </row>
    <row xmlns:x14ac="http://schemas.microsoft.com/office/spreadsheetml/2009/9/ac" r="144" s="185" customFormat="true" ht="12" x14ac:dyDescent="0.2">
      <c r="A144" s="188" t="s">
        <v>322</v>
      </c>
      <c r="B144" s="10">
        <v>2006</v>
      </c>
      <c r="C144" s="188" t="s">
        <v>329</v>
      </c>
      <c r="D144" s="10">
        <v>1575683</v>
      </c>
      <c r="E144" s="10">
        <v>23.406669001179129</v>
      </c>
      <c r="F144" s="10"/>
      <c r="G144" s="10"/>
      <c r="H144" s="10"/>
      <c r="I144" s="10"/>
      <c r="J144" s="10">
        <v>100</v>
      </c>
      <c r="K144" s="10">
        <v>65.197827038011383</v>
      </c>
      <c r="L144" s="10"/>
      <c r="M144" s="10"/>
      <c r="N144" s="10"/>
      <c r="O144" s="10">
        <v>34.802172961988617</v>
      </c>
      <c r="P144" s="10">
        <v>65.197827038011383</v>
      </c>
      <c r="Q144" s="10">
        <v>100</v>
      </c>
      <c r="R144" s="10"/>
      <c r="S144" s="10"/>
      <c r="T144" s="10"/>
      <c r="U144" s="10"/>
      <c r="V144" s="10">
        <v>100</v>
      </c>
      <c r="W144" s="188"/>
      <c r="X144" s="188"/>
      <c r="Y144" s="188"/>
      <c r="Z144" s="188"/>
      <c r="AA144" s="188"/>
      <c r="AB144" s="188"/>
      <c r="AC144" s="188"/>
      <c r="AD144" s="188"/>
    </row>
    <row xmlns:x14ac="http://schemas.microsoft.com/office/spreadsheetml/2009/9/ac" r="145" s="185" customFormat="true" ht="12" x14ac:dyDescent="0.2">
      <c r="A145" s="188" t="s">
        <v>322</v>
      </c>
      <c r="B145" s="10">
        <v>2007</v>
      </c>
      <c r="C145" s="188" t="s">
        <v>329</v>
      </c>
      <c r="D145" s="10">
        <v>1604707</v>
      </c>
      <c r="E145" s="10">
        <v>24.908610165174199</v>
      </c>
      <c r="F145" s="10">
        <v>24.908610165174199</v>
      </c>
      <c r="G145" s="10">
        <v>14.08568016363188</v>
      </c>
      <c r="H145" s="10">
        <v>10.82293000154232</v>
      </c>
      <c r="I145" s="10">
        <v>75.091389834825804</v>
      </c>
      <c r="J145" s="10">
        <v>0</v>
      </c>
      <c r="K145" s="10">
        <v>65.197827038011383</v>
      </c>
      <c r="L145" s="10"/>
      <c r="M145" s="10"/>
      <c r="N145" s="10"/>
      <c r="O145" s="10">
        <v>34.802172961988617</v>
      </c>
      <c r="P145" s="10">
        <v>65.197827038011383</v>
      </c>
      <c r="Q145" s="10">
        <v>100</v>
      </c>
      <c r="R145" s="10">
        <v>24.433565898657431</v>
      </c>
      <c r="S145" s="10"/>
      <c r="T145" s="10"/>
      <c r="U145" s="10">
        <v>75.566434101342566</v>
      </c>
      <c r="V145" s="10">
        <v>24.433565898657431</v>
      </c>
      <c r="W145" s="188"/>
      <c r="X145" s="188"/>
      <c r="Y145" s="188"/>
      <c r="Z145" s="188"/>
      <c r="AA145" s="188"/>
      <c r="AB145" s="188"/>
      <c r="AC145" s="188"/>
      <c r="AD145" s="188"/>
    </row>
    <row xmlns:x14ac="http://schemas.microsoft.com/office/spreadsheetml/2009/9/ac" r="146" s="185" customFormat="true" ht="12" x14ac:dyDescent="0.2">
      <c r="A146" s="188" t="s">
        <v>322</v>
      </c>
      <c r="B146" s="10">
        <v>2008</v>
      </c>
      <c r="C146" s="188" t="s">
        <v>329</v>
      </c>
      <c r="D146" s="10">
        <v>1633705</v>
      </c>
      <c r="E146" s="10">
        <v>26.410551329169721</v>
      </c>
      <c r="F146" s="10">
        <v>26.410551329169721</v>
      </c>
      <c r="G146" s="10">
        <v>14.08568016363188</v>
      </c>
      <c r="H146" s="10">
        <v>12.324871165537839</v>
      </c>
      <c r="I146" s="10">
        <v>73.589448670830279</v>
      </c>
      <c r="J146" s="10">
        <v>0</v>
      </c>
      <c r="K146" s="10">
        <v>65.197827038011383</v>
      </c>
      <c r="L146" s="10"/>
      <c r="M146" s="10">
        <v>52.125638149686878</v>
      </c>
      <c r="N146" s="10">
        <v>13.072188888324501</v>
      </c>
      <c r="O146" s="10">
        <v>34.802172961988617</v>
      </c>
      <c r="P146" s="10">
        <v>0</v>
      </c>
      <c r="Q146" s="10">
        <v>100</v>
      </c>
      <c r="R146" s="10">
        <v>24.433565898657431</v>
      </c>
      <c r="S146" s="10"/>
      <c r="T146" s="10"/>
      <c r="U146" s="10">
        <v>75.566434101342566</v>
      </c>
      <c r="V146" s="10">
        <v>24.433565898657431</v>
      </c>
      <c r="W146" s="188"/>
      <c r="X146" s="188"/>
      <c r="Y146" s="188"/>
      <c r="Z146" s="188"/>
      <c r="AA146" s="188"/>
      <c r="AB146" s="188"/>
      <c r="AC146" s="188"/>
      <c r="AD146" s="188"/>
    </row>
    <row xmlns:x14ac="http://schemas.microsoft.com/office/spreadsheetml/2009/9/ac" r="147" s="185" customFormat="true" ht="12" x14ac:dyDescent="0.2">
      <c r="A147" s="188" t="s">
        <v>322</v>
      </c>
      <c r="B147" s="10">
        <v>2009</v>
      </c>
      <c r="C147" s="188" t="s">
        <v>329</v>
      </c>
      <c r="D147" s="10">
        <v>1661508</v>
      </c>
      <c r="E147" s="10">
        <v>27.912492493164791</v>
      </c>
      <c r="F147" s="10">
        <v>27.34175179228146</v>
      </c>
      <c r="G147" s="10">
        <v>14.08568016363188</v>
      </c>
      <c r="H147" s="10">
        <v>13.256071628649581</v>
      </c>
      <c r="I147" s="10">
        <v>72.658248207718543</v>
      </c>
      <c r="J147" s="10">
        <v>0</v>
      </c>
      <c r="K147" s="10">
        <v>66.477714910545274</v>
      </c>
      <c r="L147" s="10"/>
      <c r="M147" s="10">
        <v>52.125638149686878</v>
      </c>
      <c r="N147" s="10">
        <v>14.352076760858401</v>
      </c>
      <c r="O147" s="10">
        <v>33.522285089454734</v>
      </c>
      <c r="P147" s="10">
        <v>0</v>
      </c>
      <c r="Q147" s="10">
        <v>100</v>
      </c>
      <c r="R147" s="10">
        <v>24.433565898657431</v>
      </c>
      <c r="S147" s="10"/>
      <c r="T147" s="10"/>
      <c r="U147" s="10">
        <v>75.566434101342566</v>
      </c>
      <c r="V147" s="10">
        <v>24.433565898657431</v>
      </c>
      <c r="W147" s="188"/>
      <c r="X147" s="188"/>
      <c r="Y147" s="188"/>
      <c r="Z147" s="188"/>
      <c r="AA147" s="188"/>
      <c r="AB147" s="188"/>
      <c r="AC147" s="188"/>
      <c r="AD147" s="188"/>
    </row>
    <row xmlns:x14ac="http://schemas.microsoft.com/office/spreadsheetml/2009/9/ac" r="148" s="185" customFormat="true" ht="12" x14ac:dyDescent="0.2">
      <c r="A148" s="188" t="s">
        <v>322</v>
      </c>
      <c r="B148" s="10">
        <v>2010</v>
      </c>
      <c r="C148" s="188" t="s">
        <v>329</v>
      </c>
      <c r="D148" s="10">
        <v>1684060</v>
      </c>
      <c r="E148" s="10">
        <v>29.41443365716032</v>
      </c>
      <c r="F148" s="10">
        <v>27.34175179228146</v>
      </c>
      <c r="G148" s="10">
        <v>14.08568016363188</v>
      </c>
      <c r="H148" s="10">
        <v>13.256071628649581</v>
      </c>
      <c r="I148" s="10">
        <v>72.658248207718543</v>
      </c>
      <c r="J148" s="10">
        <v>0</v>
      </c>
      <c r="K148" s="10">
        <v>67.75760278307871</v>
      </c>
      <c r="L148" s="10"/>
      <c r="M148" s="10">
        <v>52.125638149686878</v>
      </c>
      <c r="N148" s="10">
        <v>15.63196463339183</v>
      </c>
      <c r="O148" s="10">
        <v>32.24239721692129</v>
      </c>
      <c r="P148" s="10">
        <v>0</v>
      </c>
      <c r="Q148" s="10">
        <v>100</v>
      </c>
      <c r="R148" s="10">
        <v>24.433565898657431</v>
      </c>
      <c r="S148" s="10"/>
      <c r="T148" s="10"/>
      <c r="U148" s="10">
        <v>75.566434101342566</v>
      </c>
      <c r="V148" s="10">
        <v>24.433565898657431</v>
      </c>
      <c r="W148" s="188"/>
      <c r="X148" s="188"/>
      <c r="Y148" s="188"/>
      <c r="Z148" s="188"/>
      <c r="AA148" s="188"/>
      <c r="AB148" s="188"/>
      <c r="AC148" s="188"/>
      <c r="AD148" s="188"/>
    </row>
    <row xmlns:x14ac="http://schemas.microsoft.com/office/spreadsheetml/2009/9/ac" r="149" s="185" customFormat="true" ht="12" x14ac:dyDescent="0.2">
      <c r="A149" s="188" t="s">
        <v>322</v>
      </c>
      <c r="B149" s="10">
        <v>2011</v>
      </c>
      <c r="C149" s="188" t="s">
        <v>329</v>
      </c>
      <c r="D149" s="10">
        <v>1706075</v>
      </c>
      <c r="E149" s="10">
        <v>30.91637482115539</v>
      </c>
      <c r="F149" s="10">
        <v>27.34175179228146</v>
      </c>
      <c r="G149" s="10">
        <v>14.08568016363188</v>
      </c>
      <c r="H149" s="10">
        <v>13.256071628649581</v>
      </c>
      <c r="I149" s="10">
        <v>72.658248207718543</v>
      </c>
      <c r="J149" s="10">
        <v>0</v>
      </c>
      <c r="K149" s="10">
        <v>69.037490655612146</v>
      </c>
      <c r="L149" s="10"/>
      <c r="M149" s="10">
        <v>52.125638149686878</v>
      </c>
      <c r="N149" s="10">
        <v>16.911852505925271</v>
      </c>
      <c r="O149" s="10">
        <v>30.962509344387851</v>
      </c>
      <c r="P149" s="10">
        <v>0</v>
      </c>
      <c r="Q149" s="10">
        <v>100</v>
      </c>
      <c r="R149" s="10">
        <v>24.433565898657431</v>
      </c>
      <c r="S149" s="10"/>
      <c r="T149" s="10"/>
      <c r="U149" s="10">
        <v>75.566434101342566</v>
      </c>
      <c r="V149" s="10">
        <v>24.433565898657431</v>
      </c>
      <c r="W149" s="188"/>
      <c r="X149" s="188"/>
      <c r="Y149" s="188"/>
      <c r="Z149" s="188"/>
      <c r="AA149" s="188"/>
      <c r="AB149" s="188"/>
      <c r="AC149" s="188"/>
      <c r="AD149" s="188"/>
    </row>
    <row xmlns:x14ac="http://schemas.microsoft.com/office/spreadsheetml/2009/9/ac" r="150" s="185" customFormat="true" ht="12" x14ac:dyDescent="0.2">
      <c r="A150" s="188" t="s">
        <v>322</v>
      </c>
      <c r="B150" s="10">
        <v>2012</v>
      </c>
      <c r="C150" s="188" t="s">
        <v>329</v>
      </c>
      <c r="D150" s="10">
        <v>1734643</v>
      </c>
      <c r="E150" s="10">
        <v>32.418315985150457</v>
      </c>
      <c r="F150" s="10">
        <v>28.352298980544671</v>
      </c>
      <c r="G150" s="10">
        <v>17.21890523985439</v>
      </c>
      <c r="H150" s="10">
        <v>11.133393740690281</v>
      </c>
      <c r="I150" s="10">
        <v>71.647701019455326</v>
      </c>
      <c r="J150" s="10">
        <v>0</v>
      </c>
      <c r="K150" s="10">
        <v>70.317378528145582</v>
      </c>
      <c r="L150" s="10"/>
      <c r="M150" s="10">
        <v>52.125638149686878</v>
      </c>
      <c r="N150" s="10">
        <v>18.1917403784587</v>
      </c>
      <c r="O150" s="10">
        <v>29.682621471854421</v>
      </c>
      <c r="P150" s="10">
        <v>0</v>
      </c>
      <c r="Q150" s="10">
        <v>100</v>
      </c>
      <c r="R150" s="10">
        <v>26.079174680141481</v>
      </c>
      <c r="S150" s="10"/>
      <c r="T150" s="10"/>
      <c r="U150" s="10">
        <v>73.920825319858523</v>
      </c>
      <c r="V150" s="10">
        <v>26.079174680141481</v>
      </c>
      <c r="W150" s="188"/>
      <c r="X150" s="188"/>
      <c r="Y150" s="188"/>
      <c r="Z150" s="188"/>
      <c r="AA150" s="188"/>
      <c r="AB150" s="188"/>
      <c r="AC150" s="188"/>
      <c r="AD150" s="188"/>
    </row>
    <row xmlns:x14ac="http://schemas.microsoft.com/office/spreadsheetml/2009/9/ac" r="151" s="185" customFormat="true" ht="12" x14ac:dyDescent="0.2">
      <c r="A151" s="188" t="s">
        <v>322</v>
      </c>
      <c r="B151" s="10">
        <v>2013</v>
      </c>
      <c r="C151" s="188" t="s">
        <v>329</v>
      </c>
      <c r="D151" s="10">
        <v>1765330</v>
      </c>
      <c r="E151" s="10">
        <v>33.920257149145982</v>
      </c>
      <c r="F151" s="10">
        <v>29.362846168807891</v>
      </c>
      <c r="G151" s="10">
        <v>20.352130316076</v>
      </c>
      <c r="H151" s="10">
        <v>9.0107158527318916</v>
      </c>
      <c r="I151" s="10">
        <v>70.637153831192109</v>
      </c>
      <c r="J151" s="10">
        <v>0</v>
      </c>
      <c r="K151" s="10">
        <v>71.597266400679018</v>
      </c>
      <c r="L151" s="10"/>
      <c r="M151" s="10">
        <v>52.125638149686878</v>
      </c>
      <c r="N151" s="10">
        <v>19.47162825099214</v>
      </c>
      <c r="O151" s="10">
        <v>28.402733599320982</v>
      </c>
      <c r="P151" s="10">
        <v>0</v>
      </c>
      <c r="Q151" s="10">
        <v>100</v>
      </c>
      <c r="R151" s="10">
        <v>27.724783461625069</v>
      </c>
      <c r="S151" s="10"/>
      <c r="T151" s="10"/>
      <c r="U151" s="10">
        <v>72.275216538374934</v>
      </c>
      <c r="V151" s="10">
        <v>27.724783461625069</v>
      </c>
      <c r="W151" s="188"/>
      <c r="X151" s="188"/>
      <c r="Y151" s="188"/>
      <c r="Z151" s="188"/>
      <c r="AA151" s="188"/>
      <c r="AB151" s="188"/>
      <c r="AC151" s="188"/>
      <c r="AD151" s="188"/>
    </row>
    <row xmlns:x14ac="http://schemas.microsoft.com/office/spreadsheetml/2009/9/ac" r="152" s="185" customFormat="true" ht="12" x14ac:dyDescent="0.2">
      <c r="A152" s="188" t="s">
        <v>322</v>
      </c>
      <c r="B152" s="10">
        <v>2014</v>
      </c>
      <c r="C152" s="188" t="s">
        <v>329</v>
      </c>
      <c r="D152" s="10">
        <v>1798680</v>
      </c>
      <c r="E152" s="10">
        <v>35.422198313141052</v>
      </c>
      <c r="F152" s="10">
        <v>30.373393357071109</v>
      </c>
      <c r="G152" s="10">
        <v>23.485355392298519</v>
      </c>
      <c r="H152" s="10">
        <v>6.8880379647725931</v>
      </c>
      <c r="I152" s="10">
        <v>69.626606642928891</v>
      </c>
      <c r="J152" s="10">
        <v>0</v>
      </c>
      <c r="K152" s="10">
        <v>72.877154273212454</v>
      </c>
      <c r="L152" s="10"/>
      <c r="M152" s="10">
        <v>52.125638149686878</v>
      </c>
      <c r="N152" s="10">
        <v>20.75151612352558</v>
      </c>
      <c r="O152" s="10">
        <v>27.122845726787549</v>
      </c>
      <c r="P152" s="10">
        <v>0</v>
      </c>
      <c r="Q152" s="10">
        <v>98.35490293449493</v>
      </c>
      <c r="R152" s="10">
        <v>29.370392243109109</v>
      </c>
      <c r="S152" s="10"/>
      <c r="T152" s="10"/>
      <c r="U152" s="10">
        <v>70.629607756890891</v>
      </c>
      <c r="V152" s="10">
        <v>29.370392243109109</v>
      </c>
      <c r="W152" s="188"/>
      <c r="X152" s="188"/>
      <c r="Y152" s="188"/>
      <c r="Z152" s="188"/>
      <c r="AA152" s="188"/>
      <c r="AB152" s="188"/>
      <c r="AC152" s="188"/>
      <c r="AD152" s="188"/>
    </row>
    <row xmlns:x14ac="http://schemas.microsoft.com/office/spreadsheetml/2009/9/ac" r="153" s="185" customFormat="true" ht="12" x14ac:dyDescent="0.2">
      <c r="A153" s="188" t="s">
        <v>322</v>
      </c>
      <c r="B153" s="10">
        <v>2015</v>
      </c>
      <c r="C153" s="188" t="s">
        <v>329</v>
      </c>
      <c r="D153" s="10">
        <v>1837468</v>
      </c>
      <c r="E153" s="10">
        <v>36.924139477136123</v>
      </c>
      <c r="F153" s="10">
        <v>31.38394054533433</v>
      </c>
      <c r="G153" s="10">
        <v>26.618580468520118</v>
      </c>
      <c r="H153" s="10">
        <v>4.7653600768142041</v>
      </c>
      <c r="I153" s="10">
        <v>68.616059454665674</v>
      </c>
      <c r="J153" s="10">
        <v>0</v>
      </c>
      <c r="K153" s="10">
        <v>74.157042145746345</v>
      </c>
      <c r="L153" s="10"/>
      <c r="M153" s="10">
        <v>52.125638149686878</v>
      </c>
      <c r="N153" s="10">
        <v>22.031403996059471</v>
      </c>
      <c r="O153" s="10">
        <v>25.842957854253651</v>
      </c>
      <c r="P153" s="10">
        <v>0</v>
      </c>
      <c r="Q153" s="10">
        <v>95.353911963324208</v>
      </c>
      <c r="R153" s="10">
        <v>31.0160010245927</v>
      </c>
      <c r="S153" s="10"/>
      <c r="T153" s="10"/>
      <c r="U153" s="10">
        <v>68.983998975407303</v>
      </c>
      <c r="V153" s="10">
        <v>31.0160010245927</v>
      </c>
      <c r="W153" s="188"/>
      <c r="X153" s="188"/>
      <c r="Y153" s="188"/>
      <c r="Z153" s="188"/>
      <c r="AA153" s="188"/>
      <c r="AB153" s="188"/>
      <c r="AC153" s="188"/>
      <c r="AD153" s="188"/>
    </row>
    <row xmlns:x14ac="http://schemas.microsoft.com/office/spreadsheetml/2009/9/ac" r="154" s="185" customFormat="true" ht="12" x14ac:dyDescent="0.2">
      <c r="A154" s="188" t="s">
        <v>322</v>
      </c>
      <c r="B154" s="10">
        <v>2016</v>
      </c>
      <c r="C154" s="188" t="s">
        <v>329</v>
      </c>
      <c r="D154" s="10">
        <v>1882704</v>
      </c>
      <c r="E154" s="10">
        <v>38.426080641131648</v>
      </c>
      <c r="F154" s="10">
        <v>32.394487733597543</v>
      </c>
      <c r="G154" s="10">
        <v>29.751805544742641</v>
      </c>
      <c r="H154" s="10">
        <v>2.6426821888549061</v>
      </c>
      <c r="I154" s="10">
        <v>67.605512266402457</v>
      </c>
      <c r="J154" s="10">
        <v>0</v>
      </c>
      <c r="K154" s="10">
        <v>75.436930018279782</v>
      </c>
      <c r="L154" s="10"/>
      <c r="M154" s="10">
        <v>52.125638149686878</v>
      </c>
      <c r="N154" s="10">
        <v>23.3112918685929</v>
      </c>
      <c r="O154" s="10">
        <v>24.563069981720218</v>
      </c>
      <c r="P154" s="10">
        <v>0</v>
      </c>
      <c r="Q154" s="10">
        <v>92.352920992154395</v>
      </c>
      <c r="R154" s="10">
        <v>32.66160980607674</v>
      </c>
      <c r="S154" s="10"/>
      <c r="T154" s="10"/>
      <c r="U154" s="10">
        <v>67.33839019392326</v>
      </c>
      <c r="V154" s="10">
        <v>32.66160980607674</v>
      </c>
      <c r="W154" s="188"/>
      <c r="X154" s="188"/>
      <c r="Y154" s="188"/>
      <c r="Z154" s="188"/>
      <c r="AA154" s="188"/>
      <c r="AB154" s="188"/>
      <c r="AC154" s="188"/>
      <c r="AD154" s="188"/>
    </row>
    <row xmlns:x14ac="http://schemas.microsoft.com/office/spreadsheetml/2009/9/ac" r="155" s="185" customFormat="true" ht="12" x14ac:dyDescent="0.2">
      <c r="A155" s="188" t="s">
        <v>322</v>
      </c>
      <c r="B155" s="10">
        <v>2017</v>
      </c>
      <c r="C155" s="188" t="s">
        <v>329</v>
      </c>
      <c r="D155" s="10">
        <v>1931902</v>
      </c>
      <c r="E155" s="10">
        <v>39.928021805126718</v>
      </c>
      <c r="F155" s="10">
        <v>33.405034921860761</v>
      </c>
      <c r="G155" s="10">
        <v>32.885030620964237</v>
      </c>
      <c r="H155" s="10">
        <v>0.52000430089651672</v>
      </c>
      <c r="I155" s="10">
        <v>66.594965078139239</v>
      </c>
      <c r="J155" s="10">
        <v>0</v>
      </c>
      <c r="K155" s="10">
        <v>76.716817890813218</v>
      </c>
      <c r="L155" s="10"/>
      <c r="M155" s="10">
        <v>52.125638149686878</v>
      </c>
      <c r="N155" s="10">
        <v>24.591179741126339</v>
      </c>
      <c r="O155" s="10">
        <v>23.283182109186779</v>
      </c>
      <c r="P155" s="10">
        <v>0</v>
      </c>
      <c r="Q155" s="10">
        <v>89.351930020984582</v>
      </c>
      <c r="R155" s="10">
        <v>34.307218587560328</v>
      </c>
      <c r="S155" s="10"/>
      <c r="T155" s="10"/>
      <c r="U155" s="10">
        <v>65.692781412439672</v>
      </c>
      <c r="V155" s="10">
        <v>34.307218587560328</v>
      </c>
      <c r="W155" s="188"/>
      <c r="X155" s="188"/>
      <c r="Y155" s="188"/>
      <c r="Z155" s="188"/>
      <c r="AA155" s="188"/>
      <c r="AB155" s="188"/>
      <c r="AC155" s="188"/>
      <c r="AD155" s="188"/>
    </row>
    <row xmlns:x14ac="http://schemas.microsoft.com/office/spreadsheetml/2009/9/ac" r="156" s="185" customFormat="true" ht="12" x14ac:dyDescent="0.2">
      <c r="A156" s="188" t="s">
        <v>322</v>
      </c>
      <c r="B156" s="10">
        <v>2018</v>
      </c>
      <c r="C156" s="188" t="s">
        <v>329</v>
      </c>
      <c r="D156" s="10">
        <v>1980636</v>
      </c>
      <c r="E156" s="10">
        <v>41.429962969122244</v>
      </c>
      <c r="F156" s="10">
        <v>34.415582110123978</v>
      </c>
      <c r="G156" s="10">
        <v>34.415582110123978</v>
      </c>
      <c r="H156" s="10">
        <v>0</v>
      </c>
      <c r="I156" s="10">
        <v>65.584417889876022</v>
      </c>
      <c r="J156" s="10">
        <v>0</v>
      </c>
      <c r="K156" s="10">
        <v>77.996705763346654</v>
      </c>
      <c r="L156" s="10"/>
      <c r="M156" s="10">
        <v>52.125638149686878</v>
      </c>
      <c r="N156" s="10">
        <v>25.871067613659779</v>
      </c>
      <c r="O156" s="10">
        <v>22.00329423665335</v>
      </c>
      <c r="P156" s="10">
        <v>0</v>
      </c>
      <c r="Q156" s="10">
        <v>86.35093904981386</v>
      </c>
      <c r="R156" s="10">
        <v>35.952827369044371</v>
      </c>
      <c r="S156" s="10"/>
      <c r="T156" s="10"/>
      <c r="U156" s="10">
        <v>64.047172630955629</v>
      </c>
      <c r="V156" s="10">
        <v>35.952827369044371</v>
      </c>
      <c r="W156" s="188"/>
      <c r="X156" s="188"/>
      <c r="Y156" s="188"/>
      <c r="Z156" s="188"/>
      <c r="AA156" s="188"/>
      <c r="AB156" s="188"/>
      <c r="AC156" s="188"/>
      <c r="AD156" s="188"/>
    </row>
    <row xmlns:x14ac="http://schemas.microsoft.com/office/spreadsheetml/2009/9/ac" r="157" s="185" customFormat="true" ht="12" x14ac:dyDescent="0.2">
      <c r="A157" s="188" t="s">
        <v>322</v>
      </c>
      <c r="B157" s="10">
        <v>2019</v>
      </c>
      <c r="C157" s="188" t="s">
        <v>329</v>
      </c>
      <c r="D157" s="10">
        <v>2026938</v>
      </c>
      <c r="E157" s="10">
        <v>42.931904133117307</v>
      </c>
      <c r="F157" s="10">
        <v>35.426129298387202</v>
      </c>
      <c r="G157" s="10">
        <v>35.426129298387202</v>
      </c>
      <c r="H157" s="10">
        <v>0</v>
      </c>
      <c r="I157" s="10">
        <v>64.573870701612805</v>
      </c>
      <c r="J157" s="10">
        <v>0</v>
      </c>
      <c r="K157" s="10">
        <v>79.27659363588009</v>
      </c>
      <c r="L157" s="10"/>
      <c r="M157" s="10">
        <v>52.125638149686878</v>
      </c>
      <c r="N157" s="10">
        <v>27.150955486193212</v>
      </c>
      <c r="O157" s="10">
        <v>20.72340636411991</v>
      </c>
      <c r="P157" s="10">
        <v>0</v>
      </c>
      <c r="Q157" s="10">
        <v>83.349948078644047</v>
      </c>
      <c r="R157" s="10">
        <v>37.598436150528407</v>
      </c>
      <c r="S157" s="10"/>
      <c r="T157" s="10"/>
      <c r="U157" s="10">
        <v>62.401563849471593</v>
      </c>
      <c r="V157" s="10">
        <v>37.598436150528407</v>
      </c>
      <c r="W157" s="188"/>
      <c r="X157" s="188"/>
      <c r="Y157" s="188"/>
      <c r="Z157" s="188"/>
      <c r="AA157" s="188"/>
      <c r="AB157" s="188"/>
      <c r="AC157" s="188"/>
      <c r="AD157" s="188"/>
    </row>
    <row xmlns:x14ac="http://schemas.microsoft.com/office/spreadsheetml/2009/9/ac" r="158" s="185" customFormat="true" ht="12" x14ac:dyDescent="0.2">
      <c r="A158" s="188" t="s">
        <v>322</v>
      </c>
      <c r="B158" s="10">
        <v>2020</v>
      </c>
      <c r="C158" s="188" t="s">
        <v>329</v>
      </c>
      <c r="D158" s="10">
        <v>2071906</v>
      </c>
      <c r="E158" s="10">
        <v>44.433845297112377</v>
      </c>
      <c r="F158" s="10">
        <v>36.436676486650413</v>
      </c>
      <c r="G158" s="10">
        <v>36.436676486650413</v>
      </c>
      <c r="H158" s="10">
        <v>0</v>
      </c>
      <c r="I158" s="10">
        <v>63.563323513349587</v>
      </c>
      <c r="J158" s="10">
        <v>0</v>
      </c>
      <c r="K158" s="10">
        <v>80.556481508413526</v>
      </c>
      <c r="L158" s="10"/>
      <c r="M158" s="10">
        <v>52.125638149686878</v>
      </c>
      <c r="N158" s="10">
        <v>28.430843358726651</v>
      </c>
      <c r="O158" s="10">
        <v>19.44351849158647</v>
      </c>
      <c r="P158" s="10">
        <v>0</v>
      </c>
      <c r="Q158" s="10">
        <v>80.348957107473325</v>
      </c>
      <c r="R158" s="10">
        <v>37.598436150528407</v>
      </c>
      <c r="S158" s="10"/>
      <c r="T158" s="10"/>
      <c r="U158" s="10">
        <v>62.401563849471593</v>
      </c>
      <c r="V158" s="10">
        <v>37.598436150528407</v>
      </c>
      <c r="W158" s="188"/>
      <c r="X158" s="188"/>
      <c r="Y158" s="188"/>
      <c r="Z158" s="188"/>
      <c r="AA158" s="188"/>
      <c r="AB158" s="188"/>
      <c r="AC158" s="188"/>
      <c r="AD158" s="188"/>
    </row>
    <row xmlns:x14ac="http://schemas.microsoft.com/office/spreadsheetml/2009/9/ac" r="159" s="185" customFormat="true" ht="12" x14ac:dyDescent="0.2">
      <c r="A159" s="188" t="s">
        <v>322</v>
      </c>
      <c r="B159" s="10">
        <v>2021</v>
      </c>
      <c r="C159" s="188" t="s">
        <v>329</v>
      </c>
      <c r="D159" s="10">
        <v>2115349</v>
      </c>
      <c r="E159" s="10">
        <v>45.935786461107909</v>
      </c>
      <c r="F159" s="10">
        <v>37.44722367491363</v>
      </c>
      <c r="G159" s="10">
        <v>37.44722367491363</v>
      </c>
      <c r="H159" s="10">
        <v>0</v>
      </c>
      <c r="I159" s="10">
        <v>62.55277632508637</v>
      </c>
      <c r="J159" s="10">
        <v>0</v>
      </c>
      <c r="K159" s="10">
        <v>81.836369380947417</v>
      </c>
      <c r="L159" s="10"/>
      <c r="M159" s="10">
        <v>52.125638149686878</v>
      </c>
      <c r="N159" s="10">
        <v>29.710731231260539</v>
      </c>
      <c r="O159" s="10">
        <v>18.163630619052579</v>
      </c>
      <c r="P159" s="10">
        <v>0</v>
      </c>
      <c r="Q159" s="10">
        <v>77.347966136303512</v>
      </c>
      <c r="R159" s="10">
        <v>37.598436150528407</v>
      </c>
      <c r="S159" s="10"/>
      <c r="T159" s="10"/>
      <c r="U159" s="10">
        <v>62.401563849471593</v>
      </c>
      <c r="V159" s="10">
        <v>37.598436150528407</v>
      </c>
      <c r="W159" s="188"/>
      <c r="X159" s="188"/>
      <c r="Y159" s="188"/>
      <c r="Z159" s="188"/>
      <c r="AA159" s="188"/>
      <c r="AB159" s="188"/>
      <c r="AC159" s="188"/>
      <c r="AD159" s="188"/>
    </row>
    <row xmlns:x14ac="http://schemas.microsoft.com/office/spreadsheetml/2009/9/ac" r="160" s="185" customFormat="true" ht="12" x14ac:dyDescent="0.2">
      <c r="A160" s="188" t="s">
        <v>322</v>
      </c>
      <c r="B160" s="10">
        <v>2022</v>
      </c>
      <c r="C160" s="188" t="s">
        <v>329</v>
      </c>
      <c r="D160" s="10">
        <v>2157746</v>
      </c>
      <c r="E160" s="10">
        <v>47.43772762510298</v>
      </c>
      <c r="F160" s="10">
        <v>38.457770863176847</v>
      </c>
      <c r="G160" s="10">
        <v>38.457770863176847</v>
      </c>
      <c r="H160" s="10">
        <v>0</v>
      </c>
      <c r="I160" s="10">
        <v>61.542229136823153</v>
      </c>
      <c r="J160" s="10">
        <v>0</v>
      </c>
      <c r="K160" s="10">
        <v>83.116257253480853</v>
      </c>
      <c r="L160" s="10"/>
      <c r="M160" s="10">
        <v>52.125638149686878</v>
      </c>
      <c r="N160" s="10">
        <v>30.990619103793971</v>
      </c>
      <c r="O160" s="10">
        <v>16.88374274651915</v>
      </c>
      <c r="P160" s="10">
        <v>0</v>
      </c>
      <c r="Q160" s="10">
        <v>74.34697516513279</v>
      </c>
      <c r="R160" s="10">
        <v>37.598436150528407</v>
      </c>
      <c r="S160" s="10"/>
      <c r="T160" s="10"/>
      <c r="U160" s="10">
        <v>62.401563849471593</v>
      </c>
      <c r="V160" s="10">
        <v>37.598436150528407</v>
      </c>
      <c r="W160" s="188"/>
      <c r="X160" s="188"/>
      <c r="Y160" s="188"/>
      <c r="Z160" s="188"/>
      <c r="AA160" s="188"/>
      <c r="AB160" s="188"/>
      <c r="AC160" s="188"/>
      <c r="AD160" s="188"/>
    </row>
    <row xmlns:x14ac="http://schemas.microsoft.com/office/spreadsheetml/2009/9/ac" r="161" s="185" customFormat="true" ht="12" x14ac:dyDescent="0.2">
      <c r="A161" s="188" t="s">
        <v>322</v>
      </c>
      <c r="B161" s="10">
        <v>2023</v>
      </c>
      <c r="C161" s="188" t="s">
        <v>329</v>
      </c>
      <c r="D161" s="10">
        <v>2150565</v>
      </c>
      <c r="E161" s="10">
        <v>48.93966878909805</v>
      </c>
      <c r="F161" s="10">
        <v>38.457770863176847</v>
      </c>
      <c r="G161" s="10">
        <v>38.457770863176847</v>
      </c>
      <c r="H161" s="10">
        <v>0</v>
      </c>
      <c r="I161" s="10">
        <v>61.542229136823153</v>
      </c>
      <c r="J161" s="10">
        <v>0</v>
      </c>
      <c r="K161" s="10">
        <v>84.396145126014289</v>
      </c>
      <c r="L161" s="10"/>
      <c r="M161" s="10">
        <v>52.125638149686878</v>
      </c>
      <c r="N161" s="10">
        <v>32.270506976327411</v>
      </c>
      <c r="O161" s="10">
        <v>15.603854873985711</v>
      </c>
      <c r="P161" s="10">
        <v>0</v>
      </c>
      <c r="Q161" s="10">
        <v>71.345984193962977</v>
      </c>
      <c r="R161" s="10">
        <v>37.598436150528407</v>
      </c>
      <c r="S161" s="10"/>
      <c r="T161" s="10"/>
      <c r="U161" s="10">
        <v>62.401563849471593</v>
      </c>
      <c r="V161" s="10">
        <v>37.598436150528407</v>
      </c>
      <c r="W161" s="188"/>
      <c r="X161" s="188"/>
      <c r="Y161" s="188"/>
      <c r="Z161" s="188"/>
      <c r="AA161" s="188"/>
      <c r="AB161" s="188"/>
      <c r="AC161" s="188"/>
      <c r="AD161" s="188"/>
    </row>
    <row xmlns:x14ac="http://schemas.microsoft.com/office/spreadsheetml/2009/9/ac" r="162" s="185" customFormat="true" ht="12" x14ac:dyDescent="0.2">
      <c r="A162" s="188" t="s">
        <v>322</v>
      </c>
      <c r="B162" s="10">
        <v>2024</v>
      </c>
      <c r="C162" s="188" t="s">
        <v>329</v>
      </c>
      <c r="D162" s="10"/>
      <c r="E162" s="10"/>
      <c r="F162" s="10"/>
      <c r="G162" s="10"/>
      <c r="H162" s="10"/>
      <c r="I162" s="10"/>
      <c r="J162" s="10"/>
      <c r="K162" s="10"/>
      <c r="L162" s="10"/>
      <c r="M162" s="10"/>
      <c r="N162" s="10"/>
      <c r="O162" s="10"/>
      <c r="P162" s="10"/>
      <c r="Q162" s="10"/>
      <c r="R162" s="10"/>
      <c r="S162" s="10"/>
      <c r="T162" s="10"/>
      <c r="U162" s="10"/>
      <c r="V162" s="10"/>
      <c r="W162" s="188"/>
      <c r="X162" s="188"/>
      <c r="Y162" s="188"/>
      <c r="Z162" s="188"/>
      <c r="AA162" s="188"/>
      <c r="AB162" s="188"/>
      <c r="AC162" s="188"/>
      <c r="AD162" s="188"/>
    </row>
    <row xmlns:x14ac="http://schemas.microsoft.com/office/spreadsheetml/2009/9/ac" r="163" s="185" customFormat="true" ht="12" x14ac:dyDescent="0.2">
      <c r="A163" s="188" t="s">
        <v>322</v>
      </c>
      <c r="B163" s="10">
        <v>2025</v>
      </c>
      <c r="C163" s="188" t="s">
        <v>329</v>
      </c>
      <c r="D163" s="10"/>
      <c r="E163" s="10"/>
      <c r="F163" s="10"/>
      <c r="G163" s="10"/>
      <c r="H163" s="10"/>
      <c r="I163" s="10"/>
      <c r="J163" s="10"/>
      <c r="K163" s="10"/>
      <c r="L163" s="10"/>
      <c r="M163" s="10"/>
      <c r="N163" s="10"/>
      <c r="O163" s="10"/>
      <c r="P163" s="10"/>
      <c r="Q163" s="10"/>
      <c r="R163" s="10"/>
      <c r="S163" s="10"/>
      <c r="T163" s="10"/>
      <c r="U163" s="10"/>
      <c r="V163" s="10"/>
      <c r="W163" s="188"/>
      <c r="X163" s="188"/>
      <c r="Y163" s="188"/>
      <c r="Z163" s="188"/>
      <c r="AA163" s="188"/>
      <c r="AB163" s="188"/>
      <c r="AC163" s="188"/>
      <c r="AD163" s="188"/>
    </row>
    <row xmlns:x14ac="http://schemas.microsoft.com/office/spreadsheetml/2009/9/ac" r="164" s="185" customFormat="true" ht="12" x14ac:dyDescent="0.2">
      <c r="A164" s="188" t="s">
        <v>322</v>
      </c>
      <c r="B164" s="10">
        <v>2026</v>
      </c>
      <c r="C164" s="188" t="s">
        <v>329</v>
      </c>
      <c r="D164" s="10"/>
      <c r="E164" s="10"/>
      <c r="F164" s="10"/>
      <c r="G164" s="10"/>
      <c r="H164" s="10"/>
      <c r="I164" s="10"/>
      <c r="J164" s="10"/>
      <c r="K164" s="10"/>
      <c r="L164" s="10"/>
      <c r="M164" s="10"/>
      <c r="N164" s="10"/>
      <c r="O164" s="10"/>
      <c r="P164" s="10"/>
      <c r="Q164" s="10"/>
      <c r="R164" s="10"/>
      <c r="S164" s="10"/>
      <c r="T164" s="10"/>
      <c r="U164" s="10"/>
      <c r="V164" s="10"/>
      <c r="W164" s="188"/>
      <c r="X164" s="188"/>
      <c r="Y164" s="188"/>
      <c r="Z164" s="188"/>
      <c r="AA164" s="188"/>
      <c r="AB164" s="188"/>
      <c r="AC164" s="188"/>
      <c r="AD164" s="188"/>
    </row>
    <row xmlns:x14ac="http://schemas.microsoft.com/office/spreadsheetml/2009/9/ac" r="165" s="185" customFormat="true" ht="12" x14ac:dyDescent="0.2">
      <c r="A165" s="188" t="s">
        <v>322</v>
      </c>
      <c r="B165" s="10">
        <v>2027</v>
      </c>
      <c r="C165" s="188" t="s">
        <v>329</v>
      </c>
      <c r="D165" s="10"/>
      <c r="E165" s="10"/>
      <c r="F165" s="10"/>
      <c r="G165" s="10"/>
      <c r="H165" s="10"/>
      <c r="I165" s="10"/>
      <c r="J165" s="10"/>
      <c r="K165" s="10"/>
      <c r="L165" s="10"/>
      <c r="M165" s="10"/>
      <c r="N165" s="10"/>
      <c r="O165" s="10"/>
      <c r="P165" s="10"/>
      <c r="Q165" s="10"/>
      <c r="R165" s="10"/>
      <c r="S165" s="10"/>
      <c r="T165" s="10"/>
      <c r="U165" s="10"/>
      <c r="V165" s="10"/>
      <c r="W165" s="188"/>
      <c r="X165" s="188"/>
      <c r="Y165" s="188"/>
      <c r="Z165" s="188"/>
      <c r="AA165" s="188"/>
      <c r="AB165" s="188"/>
      <c r="AC165" s="188"/>
      <c r="AD165" s="188"/>
    </row>
    <row xmlns:x14ac="http://schemas.microsoft.com/office/spreadsheetml/2009/9/ac" r="166" s="185" customFormat="true" ht="12" x14ac:dyDescent="0.2">
      <c r="A166" s="188" t="s">
        <v>322</v>
      </c>
      <c r="B166" s="10">
        <v>2028</v>
      </c>
      <c r="C166" s="188" t="s">
        <v>329</v>
      </c>
      <c r="D166" s="10"/>
      <c r="E166" s="10"/>
      <c r="F166" s="10"/>
      <c r="G166" s="10"/>
      <c r="H166" s="10"/>
      <c r="I166" s="10"/>
      <c r="J166" s="10"/>
      <c r="K166" s="10"/>
      <c r="L166" s="10"/>
      <c r="M166" s="10"/>
      <c r="N166" s="10"/>
      <c r="O166" s="10"/>
      <c r="P166" s="10"/>
      <c r="Q166" s="10"/>
      <c r="R166" s="10"/>
      <c r="S166" s="10"/>
      <c r="T166" s="10"/>
      <c r="U166" s="10"/>
      <c r="V166" s="10"/>
      <c r="W166" s="188"/>
      <c r="X166" s="188"/>
      <c r="Y166" s="188"/>
      <c r="Z166" s="188"/>
      <c r="AA166" s="188"/>
      <c r="AB166" s="188"/>
      <c r="AC166" s="188"/>
      <c r="AD166" s="188"/>
    </row>
    <row xmlns:x14ac="http://schemas.microsoft.com/office/spreadsheetml/2009/9/ac" r="167" s="185" customFormat="true" ht="12" x14ac:dyDescent="0.2">
      <c r="A167" s="188" t="s">
        <v>322</v>
      </c>
      <c r="B167" s="10">
        <v>2029</v>
      </c>
      <c r="C167" s="188" t="s">
        <v>329</v>
      </c>
      <c r="D167" s="10"/>
      <c r="E167" s="10"/>
      <c r="F167" s="10"/>
      <c r="G167" s="10"/>
      <c r="H167" s="10"/>
      <c r="I167" s="10"/>
      <c r="J167" s="10"/>
      <c r="K167" s="10"/>
      <c r="L167" s="10"/>
      <c r="M167" s="10"/>
      <c r="N167" s="10"/>
      <c r="O167" s="10"/>
      <c r="P167" s="10"/>
      <c r="Q167" s="10"/>
      <c r="R167" s="10"/>
      <c r="S167" s="10"/>
      <c r="T167" s="10"/>
      <c r="U167" s="10"/>
      <c r="V167" s="10"/>
      <c r="W167" s="188"/>
      <c r="X167" s="188"/>
      <c r="Y167" s="188"/>
      <c r="Z167" s="188"/>
      <c r="AA167" s="188"/>
      <c r="AB167" s="188"/>
    </row>
    <row xmlns:x14ac="http://schemas.microsoft.com/office/spreadsheetml/2009/9/ac" r="168" s="185" customFormat="true" ht="12" x14ac:dyDescent="0.2">
      <c r="A168" s="188" t="s">
        <v>322</v>
      </c>
      <c r="B168" s="10">
        <v>2030</v>
      </c>
      <c r="C168" s="188" t="s">
        <v>329</v>
      </c>
      <c r="D168" s="10"/>
      <c r="E168" s="10"/>
      <c r="F168" s="10"/>
      <c r="G168" s="10"/>
      <c r="H168" s="10"/>
      <c r="I168" s="10"/>
      <c r="J168" s="10"/>
      <c r="K168" s="10"/>
      <c r="L168" s="10"/>
      <c r="M168" s="10"/>
      <c r="N168" s="10"/>
      <c r="O168" s="10"/>
      <c r="P168" s="10"/>
      <c r="Q168" s="10"/>
      <c r="R168" s="10"/>
      <c r="S168" s="10"/>
      <c r="T168" s="10"/>
      <c r="U168" s="10"/>
      <c r="V168" s="10"/>
      <c r="W168" s="188"/>
      <c r="X168" s="188"/>
      <c r="Y168" s="188"/>
      <c r="Z168" s="188"/>
      <c r="AA168" s="188"/>
      <c r="AB168" s="188"/>
    </row>
    <row xmlns:x14ac="http://schemas.microsoft.com/office/spreadsheetml/2009/9/ac" r="169" ht="15.75" x14ac:dyDescent="0.25">
      <c r="A169" s="189" t="s">
        <v>322</v>
      </c>
      <c r="B169" s="10">
        <v>2000</v>
      </c>
      <c r="C169" s="189" t="s">
        <v>330</v>
      </c>
      <c r="D169" s="10">
        <v>1226371</v>
      </c>
      <c r="E169" s="10">
        <v>44.836789745183523</v>
      </c>
      <c r="F169" s="10"/>
      <c r="G169" s="10"/>
      <c r="H169" s="10"/>
      <c r="I169" s="10">
        <v>55.163210254816477</v>
      </c>
      <c r="J169" s="10">
        <v>44.836789745183523</v>
      </c>
      <c r="K169" s="10">
        <v>84.488801613281339</v>
      </c>
      <c r="L169" s="10"/>
      <c r="M169" s="10"/>
      <c r="N169" s="10"/>
      <c r="O169" s="10">
        <v>15.511198386718659</v>
      </c>
      <c r="P169" s="10">
        <v>84.488801613281339</v>
      </c>
      <c r="Q169" s="10"/>
      <c r="R169" s="10"/>
      <c r="S169" s="10"/>
      <c r="T169" s="10"/>
      <c r="U169" s="10"/>
      <c r="V169" s="10">
        <v>100</v>
      </c>
      <c r="W169" s="189"/>
      <c r="X169" s="189"/>
      <c r="Y169" s="189"/>
      <c r="Z169" s="189"/>
      <c r="AA169" s="189"/>
      <c r="AB169" s="189"/>
    </row>
    <row xmlns:x14ac="http://schemas.microsoft.com/office/spreadsheetml/2009/9/ac" r="170" ht="15.75" x14ac:dyDescent="0.25">
      <c r="A170" s="189" t="s">
        <v>322</v>
      </c>
      <c r="B170" s="10">
        <v>2001</v>
      </c>
      <c r="C170" s="189" t="s">
        <v>330</v>
      </c>
      <c r="D170" s="10">
        <v>1261488</v>
      </c>
      <c r="E170" s="10">
        <v>44.836789745183523</v>
      </c>
      <c r="F170" s="10"/>
      <c r="G170" s="10"/>
      <c r="H170" s="10"/>
      <c r="I170" s="10">
        <v>55.163210254816477</v>
      </c>
      <c r="J170" s="10">
        <v>44.836789745183523</v>
      </c>
      <c r="K170" s="10">
        <v>84.488801613281339</v>
      </c>
      <c r="L170" s="10"/>
      <c r="M170" s="10"/>
      <c r="N170" s="10"/>
      <c r="O170" s="10">
        <v>15.511198386718659</v>
      </c>
      <c r="P170" s="10">
        <v>84.488801613281339</v>
      </c>
      <c r="Q170" s="10"/>
      <c r="R170" s="10"/>
      <c r="S170" s="10"/>
      <c r="T170" s="10"/>
      <c r="U170" s="10"/>
      <c r="V170" s="10">
        <v>100</v>
      </c>
      <c r="W170" s="189"/>
      <c r="X170" s="189"/>
      <c r="Y170" s="189"/>
      <c r="Z170" s="189"/>
      <c r="AA170" s="189"/>
      <c r="AB170" s="189"/>
    </row>
    <row xmlns:x14ac="http://schemas.microsoft.com/office/spreadsheetml/2009/9/ac" r="171" ht="15.75" x14ac:dyDescent="0.25">
      <c r="A171" s="189" t="s">
        <v>322</v>
      </c>
      <c r="B171" s="10">
        <v>2002</v>
      </c>
      <c r="C171" s="189" t="s">
        <v>330</v>
      </c>
      <c r="D171" s="10">
        <v>1290919</v>
      </c>
      <c r="E171" s="10">
        <v>44.836789745183523</v>
      </c>
      <c r="F171" s="10"/>
      <c r="G171" s="10"/>
      <c r="H171" s="10"/>
      <c r="I171" s="10">
        <v>55.163210254816477</v>
      </c>
      <c r="J171" s="10">
        <v>44.836789745183523</v>
      </c>
      <c r="K171" s="10">
        <v>84.488801613281339</v>
      </c>
      <c r="L171" s="10"/>
      <c r="M171" s="10"/>
      <c r="N171" s="10"/>
      <c r="O171" s="10">
        <v>15.511198386718659</v>
      </c>
      <c r="P171" s="10">
        <v>84.488801613281339</v>
      </c>
      <c r="Q171" s="10"/>
      <c r="R171" s="10"/>
      <c r="S171" s="10"/>
      <c r="T171" s="10"/>
      <c r="U171" s="10"/>
      <c r="V171" s="10">
        <v>100</v>
      </c>
      <c r="W171" s="189"/>
      <c r="X171" s="189"/>
      <c r="Y171" s="189"/>
      <c r="Z171" s="189"/>
      <c r="AA171" s="189"/>
      <c r="AB171" s="189"/>
    </row>
    <row xmlns:x14ac="http://schemas.microsoft.com/office/spreadsheetml/2009/9/ac" r="172" ht="15.75" x14ac:dyDescent="0.25">
      <c r="A172" s="189" t="s">
        <v>322</v>
      </c>
      <c r="B172" s="10">
        <v>2003</v>
      </c>
      <c r="C172" s="189" t="s">
        <v>330</v>
      </c>
      <c r="D172" s="10">
        <v>1340221</v>
      </c>
      <c r="E172" s="10">
        <v>44.836789745183523</v>
      </c>
      <c r="F172" s="10"/>
      <c r="G172" s="10"/>
      <c r="H172" s="10"/>
      <c r="I172" s="10">
        <v>55.163210254816477</v>
      </c>
      <c r="J172" s="10">
        <v>44.836789745183523</v>
      </c>
      <c r="K172" s="10">
        <v>84.488801613281339</v>
      </c>
      <c r="L172" s="10"/>
      <c r="M172" s="10"/>
      <c r="N172" s="10"/>
      <c r="O172" s="10">
        <v>15.511198386718659</v>
      </c>
      <c r="P172" s="10">
        <v>84.488801613281339</v>
      </c>
      <c r="Q172" s="10"/>
      <c r="R172" s="10"/>
      <c r="S172" s="10"/>
      <c r="T172" s="10"/>
      <c r="U172" s="10"/>
      <c r="V172" s="10">
        <v>100</v>
      </c>
      <c r="W172" s="189"/>
      <c r="X172" s="189"/>
      <c r="Y172" s="189"/>
      <c r="Z172" s="189"/>
      <c r="AA172" s="189"/>
      <c r="AB172" s="189"/>
    </row>
    <row xmlns:x14ac="http://schemas.microsoft.com/office/spreadsheetml/2009/9/ac" r="173" ht="15.75" x14ac:dyDescent="0.25">
      <c r="A173" s="189" t="s">
        <v>322</v>
      </c>
      <c r="B173" s="10">
        <v>2004</v>
      </c>
      <c r="C173" s="189" t="s">
        <v>330</v>
      </c>
      <c r="D173" s="10">
        <v>1389866</v>
      </c>
      <c r="E173" s="10">
        <v>47.003752109745619</v>
      </c>
      <c r="F173" s="10"/>
      <c r="G173" s="10"/>
      <c r="H173" s="10"/>
      <c r="I173" s="10">
        <v>52.996247890254381</v>
      </c>
      <c r="J173" s="10">
        <v>47.003752109745619</v>
      </c>
      <c r="K173" s="10">
        <v>84.488801613281339</v>
      </c>
      <c r="L173" s="10"/>
      <c r="M173" s="10"/>
      <c r="N173" s="10"/>
      <c r="O173" s="10">
        <v>15.511198386718659</v>
      </c>
      <c r="P173" s="10">
        <v>84.488801613281339</v>
      </c>
      <c r="Q173" s="10"/>
      <c r="R173" s="10"/>
      <c r="S173" s="10"/>
      <c r="T173" s="10"/>
      <c r="U173" s="10"/>
      <c r="V173" s="10">
        <v>100</v>
      </c>
      <c r="W173" s="189"/>
      <c r="X173" s="189"/>
      <c r="Y173" s="189"/>
      <c r="Z173" s="189"/>
      <c r="AA173" s="189"/>
      <c r="AB173" s="189"/>
    </row>
    <row xmlns:x14ac="http://schemas.microsoft.com/office/spreadsheetml/2009/9/ac" r="174" ht="15.75" x14ac:dyDescent="0.25">
      <c r="A174" s="189" t="s">
        <v>322</v>
      </c>
      <c r="B174" s="10">
        <v>2005</v>
      </c>
      <c r="C174" s="189" t="s">
        <v>330</v>
      </c>
      <c r="D174" s="10">
        <v>1439075</v>
      </c>
      <c r="E174" s="10">
        <v>49.170714474308618</v>
      </c>
      <c r="F174" s="10"/>
      <c r="G174" s="10"/>
      <c r="H174" s="10"/>
      <c r="I174" s="10">
        <v>50.829285525691382</v>
      </c>
      <c r="J174" s="10">
        <v>49.170714474308618</v>
      </c>
      <c r="K174" s="10">
        <v>85.259157158023754</v>
      </c>
      <c r="L174" s="10"/>
      <c r="M174" s="10"/>
      <c r="N174" s="10"/>
      <c r="O174" s="10">
        <v>14.740842841976249</v>
      </c>
      <c r="P174" s="10">
        <v>85.259157158023754</v>
      </c>
      <c r="Q174" s="10"/>
      <c r="R174" s="10"/>
      <c r="S174" s="10"/>
      <c r="T174" s="10"/>
      <c r="U174" s="10"/>
      <c r="V174" s="10">
        <v>100</v>
      </c>
      <c r="W174" s="189"/>
      <c r="X174" s="189"/>
      <c r="Y174" s="189"/>
      <c r="Z174" s="189"/>
      <c r="AA174" s="189"/>
      <c r="AB174" s="189"/>
    </row>
    <row xmlns:x14ac="http://schemas.microsoft.com/office/spreadsheetml/2009/9/ac" r="175" ht="15.75" x14ac:dyDescent="0.25">
      <c r="A175" s="189" t="s">
        <v>322</v>
      </c>
      <c r="B175" s="10">
        <v>2006</v>
      </c>
      <c r="C175" s="189" t="s">
        <v>330</v>
      </c>
      <c r="D175" s="10">
        <v>1487786</v>
      </c>
      <c r="E175" s="10">
        <v>51.33767683887163</v>
      </c>
      <c r="F175" s="10"/>
      <c r="G175" s="10"/>
      <c r="H175" s="10"/>
      <c r="I175" s="10">
        <v>48.66232316112837</v>
      </c>
      <c r="J175" s="10">
        <v>51.33767683887163</v>
      </c>
      <c r="K175" s="10">
        <v>86.029512702765942</v>
      </c>
      <c r="L175" s="10"/>
      <c r="M175" s="10"/>
      <c r="N175" s="10"/>
      <c r="O175" s="10">
        <v>13.97048729723406</v>
      </c>
      <c r="P175" s="10">
        <v>86.029512702765942</v>
      </c>
      <c r="Q175" s="10"/>
      <c r="R175" s="10"/>
      <c r="S175" s="10"/>
      <c r="T175" s="10"/>
      <c r="U175" s="10"/>
      <c r="V175" s="10">
        <v>100</v>
      </c>
      <c r="W175" s="189"/>
      <c r="X175" s="189"/>
      <c r="Y175" s="189"/>
      <c r="Z175" s="189"/>
      <c r="AA175" s="189"/>
      <c r="AB175" s="189"/>
    </row>
    <row xmlns:x14ac="http://schemas.microsoft.com/office/spreadsheetml/2009/9/ac" r="176" ht="15.75" x14ac:dyDescent="0.25">
      <c r="A176" s="189" t="s">
        <v>322</v>
      </c>
      <c r="B176" s="10">
        <v>2007</v>
      </c>
      <c r="C176" s="189" t="s">
        <v>330</v>
      </c>
      <c r="D176" s="10">
        <v>1539513</v>
      </c>
      <c r="E176" s="10">
        <v>53.504639203433733</v>
      </c>
      <c r="F176" s="10"/>
      <c r="G176" s="10"/>
      <c r="H176" s="10"/>
      <c r="I176" s="10">
        <v>46.495360796566267</v>
      </c>
      <c r="J176" s="10">
        <v>53.504639203433733</v>
      </c>
      <c r="K176" s="10">
        <v>86.799868247508357</v>
      </c>
      <c r="L176" s="10"/>
      <c r="M176" s="10"/>
      <c r="N176" s="10"/>
      <c r="O176" s="10">
        <v>13.20013175249164</v>
      </c>
      <c r="P176" s="10">
        <v>86.799868247508357</v>
      </c>
      <c r="Q176" s="10"/>
      <c r="R176" s="10"/>
      <c r="S176" s="10"/>
      <c r="T176" s="10"/>
      <c r="U176" s="10"/>
      <c r="V176" s="10">
        <v>100</v>
      </c>
      <c r="W176" s="189"/>
      <c r="X176" s="189"/>
      <c r="Y176" s="189"/>
      <c r="Z176" s="189"/>
      <c r="AA176" s="189"/>
      <c r="AB176" s="189"/>
    </row>
    <row xmlns:x14ac="http://schemas.microsoft.com/office/spreadsheetml/2009/9/ac" r="177" ht="15.75" x14ac:dyDescent="0.25">
      <c r="A177" s="189" t="s">
        <v>322</v>
      </c>
      <c r="B177" s="10">
        <v>2008</v>
      </c>
      <c r="C177" s="189" t="s">
        <v>330</v>
      </c>
      <c r="D177" s="10">
        <v>1589882</v>
      </c>
      <c r="E177" s="10">
        <v>55.671601567996731</v>
      </c>
      <c r="F177" s="10"/>
      <c r="G177" s="10"/>
      <c r="H177" s="10"/>
      <c r="I177" s="10">
        <v>44.328398432003269</v>
      </c>
      <c r="J177" s="10">
        <v>55.671601567996731</v>
      </c>
      <c r="K177" s="10">
        <v>87.570223792250545</v>
      </c>
      <c r="L177" s="10"/>
      <c r="M177" s="10"/>
      <c r="N177" s="10"/>
      <c r="O177" s="10">
        <v>12.429776207749461</v>
      </c>
      <c r="P177" s="10">
        <v>87.570223792250545</v>
      </c>
      <c r="Q177" s="10"/>
      <c r="R177" s="10"/>
      <c r="S177" s="10"/>
      <c r="T177" s="10"/>
      <c r="U177" s="10"/>
      <c r="V177" s="10">
        <v>100</v>
      </c>
      <c r="W177" s="189"/>
      <c r="X177" s="189"/>
      <c r="Y177" s="189"/>
      <c r="Z177" s="189"/>
      <c r="AA177" s="189"/>
      <c r="AB177" s="189"/>
    </row>
    <row xmlns:x14ac="http://schemas.microsoft.com/office/spreadsheetml/2009/9/ac" r="178" ht="15.75" x14ac:dyDescent="0.25">
      <c r="A178" s="189" t="s">
        <v>322</v>
      </c>
      <c r="B178" s="10">
        <v>2009</v>
      </c>
      <c r="C178" s="189" t="s">
        <v>330</v>
      </c>
      <c r="D178" s="10">
        <v>1637030</v>
      </c>
      <c r="E178" s="10">
        <v>57.838563932559737</v>
      </c>
      <c r="F178" s="10"/>
      <c r="G178" s="10"/>
      <c r="H178" s="10"/>
      <c r="I178" s="10">
        <v>42.161436067440263</v>
      </c>
      <c r="J178" s="10">
        <v>57.838563932559737</v>
      </c>
      <c r="K178" s="10">
        <v>88.34057933699296</v>
      </c>
      <c r="L178" s="10"/>
      <c r="M178" s="10"/>
      <c r="N178" s="10"/>
      <c r="O178" s="10">
        <v>11.65942066300704</v>
      </c>
      <c r="P178" s="10">
        <v>88.34057933699296</v>
      </c>
      <c r="Q178" s="10"/>
      <c r="R178" s="10"/>
      <c r="S178" s="10"/>
      <c r="T178" s="10"/>
      <c r="U178" s="10"/>
      <c r="V178" s="10">
        <v>100</v>
      </c>
      <c r="W178" s="189"/>
      <c r="X178" s="189"/>
      <c r="Y178" s="189"/>
      <c r="Z178" s="189"/>
      <c r="AA178" s="189"/>
      <c r="AB178" s="189"/>
    </row>
    <row xmlns:x14ac="http://schemas.microsoft.com/office/spreadsheetml/2009/9/ac" r="179" ht="15.75" x14ac:dyDescent="0.25">
      <c r="A179" s="189" t="s">
        <v>322</v>
      </c>
      <c r="B179" s="10">
        <v>2010</v>
      </c>
      <c r="C179" s="189" t="s">
        <v>330</v>
      </c>
      <c r="D179" s="10">
        <v>1684137</v>
      </c>
      <c r="E179" s="10">
        <v>60.005526297121833</v>
      </c>
      <c r="F179" s="10"/>
      <c r="G179" s="10"/>
      <c r="H179" s="10"/>
      <c r="I179" s="10">
        <v>39.994473702878167</v>
      </c>
      <c r="J179" s="10">
        <v>60.005526297121833</v>
      </c>
      <c r="K179" s="10">
        <v>89.110934881735375</v>
      </c>
      <c r="L179" s="10"/>
      <c r="M179" s="10"/>
      <c r="N179" s="10"/>
      <c r="O179" s="10">
        <v>10.889065118264631</v>
      </c>
      <c r="P179" s="10">
        <v>89.110934881735375</v>
      </c>
      <c r="Q179" s="10"/>
      <c r="R179" s="10"/>
      <c r="S179" s="10"/>
      <c r="T179" s="10"/>
      <c r="U179" s="10"/>
      <c r="V179" s="10">
        <v>100</v>
      </c>
      <c r="W179" s="189"/>
      <c r="X179" s="189"/>
      <c r="Y179" s="189"/>
      <c r="Z179" s="189"/>
      <c r="AA179" s="189"/>
      <c r="AB179" s="189"/>
    </row>
    <row xmlns:x14ac="http://schemas.microsoft.com/office/spreadsheetml/2009/9/ac" r="180" ht="15.75" x14ac:dyDescent="0.25">
      <c r="A180" s="189" t="s">
        <v>322</v>
      </c>
      <c r="B180" s="10">
        <v>2011</v>
      </c>
      <c r="C180" s="189" t="s">
        <v>330</v>
      </c>
      <c r="D180" s="10">
        <v>1730474</v>
      </c>
      <c r="E180" s="10">
        <v>62.172488661684838</v>
      </c>
      <c r="F180" s="10"/>
      <c r="G180" s="10"/>
      <c r="H180" s="10"/>
      <c r="I180" s="10">
        <v>37.827511338315162</v>
      </c>
      <c r="J180" s="10">
        <v>62.172488661684838</v>
      </c>
      <c r="K180" s="10">
        <v>89.881290426477563</v>
      </c>
      <c r="L180" s="10"/>
      <c r="M180" s="10"/>
      <c r="N180" s="10"/>
      <c r="O180" s="10">
        <v>10.118709573522439</v>
      </c>
      <c r="P180" s="10">
        <v>89.881290426477563</v>
      </c>
      <c r="Q180" s="10"/>
      <c r="R180" s="10"/>
      <c r="S180" s="10"/>
      <c r="T180" s="10"/>
      <c r="U180" s="10"/>
      <c r="V180" s="10">
        <v>100</v>
      </c>
      <c r="W180" s="189"/>
      <c r="X180" s="189"/>
      <c r="Y180" s="189"/>
      <c r="Z180" s="189"/>
      <c r="AA180" s="189"/>
      <c r="AB180" s="189"/>
    </row>
    <row xmlns:x14ac="http://schemas.microsoft.com/office/spreadsheetml/2009/9/ac" r="181" ht="15.75" x14ac:dyDescent="0.25">
      <c r="A181" s="189" t="s">
        <v>322</v>
      </c>
      <c r="B181" s="10">
        <v>2012</v>
      </c>
      <c r="C181" s="189" t="s">
        <v>330</v>
      </c>
      <c r="D181" s="10">
        <v>1768992</v>
      </c>
      <c r="E181" s="10">
        <v>64.339451026246934</v>
      </c>
      <c r="F181" s="10"/>
      <c r="G181" s="10"/>
      <c r="H181" s="10"/>
      <c r="I181" s="10">
        <v>35.660548973753073</v>
      </c>
      <c r="J181" s="10">
        <v>64.339451026246934</v>
      </c>
      <c r="K181" s="10">
        <v>90.651645971219978</v>
      </c>
      <c r="L181" s="10"/>
      <c r="M181" s="10"/>
      <c r="N181" s="10"/>
      <c r="O181" s="10">
        <v>9.3483540287800224</v>
      </c>
      <c r="P181" s="10">
        <v>90.651645971219978</v>
      </c>
      <c r="Q181" s="10"/>
      <c r="R181" s="10"/>
      <c r="S181" s="10"/>
      <c r="T181" s="10"/>
      <c r="U181" s="10"/>
      <c r="V181" s="10">
        <v>100</v>
      </c>
      <c r="W181" s="189"/>
      <c r="X181" s="189"/>
      <c r="Y181" s="189"/>
      <c r="Z181" s="189"/>
      <c r="AA181" s="189"/>
      <c r="AB181" s="189"/>
    </row>
    <row xmlns:x14ac="http://schemas.microsoft.com/office/spreadsheetml/2009/9/ac" r="182" ht="15.75" x14ac:dyDescent="0.25">
      <c r="A182" s="189" t="s">
        <v>322</v>
      </c>
      <c r="B182" s="10">
        <v>2013</v>
      </c>
      <c r="C182" s="189" t="s">
        <v>330</v>
      </c>
      <c r="D182" s="10">
        <v>1805081</v>
      </c>
      <c r="E182" s="10">
        <v>66.506413390809939</v>
      </c>
      <c r="F182" s="10"/>
      <c r="G182" s="10"/>
      <c r="H182" s="10"/>
      <c r="I182" s="10">
        <v>33.493586609190061</v>
      </c>
      <c r="J182" s="10">
        <v>66.506413390809939</v>
      </c>
      <c r="K182" s="10">
        <v>91.422001515962165</v>
      </c>
      <c r="L182" s="10"/>
      <c r="M182" s="10"/>
      <c r="N182" s="10"/>
      <c r="O182" s="10">
        <v>8.5779984840378347</v>
      </c>
      <c r="P182" s="10">
        <v>91.422001515962165</v>
      </c>
      <c r="Q182" s="10"/>
      <c r="R182" s="10"/>
      <c r="S182" s="10"/>
      <c r="T182" s="10"/>
      <c r="U182" s="10"/>
      <c r="V182" s="10">
        <v>100</v>
      </c>
      <c r="W182" s="189"/>
      <c r="X182" s="189"/>
      <c r="Y182" s="189"/>
      <c r="Z182" s="189"/>
      <c r="AA182" s="189"/>
      <c r="AB182" s="189"/>
    </row>
    <row xmlns:x14ac="http://schemas.microsoft.com/office/spreadsheetml/2009/9/ac" r="183" ht="15.75" x14ac:dyDescent="0.25">
      <c r="A183" s="189" t="s">
        <v>322</v>
      </c>
      <c r="B183" s="10">
        <v>2014</v>
      </c>
      <c r="C183" s="189" t="s">
        <v>330</v>
      </c>
      <c r="D183" s="10">
        <v>1839429</v>
      </c>
      <c r="E183" s="10">
        <v>68.673375755372945</v>
      </c>
      <c r="F183" s="10"/>
      <c r="G183" s="10"/>
      <c r="H183" s="10"/>
      <c r="I183" s="10">
        <v>31.326624244627059</v>
      </c>
      <c r="J183" s="10">
        <v>68.673375755372945</v>
      </c>
      <c r="K183" s="10">
        <v>92.19235706070458</v>
      </c>
      <c r="L183" s="10"/>
      <c r="M183" s="10"/>
      <c r="N183" s="10"/>
      <c r="O183" s="10">
        <v>7.8076429392954196</v>
      </c>
      <c r="P183" s="10">
        <v>92.19235706070458</v>
      </c>
      <c r="Q183" s="10"/>
      <c r="R183" s="10"/>
      <c r="S183" s="10"/>
      <c r="T183" s="10"/>
      <c r="U183" s="10"/>
      <c r="V183" s="10">
        <v>100</v>
      </c>
      <c r="W183" s="189"/>
      <c r="X183" s="189"/>
      <c r="Y183" s="189"/>
      <c r="Z183" s="189"/>
      <c r="AA183" s="189"/>
      <c r="AB183" s="189"/>
    </row>
    <row xmlns:x14ac="http://schemas.microsoft.com/office/spreadsheetml/2009/9/ac" r="184" ht="15.75" x14ac:dyDescent="0.25">
      <c r="A184" s="189" t="s">
        <v>322</v>
      </c>
      <c r="B184" s="10">
        <v>2015</v>
      </c>
      <c r="C184" s="189" t="s">
        <v>330</v>
      </c>
      <c r="D184" s="10">
        <v>1872704</v>
      </c>
      <c r="E184" s="10">
        <v>70.840338119935041</v>
      </c>
      <c r="F184" s="10"/>
      <c r="G184" s="10"/>
      <c r="H184" s="10"/>
      <c r="I184" s="10">
        <v>29.159661880064959</v>
      </c>
      <c r="J184" s="10">
        <v>70.840338119935041</v>
      </c>
      <c r="K184" s="10">
        <v>92.962712605446768</v>
      </c>
      <c r="L184" s="10"/>
      <c r="M184" s="10"/>
      <c r="N184" s="10"/>
      <c r="O184" s="10">
        <v>7.0372873945532319</v>
      </c>
      <c r="P184" s="10">
        <v>92.962712605446768</v>
      </c>
      <c r="Q184" s="10"/>
      <c r="R184" s="10"/>
      <c r="S184" s="10"/>
      <c r="T184" s="10"/>
      <c r="U184" s="10"/>
      <c r="V184" s="10">
        <v>100</v>
      </c>
      <c r="W184" s="189"/>
      <c r="X184" s="189"/>
      <c r="Y184" s="189"/>
      <c r="Z184" s="189"/>
      <c r="AA184" s="189"/>
      <c r="AB184" s="189"/>
    </row>
    <row xmlns:x14ac="http://schemas.microsoft.com/office/spreadsheetml/2009/9/ac" r="185" ht="15.75" x14ac:dyDescent="0.25">
      <c r="A185" s="189" t="s">
        <v>322</v>
      </c>
      <c r="B185" s="10">
        <v>2016</v>
      </c>
      <c r="C185" s="189" t="s">
        <v>330</v>
      </c>
      <c r="D185" s="10">
        <v>1904760</v>
      </c>
      <c r="E185" s="10">
        <v>73.007300484498046</v>
      </c>
      <c r="F185" s="10"/>
      <c r="G185" s="10"/>
      <c r="H185" s="10"/>
      <c r="I185" s="10">
        <v>26.99269951550195</v>
      </c>
      <c r="J185" s="10">
        <v>73.007300484498046</v>
      </c>
      <c r="K185" s="10">
        <v>93.733068150189183</v>
      </c>
      <c r="L185" s="10"/>
      <c r="M185" s="10"/>
      <c r="N185" s="10"/>
      <c r="O185" s="10">
        <v>6.2669318498108169</v>
      </c>
      <c r="P185" s="10">
        <v>93.733068150189183</v>
      </c>
      <c r="Q185" s="10"/>
      <c r="R185" s="10"/>
      <c r="S185" s="10"/>
      <c r="T185" s="10"/>
      <c r="U185" s="10"/>
      <c r="V185" s="10">
        <v>100</v>
      </c>
      <c r="W185" s="189"/>
      <c r="X185" s="189"/>
      <c r="Y185" s="189"/>
      <c r="Z185" s="189"/>
      <c r="AA185" s="189"/>
      <c r="AB185" s="189"/>
    </row>
    <row xmlns:x14ac="http://schemas.microsoft.com/office/spreadsheetml/2009/9/ac" r="186" ht="15.75" x14ac:dyDescent="0.25">
      <c r="A186" s="189" t="s">
        <v>322</v>
      </c>
      <c r="B186" s="10">
        <v>2017</v>
      </c>
      <c r="C186" s="189" t="s">
        <v>330</v>
      </c>
      <c r="D186" s="10">
        <v>1934552</v>
      </c>
      <c r="E186" s="10">
        <v>75.174262849061051</v>
      </c>
      <c r="F186" s="10"/>
      <c r="G186" s="10"/>
      <c r="H186" s="10"/>
      <c r="I186" s="10">
        <v>24.825737150938949</v>
      </c>
      <c r="J186" s="10">
        <v>75.174262849061051</v>
      </c>
      <c r="K186" s="10">
        <v>94.503423694931371</v>
      </c>
      <c r="L186" s="10"/>
      <c r="M186" s="10"/>
      <c r="N186" s="10"/>
      <c r="O186" s="10">
        <v>5.4965763050686292</v>
      </c>
      <c r="P186" s="10">
        <v>94.503423694931371</v>
      </c>
      <c r="Q186" s="10">
        <v>97.92746113989638</v>
      </c>
      <c r="R186" s="10"/>
      <c r="S186" s="10"/>
      <c r="T186" s="10"/>
      <c r="U186" s="10">
        <v>2.0725388601036201</v>
      </c>
      <c r="V186" s="10">
        <v>97.92746113989638</v>
      </c>
      <c r="W186" s="189"/>
      <c r="X186" s="189"/>
      <c r="Y186" s="189"/>
      <c r="Z186" s="189"/>
      <c r="AA186" s="189"/>
      <c r="AB186" s="189"/>
    </row>
    <row xmlns:x14ac="http://schemas.microsoft.com/office/spreadsheetml/2009/9/ac" r="187" ht="15.75" x14ac:dyDescent="0.25">
      <c r="A187" s="189" t="s">
        <v>322</v>
      </c>
      <c r="B187" s="10">
        <v>2018</v>
      </c>
      <c r="C187" s="189" t="s">
        <v>330</v>
      </c>
      <c r="D187" s="10">
        <v>1964958</v>
      </c>
      <c r="E187" s="10">
        <v>77.341225213623147</v>
      </c>
      <c r="F187" s="10"/>
      <c r="G187" s="10"/>
      <c r="H187" s="10"/>
      <c r="I187" s="10">
        <v>22.658774786376849</v>
      </c>
      <c r="J187" s="10">
        <v>77.341225213623147</v>
      </c>
      <c r="K187" s="10">
        <v>95.273779239673786</v>
      </c>
      <c r="L187" s="10"/>
      <c r="M187" s="10"/>
      <c r="N187" s="10"/>
      <c r="O187" s="10">
        <v>4.7262207603262141</v>
      </c>
      <c r="P187" s="10">
        <v>95.273779239673786</v>
      </c>
      <c r="Q187" s="10">
        <v>97.92746113989638</v>
      </c>
      <c r="R187" s="10"/>
      <c r="S187" s="10"/>
      <c r="T187" s="10"/>
      <c r="U187" s="10">
        <v>2.0725388601036201</v>
      </c>
      <c r="V187" s="10">
        <v>97.92746113989638</v>
      </c>
      <c r="W187" s="189"/>
      <c r="X187" s="189"/>
      <c r="Y187" s="189"/>
      <c r="Z187" s="189"/>
      <c r="AA187" s="189"/>
      <c r="AB187" s="189"/>
    </row>
    <row xmlns:x14ac="http://schemas.microsoft.com/office/spreadsheetml/2009/9/ac" r="188" ht="15.75" x14ac:dyDescent="0.25">
      <c r="A188" s="189" t="s">
        <v>322</v>
      </c>
      <c r="B188" s="10">
        <v>2019</v>
      </c>
      <c r="C188" s="189" t="s">
        <v>330</v>
      </c>
      <c r="D188" s="10">
        <v>2003031</v>
      </c>
      <c r="E188" s="10">
        <v>79.508187578186153</v>
      </c>
      <c r="F188" s="10"/>
      <c r="G188" s="10"/>
      <c r="H188" s="10"/>
      <c r="I188" s="10">
        <v>20.491812421813851</v>
      </c>
      <c r="J188" s="10">
        <v>79.508187578186153</v>
      </c>
      <c r="K188" s="10">
        <v>96.044134784416201</v>
      </c>
      <c r="L188" s="10"/>
      <c r="M188" s="10"/>
      <c r="N188" s="10"/>
      <c r="O188" s="10">
        <v>3.955865215583799</v>
      </c>
      <c r="P188" s="10">
        <v>96.044134784416201</v>
      </c>
      <c r="Q188" s="10">
        <v>97.92746113989638</v>
      </c>
      <c r="R188" s="10"/>
      <c r="S188" s="10"/>
      <c r="T188" s="10"/>
      <c r="U188" s="10">
        <v>2.0725388601036201</v>
      </c>
      <c r="V188" s="10">
        <v>97.92746113989638</v>
      </c>
      <c r="W188" s="189"/>
      <c r="X188" s="189"/>
      <c r="Y188" s="189"/>
      <c r="Z188" s="189"/>
      <c r="AA188" s="189"/>
      <c r="AB188" s="189"/>
    </row>
    <row xmlns:x14ac="http://schemas.microsoft.com/office/spreadsheetml/2009/9/ac" r="189" ht="15.75" x14ac:dyDescent="0.25">
      <c r="A189" s="189" t="s">
        <v>322</v>
      </c>
      <c r="B189" s="10">
        <v>2020</v>
      </c>
      <c r="C189" s="189" t="s">
        <v>330</v>
      </c>
      <c r="D189" s="10">
        <v>2042716</v>
      </c>
      <c r="E189" s="10">
        <v>81.675149942748249</v>
      </c>
      <c r="F189" s="10"/>
      <c r="G189" s="10"/>
      <c r="H189" s="10"/>
      <c r="I189" s="10">
        <v>18.324850057251751</v>
      </c>
      <c r="J189" s="10">
        <v>81.675149942748249</v>
      </c>
      <c r="K189" s="10">
        <v>96.814490329158389</v>
      </c>
      <c r="L189" s="10"/>
      <c r="M189" s="10"/>
      <c r="N189" s="10"/>
      <c r="O189" s="10">
        <v>3.1855096708416109</v>
      </c>
      <c r="P189" s="10">
        <v>96.814490329158389</v>
      </c>
      <c r="Q189" s="10">
        <v>97.92746113989638</v>
      </c>
      <c r="R189" s="10"/>
      <c r="S189" s="10"/>
      <c r="T189" s="10"/>
      <c r="U189" s="10">
        <v>2.0725388601036201</v>
      </c>
      <c r="V189" s="10">
        <v>97.92746113989638</v>
      </c>
      <c r="W189" s="189"/>
      <c r="X189" s="189"/>
      <c r="Y189" s="189"/>
      <c r="Z189" s="189"/>
      <c r="AA189" s="189"/>
      <c r="AB189" s="189"/>
    </row>
    <row xmlns:x14ac="http://schemas.microsoft.com/office/spreadsheetml/2009/9/ac" r="190" ht="15.75" x14ac:dyDescent="0.25">
      <c r="A190" s="189" t="s">
        <v>322</v>
      </c>
      <c r="B190" s="10">
        <v>2021</v>
      </c>
      <c r="C190" s="189" t="s">
        <v>330</v>
      </c>
      <c r="D190" s="10">
        <v>2086075</v>
      </c>
      <c r="E190" s="10">
        <v>83.842112307311254</v>
      </c>
      <c r="F190" s="10"/>
      <c r="G190" s="10"/>
      <c r="H190" s="10"/>
      <c r="I190" s="10">
        <v>16.15788769268875</v>
      </c>
      <c r="J190" s="10">
        <v>83.842112307311254</v>
      </c>
      <c r="K190" s="10">
        <v>97.584845873900804</v>
      </c>
      <c r="L190" s="10"/>
      <c r="M190" s="10"/>
      <c r="N190" s="10"/>
      <c r="O190" s="10">
        <v>2.4151541260991962</v>
      </c>
      <c r="P190" s="10">
        <v>97.584845873900804</v>
      </c>
      <c r="Q190" s="10">
        <v>97.92746113989638</v>
      </c>
      <c r="R190" s="10"/>
      <c r="S190" s="10"/>
      <c r="T190" s="10"/>
      <c r="U190" s="10">
        <v>2.0725388601036201</v>
      </c>
      <c r="V190" s="10">
        <v>97.92746113989638</v>
      </c>
      <c r="W190" s="189"/>
      <c r="X190" s="189"/>
      <c r="Y190" s="189"/>
      <c r="Z190" s="189"/>
      <c r="AA190" s="189"/>
      <c r="AB190" s="189"/>
    </row>
    <row xmlns:x14ac="http://schemas.microsoft.com/office/spreadsheetml/2009/9/ac" r="191" ht="15.75" x14ac:dyDescent="0.25">
      <c r="A191" s="189" t="s">
        <v>322</v>
      </c>
      <c r="B191" s="10">
        <v>2022</v>
      </c>
      <c r="C191" s="189" t="s">
        <v>330</v>
      </c>
      <c r="D191" s="10">
        <v>2134665</v>
      </c>
      <c r="E191" s="10">
        <v>86.009074671874259</v>
      </c>
      <c r="F191" s="10"/>
      <c r="G191" s="10"/>
      <c r="H191" s="10"/>
      <c r="I191" s="10">
        <v>13.990925328125741</v>
      </c>
      <c r="J191" s="10">
        <v>86.009074671874259</v>
      </c>
      <c r="K191" s="10">
        <v>98.355201418642991</v>
      </c>
      <c r="L191" s="10"/>
      <c r="M191" s="10"/>
      <c r="N191" s="10"/>
      <c r="O191" s="10">
        <v>1.644798581357009</v>
      </c>
      <c r="P191" s="10">
        <v>98.355201418642991</v>
      </c>
      <c r="Q191" s="10">
        <v>97.92746113989638</v>
      </c>
      <c r="R191" s="10"/>
      <c r="S191" s="10"/>
      <c r="T191" s="10"/>
      <c r="U191" s="10">
        <v>2.0725388601036201</v>
      </c>
      <c r="V191" s="10">
        <v>97.92746113989638</v>
      </c>
      <c r="W191" s="189"/>
      <c r="X191" s="189"/>
      <c r="Y191" s="189"/>
      <c r="Z191" s="189"/>
      <c r="AA191" s="189"/>
      <c r="AB191" s="189"/>
    </row>
    <row xmlns:x14ac="http://schemas.microsoft.com/office/spreadsheetml/2009/9/ac" r="192" ht="15.75" x14ac:dyDescent="0.25">
      <c r="A192" s="189" t="s">
        <v>322</v>
      </c>
      <c r="B192" s="10">
        <v>2023</v>
      </c>
      <c r="C192" s="189" t="s">
        <v>330</v>
      </c>
      <c r="D192" s="10">
        <v>2191247</v>
      </c>
      <c r="E192" s="10">
        <v>88.176037036436355</v>
      </c>
      <c r="F192" s="10"/>
      <c r="G192" s="10"/>
      <c r="H192" s="10"/>
      <c r="I192" s="10">
        <v>11.823962963563639</v>
      </c>
      <c r="J192" s="10">
        <v>88.176037036436355</v>
      </c>
      <c r="K192" s="10">
        <v>99.125556963385407</v>
      </c>
      <c r="L192" s="10"/>
      <c r="M192" s="10"/>
      <c r="N192" s="10"/>
      <c r="O192" s="10">
        <v>0.87444303661459344</v>
      </c>
      <c r="P192" s="10">
        <v>99.125556963385407</v>
      </c>
      <c r="Q192" s="10">
        <v>97.92746113989638</v>
      </c>
      <c r="R192" s="10"/>
      <c r="S192" s="10"/>
      <c r="T192" s="10"/>
      <c r="U192" s="10">
        <v>2.0725388601036201</v>
      </c>
      <c r="V192" s="10">
        <v>97.92746113989638</v>
      </c>
      <c r="W192" s="189"/>
      <c r="X192" s="189"/>
      <c r="Y192" s="189"/>
      <c r="Z192" s="189"/>
      <c r="AA192" s="189"/>
      <c r="AB192" s="189"/>
    </row>
    <row xmlns:x14ac="http://schemas.microsoft.com/office/spreadsheetml/2009/9/ac" r="193" ht="15.75" x14ac:dyDescent="0.25">
      <c r="A193" s="189" t="s">
        <v>322</v>
      </c>
      <c r="B193" s="10">
        <v>2024</v>
      </c>
      <c r="C193" s="189" t="s">
        <v>330</v>
      </c>
      <c r="D193" s="10"/>
      <c r="E193" s="10"/>
      <c r="F193" s="10"/>
      <c r="G193" s="10"/>
      <c r="H193" s="10"/>
      <c r="I193" s="10"/>
      <c r="J193" s="10"/>
      <c r="K193" s="10"/>
      <c r="L193" s="10"/>
      <c r="M193" s="10"/>
      <c r="N193" s="10"/>
      <c r="O193" s="10"/>
      <c r="P193" s="10"/>
      <c r="Q193" s="10"/>
      <c r="R193" s="10"/>
      <c r="S193" s="10"/>
      <c r="T193" s="10"/>
      <c r="U193" s="10"/>
      <c r="V193" s="10"/>
      <c r="W193" s="189"/>
      <c r="X193" s="189"/>
      <c r="Y193" s="189"/>
      <c r="Z193" s="189"/>
      <c r="AA193" s="189"/>
      <c r="AB193" s="189"/>
    </row>
    <row xmlns:x14ac="http://schemas.microsoft.com/office/spreadsheetml/2009/9/ac" r="194" ht="15.75" x14ac:dyDescent="0.25">
      <c r="A194" s="189" t="s">
        <v>322</v>
      </c>
      <c r="B194" s="10">
        <v>2025</v>
      </c>
      <c r="C194" s="189" t="s">
        <v>330</v>
      </c>
      <c r="D194" s="10"/>
      <c r="E194" s="10"/>
      <c r="F194" s="10"/>
      <c r="G194" s="10"/>
      <c r="H194" s="10"/>
      <c r="I194" s="10"/>
      <c r="J194" s="10"/>
      <c r="K194" s="10"/>
      <c r="L194" s="10"/>
      <c r="M194" s="10"/>
      <c r="N194" s="10"/>
      <c r="O194" s="10"/>
      <c r="P194" s="10"/>
      <c r="Q194" s="10"/>
      <c r="R194" s="10"/>
      <c r="S194" s="10"/>
      <c r="T194" s="10"/>
      <c r="U194" s="10"/>
      <c r="V194" s="10"/>
      <c r="W194" s="189"/>
      <c r="X194" s="189"/>
      <c r="Y194" s="189"/>
      <c r="Z194" s="189"/>
      <c r="AA194" s="189"/>
      <c r="AB194" s="189"/>
    </row>
    <row xmlns:x14ac="http://schemas.microsoft.com/office/spreadsheetml/2009/9/ac" r="195" ht="15.75" x14ac:dyDescent="0.25">
      <c r="A195" s="189" t="s">
        <v>322</v>
      </c>
      <c r="B195" s="10">
        <v>2026</v>
      </c>
      <c r="C195" s="189" t="s">
        <v>330</v>
      </c>
      <c r="D195" s="10"/>
      <c r="E195" s="10"/>
      <c r="F195" s="10"/>
      <c r="G195" s="10"/>
      <c r="H195" s="10"/>
      <c r="I195" s="10"/>
      <c r="J195" s="10"/>
      <c r="K195" s="10"/>
      <c r="L195" s="10"/>
      <c r="M195" s="10"/>
      <c r="N195" s="10"/>
      <c r="O195" s="10"/>
      <c r="P195" s="10"/>
      <c r="Q195" s="10"/>
      <c r="R195" s="10"/>
      <c r="S195" s="10"/>
      <c r="T195" s="10"/>
      <c r="U195" s="10"/>
      <c r="V195" s="10"/>
      <c r="W195" s="189"/>
      <c r="X195" s="189"/>
      <c r="Y195" s="189"/>
      <c r="Z195" s="189"/>
      <c r="AA195" s="189"/>
      <c r="AB195" s="189"/>
    </row>
    <row xmlns:x14ac="http://schemas.microsoft.com/office/spreadsheetml/2009/9/ac" r="196" ht="15.75" x14ac:dyDescent="0.25">
      <c r="A196" s="189" t="s">
        <v>322</v>
      </c>
      <c r="B196" s="10">
        <v>2027</v>
      </c>
      <c r="C196" s="189" t="s">
        <v>330</v>
      </c>
      <c r="D196" s="10"/>
      <c r="E196" s="10"/>
      <c r="F196" s="10"/>
      <c r="G196" s="10"/>
      <c r="H196" s="10"/>
      <c r="I196" s="10"/>
      <c r="J196" s="10"/>
      <c r="K196" s="10"/>
      <c r="L196" s="10"/>
      <c r="M196" s="10"/>
      <c r="N196" s="10"/>
      <c r="O196" s="10"/>
      <c r="P196" s="10"/>
      <c r="Q196" s="10"/>
      <c r="R196" s="10"/>
      <c r="S196" s="10"/>
      <c r="T196" s="10"/>
      <c r="U196" s="10"/>
      <c r="V196" s="10"/>
      <c r="W196" s="189"/>
      <c r="X196" s="189"/>
      <c r="Y196" s="189"/>
      <c r="Z196" s="189"/>
      <c r="AA196" s="189"/>
      <c r="AB196" s="189"/>
    </row>
    <row xmlns:x14ac="http://schemas.microsoft.com/office/spreadsheetml/2009/9/ac" r="197" ht="15.75" x14ac:dyDescent="0.25">
      <c r="A197" s="189" t="s">
        <v>322</v>
      </c>
      <c r="B197" s="10">
        <v>2028</v>
      </c>
      <c r="C197" s="189" t="s">
        <v>330</v>
      </c>
      <c r="D197" s="10"/>
      <c r="E197" s="10"/>
      <c r="F197" s="10"/>
      <c r="G197" s="10"/>
      <c r="H197" s="10"/>
      <c r="I197" s="10"/>
      <c r="J197" s="10"/>
      <c r="K197" s="10"/>
      <c r="L197" s="10"/>
      <c r="M197" s="10"/>
      <c r="N197" s="10"/>
      <c r="O197" s="10"/>
      <c r="P197" s="10"/>
      <c r="Q197" s="10"/>
      <c r="R197" s="10"/>
      <c r="S197" s="10"/>
      <c r="T197" s="10"/>
      <c r="U197" s="10"/>
      <c r="V197" s="10"/>
      <c r="W197" s="189"/>
      <c r="X197" s="189"/>
      <c r="Y197" s="189"/>
      <c r="Z197" s="189"/>
      <c r="AA197" s="189"/>
      <c r="AB197" s="189"/>
    </row>
    <row xmlns:x14ac="http://schemas.microsoft.com/office/spreadsheetml/2009/9/ac" r="198" ht="15.75" x14ac:dyDescent="0.25">
      <c r="A198" s="189" t="s">
        <v>322</v>
      </c>
      <c r="B198" s="10">
        <v>2029</v>
      </c>
      <c r="C198" s="189" t="s">
        <v>330</v>
      </c>
      <c r="D198" s="10"/>
      <c r="E198" s="10"/>
      <c r="F198" s="10"/>
      <c r="G198" s="10"/>
      <c r="H198" s="10"/>
      <c r="I198" s="10"/>
      <c r="J198" s="10"/>
      <c r="K198" s="10"/>
      <c r="L198" s="10"/>
      <c r="M198" s="10"/>
      <c r="N198" s="10"/>
      <c r="O198" s="10"/>
      <c r="P198" s="10"/>
      <c r="Q198" s="10"/>
      <c r="R198" s="10"/>
      <c r="S198" s="10"/>
      <c r="T198" s="10"/>
      <c r="U198" s="10"/>
      <c r="V198" s="10"/>
      <c r="W198" s="189"/>
      <c r="X198" s="189"/>
      <c r="Y198" s="189"/>
      <c r="Z198" s="189"/>
      <c r="AA198" s="189"/>
      <c r="AB198" s="189"/>
    </row>
    <row xmlns:x14ac="http://schemas.microsoft.com/office/spreadsheetml/2009/9/ac" r="199" ht="15.75" x14ac:dyDescent="0.25">
      <c r="A199" s="189" t="s">
        <v>322</v>
      </c>
      <c r="B199" s="10">
        <v>2030</v>
      </c>
      <c r="C199" s="189" t="s">
        <v>330</v>
      </c>
      <c r="D199" s="10"/>
      <c r="E199" s="10"/>
      <c r="F199" s="10"/>
      <c r="G199" s="10"/>
      <c r="H199" s="10"/>
      <c r="I199" s="10"/>
      <c r="J199" s="10"/>
      <c r="K199" s="10"/>
      <c r="L199" s="10"/>
      <c r="M199" s="10"/>
      <c r="N199" s="10"/>
      <c r="O199" s="10"/>
      <c r="P199" s="10"/>
      <c r="Q199" s="10"/>
      <c r="R199" s="10"/>
      <c r="S199" s="10"/>
      <c r="T199" s="10"/>
      <c r="U199" s="10"/>
      <c r="V199" s="10"/>
      <c r="W199" s="189"/>
      <c r="X199" s="189"/>
      <c r="Y199" s="189"/>
      <c r="Z199" s="189"/>
      <c r="AA199" s="189"/>
      <c r="AB199" s="189"/>
    </row>
    <row xmlns:x14ac="http://schemas.microsoft.com/office/spreadsheetml/2009/9/ac" r="200" ht="15.75" x14ac:dyDescent="0.25">
      <c r="A200" s="189"/>
      <c r="B200" s="190"/>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row>
    <row xmlns:x14ac="http://schemas.microsoft.com/office/spreadsheetml/2009/9/ac" r="201" ht="15.75" x14ac:dyDescent="0.25">
      <c r="A201" s="189"/>
      <c r="B201" s="190"/>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row>
    <row xmlns:x14ac="http://schemas.microsoft.com/office/spreadsheetml/2009/9/ac" r="202" ht="15.75" x14ac:dyDescent="0.25">
      <c r="A202" s="189"/>
      <c r="B202" s="190"/>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row>
    <row xmlns:x14ac="http://schemas.microsoft.com/office/spreadsheetml/2009/9/ac" r="203" ht="15.75" x14ac:dyDescent="0.25">
      <c r="A203" s="189"/>
      <c r="B203" s="190"/>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189"/>
      <c r="AA203" s="189"/>
      <c r="AB203" s="189"/>
    </row>
    <row xmlns:x14ac="http://schemas.microsoft.com/office/spreadsheetml/2009/9/ac" r="204" ht="15.75" x14ac:dyDescent="0.25">
      <c r="A204" s="189"/>
      <c r="B204" s="190"/>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189"/>
      <c r="AA204" s="189"/>
      <c r="AB204" s="189"/>
    </row>
    <row xmlns:x14ac="http://schemas.microsoft.com/office/spreadsheetml/2009/9/ac" r="205" ht="15.75" x14ac:dyDescent="0.25">
      <c r="A205" s="189"/>
      <c r="B205" s="190"/>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189"/>
      <c r="AA205" s="189"/>
      <c r="AB205" s="189"/>
    </row>
    <row xmlns:x14ac="http://schemas.microsoft.com/office/spreadsheetml/2009/9/ac" r="206" ht="15.75" x14ac:dyDescent="0.25">
      <c r="A206" s="189"/>
      <c r="B206" s="190"/>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c r="AA206" s="189"/>
      <c r="AB206" s="189"/>
    </row>
    <row xmlns:x14ac="http://schemas.microsoft.com/office/spreadsheetml/2009/9/ac" r="207" ht="15.75" x14ac:dyDescent="0.25">
      <c r="A207" s="189"/>
      <c r="B207" s="190"/>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c r="AA207" s="189"/>
      <c r="AB207" s="189"/>
    </row>
    <row xmlns:x14ac="http://schemas.microsoft.com/office/spreadsheetml/2009/9/ac" r="208" ht="15.75" x14ac:dyDescent="0.25">
      <c r="A208" s="189"/>
      <c r="B208" s="190"/>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row>
    <row xmlns:x14ac="http://schemas.microsoft.com/office/spreadsheetml/2009/9/ac" r="209" ht="15.75" x14ac:dyDescent="0.25">
      <c r="A209" s="189"/>
      <c r="B209" s="190"/>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row>
    <row xmlns:x14ac="http://schemas.microsoft.com/office/spreadsheetml/2009/9/ac" r="210" ht="15.75" x14ac:dyDescent="0.25">
      <c r="A210" s="189"/>
      <c r="B210" s="190"/>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189"/>
      <c r="AA210" s="189"/>
      <c r="AB210" s="189"/>
    </row>
    <row xmlns:x14ac="http://schemas.microsoft.com/office/spreadsheetml/2009/9/ac" r="211" ht="15.75" x14ac:dyDescent="0.25">
      <c r="A211" s="189"/>
      <c r="B211" s="190"/>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row>
    <row xmlns:x14ac="http://schemas.microsoft.com/office/spreadsheetml/2009/9/ac" r="212" ht="15.75" x14ac:dyDescent="0.25">
      <c r="A212" s="189"/>
      <c r="B212" s="190"/>
      <c r="C212" s="189"/>
      <c r="D212" s="189"/>
      <c r="E212" s="189"/>
      <c r="F212" s="189"/>
      <c r="G212" s="189"/>
      <c r="H212" s="189"/>
      <c r="I212" s="189"/>
      <c r="J212" s="189"/>
      <c r="K212" s="189"/>
      <c r="L212" s="189"/>
      <c r="M212" s="189"/>
      <c r="N212" s="189"/>
      <c r="O212" s="189"/>
      <c r="P212" s="189"/>
      <c r="Q212" s="189"/>
      <c r="R212" s="189"/>
      <c r="S212" s="189"/>
      <c r="T212" s="189"/>
      <c r="U212" s="189"/>
      <c r="V212" s="189"/>
      <c r="W212" s="189"/>
      <c r="X212" s="189"/>
      <c r="Y212" s="189"/>
      <c r="Z212" s="189"/>
      <c r="AA212" s="189"/>
      <c r="AB212" s="189"/>
    </row>
    <row xmlns:x14ac="http://schemas.microsoft.com/office/spreadsheetml/2009/9/ac" r="213" ht="15.75" x14ac:dyDescent="0.25">
      <c r="A213" s="189"/>
      <c r="B213" s="190"/>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c r="Y213" s="189"/>
      <c r="Z213" s="189"/>
      <c r="AA213" s="189"/>
      <c r="AB213" s="189"/>
    </row>
    <row xmlns:x14ac="http://schemas.microsoft.com/office/spreadsheetml/2009/9/ac" r="214" ht="15.75" x14ac:dyDescent="0.25">
      <c r="A214" s="189"/>
      <c r="B214" s="190"/>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c r="AA214" s="189"/>
      <c r="AB214" s="189"/>
    </row>
    <row xmlns:x14ac="http://schemas.microsoft.com/office/spreadsheetml/2009/9/ac" r="215" ht="15.75" x14ac:dyDescent="0.25">
      <c r="A215" s="189"/>
      <c r="B215" s="190"/>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row>
    <row xmlns:x14ac="http://schemas.microsoft.com/office/spreadsheetml/2009/9/ac" r="216" ht="15.75" x14ac:dyDescent="0.25">
      <c r="A216" s="189"/>
      <c r="B216" s="190"/>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row>
    <row xmlns:x14ac="http://schemas.microsoft.com/office/spreadsheetml/2009/9/ac" r="217" ht="15.75" x14ac:dyDescent="0.25">
      <c r="A217" s="189"/>
      <c r="B217" s="190"/>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row>
    <row xmlns:x14ac="http://schemas.microsoft.com/office/spreadsheetml/2009/9/ac" r="218" ht="15.75" x14ac:dyDescent="0.25">
      <c r="A218" s="189"/>
      <c r="B218" s="190"/>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row>
    <row xmlns:x14ac="http://schemas.microsoft.com/office/spreadsheetml/2009/9/ac" r="219" ht="15.75" x14ac:dyDescent="0.25">
      <c r="A219" s="189"/>
      <c r="B219" s="190"/>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c r="AA219" s="189"/>
      <c r="AB219" s="189"/>
    </row>
    <row xmlns:x14ac="http://schemas.microsoft.com/office/spreadsheetml/2009/9/ac" r="220" ht="15.75" x14ac:dyDescent="0.25">
      <c r="A220" s="189"/>
      <c r="B220" s="190"/>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c r="Y220" s="189"/>
      <c r="Z220" s="189"/>
      <c r="AA220" s="189"/>
      <c r="AB220" s="189"/>
    </row>
    <row xmlns:x14ac="http://schemas.microsoft.com/office/spreadsheetml/2009/9/ac" r="221" ht="15.75" x14ac:dyDescent="0.25">
      <c r="A221" s="189"/>
      <c r="B221" s="190"/>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c r="Y221" s="189"/>
      <c r="Z221" s="189"/>
      <c r="AA221" s="189"/>
      <c r="AB221" s="189"/>
    </row>
    <row xmlns:x14ac="http://schemas.microsoft.com/office/spreadsheetml/2009/9/ac" r="222" ht="15.75" x14ac:dyDescent="0.25">
      <c r="A222" s="189"/>
      <c r="B222" s="190"/>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row>
    <row xmlns:x14ac="http://schemas.microsoft.com/office/spreadsheetml/2009/9/ac" r="223" ht="15.75" x14ac:dyDescent="0.25">
      <c r="A223" s="189"/>
      <c r="B223" s="190"/>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row>
    <row xmlns:x14ac="http://schemas.microsoft.com/office/spreadsheetml/2009/9/ac" r="224" ht="15.75" x14ac:dyDescent="0.25">
      <c r="A224" s="189"/>
      <c r="B224" s="190"/>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row>
    <row xmlns:x14ac="http://schemas.microsoft.com/office/spreadsheetml/2009/9/ac" r="225" ht="15.75" x14ac:dyDescent="0.25">
      <c r="A225" s="189"/>
      <c r="B225" s="190"/>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row>
    <row xmlns:x14ac="http://schemas.microsoft.com/office/spreadsheetml/2009/9/ac" r="226" ht="15.75" x14ac:dyDescent="0.25">
      <c r="A226" s="189"/>
      <c r="B226" s="190"/>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row>
    <row xmlns:x14ac="http://schemas.microsoft.com/office/spreadsheetml/2009/9/ac" r="227" ht="15.75" x14ac:dyDescent="0.25">
      <c r="A227" s="189"/>
      <c r="B227" s="190"/>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c r="AA227" s="189"/>
      <c r="AB227" s="189"/>
    </row>
    <row xmlns:x14ac="http://schemas.microsoft.com/office/spreadsheetml/2009/9/ac" r="228" ht="15.75" x14ac:dyDescent="0.25">
      <c r="A228" s="189"/>
      <c r="B228" s="190"/>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c r="Y228" s="189"/>
      <c r="Z228" s="189"/>
      <c r="AA228" s="189"/>
      <c r="AB228" s="189"/>
    </row>
    <row xmlns:x14ac="http://schemas.microsoft.com/office/spreadsheetml/2009/9/ac" r="229" ht="15.75" x14ac:dyDescent="0.25">
      <c r="A229" s="189"/>
      <c r="B229" s="190"/>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row>
    <row xmlns:x14ac="http://schemas.microsoft.com/office/spreadsheetml/2009/9/ac" r="230" ht="15.75" x14ac:dyDescent="0.25">
      <c r="A230" s="189"/>
      <c r="B230" s="190"/>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row>
    <row xmlns:x14ac="http://schemas.microsoft.com/office/spreadsheetml/2009/9/ac" r="231" ht="15.75" x14ac:dyDescent="0.25">
      <c r="A231" s="189"/>
      <c r="B231" s="190"/>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c r="Y231" s="189"/>
      <c r="Z231" s="189"/>
      <c r="AA231" s="189"/>
      <c r="AB231" s="189"/>
    </row>
    <row xmlns:x14ac="http://schemas.microsoft.com/office/spreadsheetml/2009/9/ac" r="232" ht="15.75" x14ac:dyDescent="0.25">
      <c r="A232" s="189"/>
      <c r="B232" s="190"/>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c r="Y232" s="189"/>
      <c r="Z232" s="189"/>
      <c r="AA232" s="189"/>
      <c r="AB232" s="189"/>
    </row>
    <row xmlns:x14ac="http://schemas.microsoft.com/office/spreadsheetml/2009/9/ac" r="233" ht="15.75" x14ac:dyDescent="0.25">
      <c r="A233" s="189"/>
      <c r="B233" s="190"/>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c r="AA233" s="189"/>
    </row>
    <row xmlns:x14ac="http://schemas.microsoft.com/office/spreadsheetml/2009/9/ac" r="234" ht="15.75" x14ac:dyDescent="0.25">
      <c r="A234" s="189"/>
      <c r="B234" s="190"/>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c r="AA234" s="189"/>
    </row>
    <row xmlns:x14ac="http://schemas.microsoft.com/office/spreadsheetml/2009/9/ac" r="235" ht="15.75" x14ac:dyDescent="0.25">
      <c r="A235" s="189"/>
      <c r="B235" s="190"/>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c r="AA235" s="189"/>
    </row>
    <row xmlns:x14ac="http://schemas.microsoft.com/office/spreadsheetml/2009/9/ac" r="236" ht="15.75" x14ac:dyDescent="0.25">
      <c r="A236" s="189"/>
      <c r="B236" s="190"/>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c r="Y236" s="189"/>
      <c r="Z236" s="189"/>
      <c r="AA236" s="189"/>
    </row>
    <row xmlns:x14ac="http://schemas.microsoft.com/office/spreadsheetml/2009/9/ac" r="237" ht="15.75" x14ac:dyDescent="0.25">
      <c r="A237" s="189"/>
      <c r="B237" s="190"/>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row>
    <row xmlns:x14ac="http://schemas.microsoft.com/office/spreadsheetml/2009/9/ac" r="238" ht="15.75" x14ac:dyDescent="0.25">
      <c r="A238" s="189"/>
      <c r="B238" s="190"/>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c r="AA238" s="189"/>
    </row>
    <row xmlns:x14ac="http://schemas.microsoft.com/office/spreadsheetml/2009/9/ac" r="239" ht="15.75" x14ac:dyDescent="0.25">
      <c r="A239" s="189"/>
      <c r="B239" s="190"/>
      <c r="C239" s="189"/>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189"/>
      <c r="AA239" s="189"/>
    </row>
    <row xmlns:x14ac="http://schemas.microsoft.com/office/spreadsheetml/2009/9/ac" r="240" ht="15.75" x14ac:dyDescent="0.25">
      <c r="A240" s="189"/>
      <c r="B240" s="190"/>
      <c r="C240" s="189"/>
      <c r="D240" s="189"/>
      <c r="E240" s="189"/>
      <c r="F240" s="189"/>
      <c r="G240" s="189"/>
      <c r="H240" s="189"/>
      <c r="I240" s="189"/>
      <c r="J240" s="189"/>
      <c r="K240" s="189"/>
      <c r="L240" s="189"/>
      <c r="M240" s="189"/>
      <c r="N240" s="189"/>
      <c r="O240" s="189"/>
      <c r="P240" s="189"/>
      <c r="Q240" s="189"/>
      <c r="R240" s="189"/>
      <c r="S240" s="189"/>
      <c r="T240" s="189"/>
      <c r="U240" s="189"/>
      <c r="V240" s="189"/>
      <c r="W240" s="189"/>
      <c r="X240" s="189"/>
      <c r="Y240" s="189"/>
      <c r="Z240" s="189"/>
      <c r="AA240" s="189"/>
    </row>
    <row xmlns:x14ac="http://schemas.microsoft.com/office/spreadsheetml/2009/9/ac" r="241" ht="15.75" x14ac:dyDescent="0.25">
      <c r="A241" s="189"/>
      <c r="B241" s="190"/>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row>
    <row xmlns:x14ac="http://schemas.microsoft.com/office/spreadsheetml/2009/9/ac" r="242" ht="15.75" x14ac:dyDescent="0.25">
      <c r="A242" s="189"/>
      <c r="B242" s="190"/>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c r="AA242" s="189"/>
    </row>
    <row xmlns:x14ac="http://schemas.microsoft.com/office/spreadsheetml/2009/9/ac" r="243" ht="15.75" x14ac:dyDescent="0.25">
      <c r="A243" s="189"/>
      <c r="B243" s="190"/>
      <c r="C243" s="189"/>
      <c r="D243" s="189"/>
      <c r="E243" s="189"/>
      <c r="F243" s="189"/>
      <c r="G243" s="189"/>
      <c r="H243" s="189"/>
      <c r="I243" s="189"/>
      <c r="J243" s="189"/>
      <c r="K243" s="189"/>
      <c r="L243" s="189"/>
      <c r="M243" s="189"/>
      <c r="N243" s="189"/>
      <c r="O243" s="189"/>
      <c r="P243" s="189"/>
      <c r="Q243" s="189"/>
      <c r="R243" s="189"/>
      <c r="S243" s="189"/>
      <c r="T243" s="189"/>
      <c r="U243" s="189"/>
      <c r="V243" s="189"/>
      <c r="W243" s="189"/>
      <c r="X243" s="189"/>
      <c r="Y243" s="189"/>
      <c r="Z243" s="189"/>
      <c r="AA243" s="189"/>
    </row>
    <row xmlns:x14ac="http://schemas.microsoft.com/office/spreadsheetml/2009/9/ac" r="244" ht="15.75" x14ac:dyDescent="0.25">
      <c r="A244" s="189"/>
      <c r="B244" s="190"/>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c r="AA244" s="189"/>
    </row>
    <row xmlns:x14ac="http://schemas.microsoft.com/office/spreadsheetml/2009/9/ac" r="245" ht="15.75" x14ac:dyDescent="0.25">
      <c r="A245" s="189"/>
      <c r="B245" s="190"/>
      <c r="C245" s="189"/>
      <c r="D245" s="189"/>
      <c r="E245" s="189"/>
      <c r="F245" s="189"/>
      <c r="G245" s="189"/>
      <c r="H245" s="189"/>
      <c r="I245" s="189"/>
      <c r="J245" s="189"/>
      <c r="K245" s="189"/>
      <c r="L245" s="189"/>
      <c r="M245" s="189"/>
      <c r="N245" s="189"/>
      <c r="O245" s="189"/>
      <c r="P245" s="189"/>
      <c r="Q245" s="189"/>
      <c r="R245" s="189"/>
      <c r="S245" s="189"/>
      <c r="T245" s="189"/>
      <c r="U245" s="189"/>
      <c r="V245" s="189"/>
      <c r="W245" s="189"/>
      <c r="X245" s="189"/>
      <c r="Y245" s="189"/>
      <c r="Z245" s="189"/>
      <c r="AA245" s="189"/>
    </row>
    <row xmlns:x14ac="http://schemas.microsoft.com/office/spreadsheetml/2009/9/ac" r="246" ht="15.75" x14ac:dyDescent="0.25">
      <c r="A246" s="189"/>
      <c r="B246" s="190"/>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row>
    <row xmlns:x14ac="http://schemas.microsoft.com/office/spreadsheetml/2009/9/ac" r="247" ht="15.75" x14ac:dyDescent="0.25">
      <c r="A247" s="189"/>
      <c r="B247" s="190"/>
      <c r="C247" s="189"/>
      <c r="D247" s="189"/>
      <c r="E247" s="189"/>
      <c r="F247" s="189"/>
      <c r="G247" s="189"/>
      <c r="H247" s="189"/>
      <c r="I247" s="189"/>
      <c r="J247" s="189"/>
      <c r="K247" s="189"/>
      <c r="L247" s="189"/>
      <c r="M247" s="189"/>
      <c r="N247" s="189"/>
      <c r="O247" s="189"/>
      <c r="P247" s="189"/>
      <c r="Q247" s="189"/>
      <c r="R247" s="189"/>
      <c r="S247" s="189"/>
      <c r="T247" s="189"/>
      <c r="U247" s="189"/>
      <c r="V247" s="189"/>
      <c r="W247" s="189"/>
      <c r="X247" s="189"/>
      <c r="Y247" s="189"/>
      <c r="Z247" s="189"/>
      <c r="AA247" s="189"/>
    </row>
    <row xmlns:x14ac="http://schemas.microsoft.com/office/spreadsheetml/2009/9/ac" r="248" ht="15.75" x14ac:dyDescent="0.25">
      <c r="A248" s="189"/>
      <c r="B248" s="190"/>
      <c r="C248" s="189"/>
      <c r="D248" s="189"/>
      <c r="E248" s="189"/>
      <c r="F248" s="189"/>
      <c r="G248" s="189"/>
      <c r="H248" s="189"/>
      <c r="I248" s="189"/>
      <c r="J248" s="189"/>
      <c r="K248" s="189"/>
      <c r="L248" s="189"/>
      <c r="M248" s="189"/>
      <c r="N248" s="189"/>
      <c r="O248" s="189"/>
      <c r="P248" s="189"/>
      <c r="Q248" s="189"/>
      <c r="R248" s="189"/>
      <c r="S248" s="189"/>
      <c r="T248" s="189"/>
      <c r="U248" s="189"/>
      <c r="V248" s="189"/>
      <c r="W248" s="189"/>
      <c r="X248" s="189"/>
      <c r="Y248" s="189"/>
      <c r="Z248" s="189"/>
      <c r="AA248" s="189"/>
    </row>
    <row xmlns:x14ac="http://schemas.microsoft.com/office/spreadsheetml/2009/9/ac" r="249" ht="15.75" x14ac:dyDescent="0.25">
      <c r="A249" s="189"/>
      <c r="B249" s="190"/>
      <c r="C249" s="189"/>
      <c r="D249" s="189"/>
      <c r="E249" s="189"/>
      <c r="F249" s="189"/>
      <c r="G249" s="189"/>
      <c r="H249" s="189"/>
      <c r="I249" s="189"/>
      <c r="J249" s="189"/>
      <c r="K249" s="189"/>
      <c r="L249" s="189"/>
      <c r="M249" s="189"/>
      <c r="N249" s="189"/>
      <c r="O249" s="189"/>
      <c r="P249" s="189"/>
      <c r="Q249" s="189"/>
      <c r="R249" s="189"/>
      <c r="S249" s="189"/>
      <c r="T249" s="189"/>
      <c r="U249" s="189"/>
      <c r="V249" s="189"/>
      <c r="W249" s="189"/>
      <c r="X249" s="189"/>
      <c r="Y249" s="189"/>
      <c r="Z249" s="189"/>
      <c r="AA249" s="189"/>
    </row>
    <row xmlns:x14ac="http://schemas.microsoft.com/office/spreadsheetml/2009/9/ac" r="250" ht="15.75" x14ac:dyDescent="0.25">
      <c r="A250" s="189"/>
      <c r="B250" s="190"/>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row>
    <row xmlns:x14ac="http://schemas.microsoft.com/office/spreadsheetml/2009/9/ac" r="251" ht="15.75" x14ac:dyDescent="0.25">
      <c r="A251" s="189"/>
      <c r="B251" s="190"/>
      <c r="C251" s="189"/>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row>
    <row xmlns:x14ac="http://schemas.microsoft.com/office/spreadsheetml/2009/9/ac" r="252" ht="15.75" x14ac:dyDescent="0.25">
      <c r="A252" s="189"/>
      <c r="B252" s="190"/>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row>
    <row xmlns:x14ac="http://schemas.microsoft.com/office/spreadsheetml/2009/9/ac" r="253" ht="15.75" x14ac:dyDescent="0.25">
      <c r="A253" s="189"/>
      <c r="B253" s="190"/>
      <c r="C253" s="189"/>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row>
    <row xmlns:x14ac="http://schemas.microsoft.com/office/spreadsheetml/2009/9/ac" r="254" ht="15.75" x14ac:dyDescent="0.25">
      <c r="A254" s="189"/>
      <c r="B254" s="190"/>
      <c r="C254" s="189"/>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row>
    <row xmlns:x14ac="http://schemas.microsoft.com/office/spreadsheetml/2009/9/ac" r="255" ht="15.75" x14ac:dyDescent="0.25">
      <c r="A255" s="189"/>
      <c r="B255" s="190"/>
      <c r="C255" s="189"/>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row>
    <row xmlns:x14ac="http://schemas.microsoft.com/office/spreadsheetml/2009/9/ac" r="256" ht="15.75" x14ac:dyDescent="0.25">
      <c r="A256" s="189"/>
      <c r="B256" s="190"/>
      <c r="C256" s="189"/>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row>
    <row xmlns:x14ac="http://schemas.microsoft.com/office/spreadsheetml/2009/9/ac" r="257" ht="15.75" x14ac:dyDescent="0.25">
      <c r="A257" s="189"/>
      <c r="B257" s="190"/>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row>
    <row xmlns:x14ac="http://schemas.microsoft.com/office/spreadsheetml/2009/9/ac" r="258" ht="15.75" x14ac:dyDescent="0.25">
      <c r="A258" s="189"/>
      <c r="B258" s="190"/>
      <c r="C258" s="189"/>
      <c r="D258" s="189"/>
      <c r="E258" s="189"/>
      <c r="F258" s="189"/>
      <c r="G258" s="189"/>
      <c r="H258" s="189"/>
      <c r="I258" s="189"/>
      <c r="J258" s="189"/>
      <c r="K258" s="189"/>
      <c r="L258" s="189"/>
      <c r="M258" s="189"/>
      <c r="N258" s="189"/>
      <c r="O258" s="189"/>
      <c r="P258" s="189"/>
      <c r="Q258" s="189"/>
      <c r="R258" s="189"/>
      <c r="S258" s="189"/>
      <c r="T258" s="189"/>
      <c r="U258" s="189"/>
      <c r="V258" s="189"/>
      <c r="W258" s="189"/>
      <c r="X258" s="189"/>
      <c r="Y258" s="189"/>
      <c r="Z258" s="189"/>
      <c r="AA258" s="189"/>
    </row>
    <row xmlns:x14ac="http://schemas.microsoft.com/office/spreadsheetml/2009/9/ac" r="259" ht="15.75" x14ac:dyDescent="0.25">
      <c r="A259" s="189"/>
      <c r="B259" s="190"/>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row>
    <row xmlns:x14ac="http://schemas.microsoft.com/office/spreadsheetml/2009/9/ac" r="260" ht="15.75" x14ac:dyDescent="0.25">
      <c r="A260" s="189"/>
      <c r="B260" s="190"/>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row>
    <row xmlns:x14ac="http://schemas.microsoft.com/office/spreadsheetml/2009/9/ac" r="261" ht="15.75" x14ac:dyDescent="0.25">
      <c r="A261" s="189"/>
      <c r="B261" s="190"/>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189"/>
      <c r="AA261" s="189"/>
    </row>
    <row xmlns:x14ac="http://schemas.microsoft.com/office/spreadsheetml/2009/9/ac" r="262" ht="15.75" x14ac:dyDescent="0.25">
      <c r="A262" s="189"/>
      <c r="B262" s="190"/>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c r="Y262" s="189"/>
      <c r="Z262" s="189"/>
      <c r="AA262" s="189"/>
    </row>
    <row xmlns:x14ac="http://schemas.microsoft.com/office/spreadsheetml/2009/9/ac" r="263" ht="15.75" x14ac:dyDescent="0.25">
      <c r="A263" s="189"/>
      <c r="B263" s="190"/>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row>
    <row xmlns:x14ac="http://schemas.microsoft.com/office/spreadsheetml/2009/9/ac" r="264" ht="15.75" x14ac:dyDescent="0.25">
      <c r="A264" s="189"/>
      <c r="B264" s="190"/>
      <c r="C264" s="189"/>
      <c r="D264" s="189"/>
      <c r="E264" s="189"/>
      <c r="F264" s="189"/>
      <c r="G264" s="189"/>
      <c r="H264" s="189"/>
      <c r="I264" s="189"/>
      <c r="J264" s="189"/>
      <c r="K264" s="189"/>
      <c r="L264" s="189"/>
      <c r="M264" s="189"/>
      <c r="N264" s="189"/>
      <c r="O264" s="189"/>
      <c r="P264" s="189"/>
      <c r="Q264" s="189"/>
      <c r="R264" s="189"/>
      <c r="S264" s="189"/>
      <c r="T264" s="189"/>
      <c r="U264" s="189"/>
      <c r="V264" s="189"/>
      <c r="W264" s="189"/>
      <c r="X264" s="189"/>
      <c r="Y264" s="189"/>
      <c r="Z264" s="189"/>
      <c r="AA264" s="189"/>
    </row>
    <row xmlns:x14ac="http://schemas.microsoft.com/office/spreadsheetml/2009/9/ac" r="265" ht="15.75" x14ac:dyDescent="0.25">
      <c r="A265" s="189"/>
      <c r="B265" s="190"/>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c r="Y265" s="189"/>
      <c r="Z265" s="189"/>
      <c r="AA265" s="189"/>
    </row>
    <row xmlns:x14ac="http://schemas.microsoft.com/office/spreadsheetml/2009/9/ac" r="266" ht="15.75" x14ac:dyDescent="0.25">
      <c r="A266" s="189"/>
      <c r="B266" s="190"/>
      <c r="C266" s="189"/>
      <c r="D266" s="189"/>
      <c r="E266" s="189"/>
      <c r="F266" s="189"/>
      <c r="G266" s="189"/>
      <c r="H266" s="189"/>
      <c r="I266" s="189"/>
      <c r="J266" s="189"/>
      <c r="K266" s="189"/>
      <c r="L266" s="189"/>
      <c r="M266" s="189"/>
      <c r="N266" s="189"/>
      <c r="O266" s="189"/>
      <c r="P266" s="189"/>
      <c r="Q266" s="189"/>
      <c r="R266" s="189"/>
      <c r="S266" s="189"/>
      <c r="T266" s="189"/>
      <c r="U266" s="189"/>
      <c r="V266" s="189"/>
      <c r="W266" s="189"/>
      <c r="X266" s="189"/>
      <c r="Y266" s="189"/>
      <c r="Z266" s="189"/>
      <c r="AA266" s="189"/>
    </row>
    <row xmlns:x14ac="http://schemas.microsoft.com/office/spreadsheetml/2009/9/ac" r="267" ht="15.75" x14ac:dyDescent="0.25">
      <c r="A267" s="189"/>
      <c r="B267" s="190"/>
      <c r="C267" s="189"/>
      <c r="D267" s="189"/>
      <c r="E267" s="189"/>
      <c r="F267" s="189"/>
      <c r="G267" s="189"/>
      <c r="H267" s="189"/>
      <c r="I267" s="189"/>
      <c r="J267" s="189"/>
      <c r="K267" s="189"/>
      <c r="L267" s="189"/>
      <c r="M267" s="189"/>
      <c r="N267" s="189"/>
      <c r="O267" s="189"/>
      <c r="P267" s="189"/>
      <c r="Q267" s="189"/>
      <c r="R267" s="189"/>
      <c r="S267" s="189"/>
      <c r="T267" s="189"/>
      <c r="U267" s="189"/>
      <c r="V267" s="189"/>
      <c r="W267" s="189"/>
      <c r="X267" s="189"/>
      <c r="Y267" s="189"/>
      <c r="Z267" s="189"/>
      <c r="AA267" s="189"/>
    </row>
    <row xmlns:x14ac="http://schemas.microsoft.com/office/spreadsheetml/2009/9/ac" r="268" ht="15.75" x14ac:dyDescent="0.25">
      <c r="A268" s="189"/>
      <c r="B268" s="190"/>
      <c r="C268" s="189"/>
      <c r="D268" s="189"/>
      <c r="E268" s="189"/>
      <c r="F268" s="189"/>
      <c r="G268" s="189"/>
      <c r="H268" s="189"/>
      <c r="I268" s="189"/>
      <c r="J268" s="189"/>
      <c r="K268" s="189"/>
      <c r="L268" s="189"/>
      <c r="M268" s="189"/>
      <c r="N268" s="189"/>
      <c r="O268" s="189"/>
      <c r="P268" s="189"/>
      <c r="Q268" s="189"/>
      <c r="R268" s="189"/>
      <c r="S268" s="189"/>
      <c r="T268" s="189"/>
      <c r="U268" s="189"/>
      <c r="V268" s="189"/>
      <c r="W268" s="189"/>
      <c r="X268" s="189"/>
      <c r="Y268" s="189"/>
      <c r="Z268" s="189"/>
      <c r="AA268" s="189"/>
    </row>
    <row xmlns:x14ac="http://schemas.microsoft.com/office/spreadsheetml/2009/9/ac" r="269" ht="15.75" x14ac:dyDescent="0.25">
      <c r="A269" s="189"/>
      <c r="B269" s="190"/>
      <c r="C269" s="189"/>
      <c r="D269" s="189"/>
      <c r="E269" s="189"/>
      <c r="F269" s="189"/>
      <c r="G269" s="189"/>
      <c r="H269" s="189"/>
      <c r="I269" s="189"/>
      <c r="J269" s="189"/>
      <c r="K269" s="189"/>
      <c r="L269" s="189"/>
      <c r="M269" s="189"/>
      <c r="N269" s="189"/>
      <c r="O269" s="189"/>
      <c r="P269" s="189"/>
      <c r="Q269" s="189"/>
      <c r="R269" s="189"/>
      <c r="S269" s="189"/>
      <c r="T269" s="189"/>
      <c r="U269" s="189"/>
      <c r="V269" s="189"/>
      <c r="W269" s="189"/>
      <c r="X269" s="189"/>
      <c r="Y269" s="189"/>
      <c r="Z269" s="189"/>
      <c r="AA269" s="189"/>
    </row>
    <row xmlns:x14ac="http://schemas.microsoft.com/office/spreadsheetml/2009/9/ac" r="270" ht="15.75" x14ac:dyDescent="0.25">
      <c r="A270" s="189"/>
      <c r="B270" s="190"/>
      <c r="C270" s="189"/>
      <c r="D270" s="189"/>
      <c r="E270" s="189"/>
      <c r="F270" s="189"/>
      <c r="G270" s="189"/>
      <c r="H270" s="189"/>
      <c r="I270" s="189"/>
      <c r="J270" s="189"/>
      <c r="K270" s="189"/>
      <c r="L270" s="189"/>
      <c r="M270" s="189"/>
      <c r="N270" s="189"/>
      <c r="O270" s="189"/>
      <c r="P270" s="189"/>
      <c r="Q270" s="189"/>
      <c r="R270" s="189"/>
      <c r="S270" s="189"/>
      <c r="T270" s="189"/>
      <c r="U270" s="189"/>
      <c r="V270" s="189"/>
      <c r="W270" s="189"/>
      <c r="X270" s="189"/>
      <c r="Y270" s="189"/>
      <c r="Z270" s="189"/>
      <c r="AA270" s="189"/>
    </row>
    <row xmlns:x14ac="http://schemas.microsoft.com/office/spreadsheetml/2009/9/ac" r="271" ht="15.75" x14ac:dyDescent="0.25">
      <c r="A271" s="189"/>
      <c r="B271" s="190"/>
      <c r="C271" s="189"/>
      <c r="D271" s="189"/>
      <c r="E271" s="189"/>
      <c r="F271" s="189"/>
      <c r="G271" s="189"/>
      <c r="H271" s="189"/>
      <c r="I271" s="189"/>
      <c r="J271" s="189"/>
      <c r="K271" s="189"/>
      <c r="L271" s="189"/>
      <c r="M271" s="189"/>
      <c r="N271" s="189"/>
      <c r="O271" s="189"/>
      <c r="P271" s="189"/>
      <c r="Q271" s="189"/>
      <c r="R271" s="189"/>
      <c r="S271" s="189"/>
      <c r="T271" s="189"/>
      <c r="U271" s="189"/>
      <c r="V271" s="189"/>
      <c r="W271" s="189"/>
      <c r="X271" s="189"/>
      <c r="Y271" s="189"/>
      <c r="Z271" s="189"/>
      <c r="AA271" s="189"/>
    </row>
    <row xmlns:x14ac="http://schemas.microsoft.com/office/spreadsheetml/2009/9/ac" r="272" ht="15.75" x14ac:dyDescent="0.25">
      <c r="A272" s="189"/>
      <c r="B272" s="190"/>
      <c r="C272" s="189"/>
      <c r="D272" s="189"/>
      <c r="E272" s="189"/>
      <c r="F272" s="189"/>
      <c r="G272" s="189"/>
      <c r="H272" s="189"/>
      <c r="I272" s="189"/>
      <c r="J272" s="189"/>
      <c r="K272" s="189"/>
      <c r="L272" s="189"/>
      <c r="M272" s="189"/>
      <c r="N272" s="189"/>
      <c r="O272" s="189"/>
      <c r="P272" s="189"/>
      <c r="Q272" s="189"/>
      <c r="R272" s="189"/>
      <c r="S272" s="189"/>
      <c r="T272" s="189"/>
      <c r="U272" s="189"/>
      <c r="V272" s="189"/>
      <c r="W272" s="189"/>
      <c r="X272" s="189"/>
      <c r="Y272" s="189"/>
      <c r="Z272" s="189"/>
      <c r="AA272" s="189"/>
    </row>
    <row xmlns:x14ac="http://schemas.microsoft.com/office/spreadsheetml/2009/9/ac" r="273" ht="15.75" x14ac:dyDescent="0.25">
      <c r="A273" s="189"/>
      <c r="B273" s="190"/>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c r="Y273" s="189"/>
      <c r="Z273" s="189"/>
      <c r="AA273" s="189"/>
    </row>
    <row xmlns:x14ac="http://schemas.microsoft.com/office/spreadsheetml/2009/9/ac" r="274" ht="15.75" x14ac:dyDescent="0.25">
      <c r="A274" s="189"/>
      <c r="B274" s="190"/>
      <c r="C274" s="189"/>
      <c r="D274" s="189"/>
      <c r="E274" s="189"/>
      <c r="F274" s="189"/>
      <c r="G274" s="189"/>
      <c r="H274" s="189"/>
      <c r="I274" s="189"/>
      <c r="J274" s="189"/>
      <c r="K274" s="189"/>
      <c r="L274" s="189"/>
      <c r="M274" s="189"/>
      <c r="N274" s="189"/>
      <c r="O274" s="189"/>
      <c r="P274" s="189"/>
      <c r="Q274" s="189"/>
      <c r="R274" s="189"/>
      <c r="S274" s="189"/>
      <c r="T274" s="189"/>
      <c r="U274" s="189"/>
      <c r="V274" s="189"/>
      <c r="W274" s="189"/>
      <c r="X274" s="189"/>
      <c r="Y274" s="189"/>
      <c r="Z274" s="189"/>
      <c r="AA274" s="189"/>
    </row>
    <row xmlns:x14ac="http://schemas.microsoft.com/office/spreadsheetml/2009/9/ac" r="275" ht="15.75" x14ac:dyDescent="0.25">
      <c r="A275" s="189"/>
      <c r="B275" s="190"/>
      <c r="C275" s="189"/>
      <c r="D275" s="189"/>
      <c r="E275" s="189"/>
      <c r="F275" s="189"/>
      <c r="G275" s="189"/>
      <c r="H275" s="189"/>
      <c r="I275" s="189"/>
      <c r="J275" s="189"/>
      <c r="K275" s="189"/>
      <c r="L275" s="189"/>
      <c r="M275" s="189"/>
      <c r="N275" s="189"/>
      <c r="O275" s="189"/>
      <c r="P275" s="189"/>
      <c r="Q275" s="189"/>
      <c r="R275" s="189"/>
      <c r="S275" s="189"/>
      <c r="T275" s="189"/>
      <c r="U275" s="189"/>
      <c r="V275" s="189"/>
      <c r="W275" s="189"/>
      <c r="X275" s="189"/>
      <c r="Y275" s="189"/>
      <c r="Z275" s="189"/>
      <c r="AA275" s="189"/>
    </row>
    <row xmlns:x14ac="http://schemas.microsoft.com/office/spreadsheetml/2009/9/ac" r="276" ht="15.75" x14ac:dyDescent="0.25">
      <c r="A276" s="189"/>
      <c r="B276" s="190"/>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row>
    <row xmlns:x14ac="http://schemas.microsoft.com/office/spreadsheetml/2009/9/ac" r="277" ht="15.75" x14ac:dyDescent="0.25">
      <c r="A277" s="189"/>
      <c r="B277" s="190"/>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c r="Y277" s="189"/>
      <c r="Z277" s="189"/>
      <c r="AA277" s="189"/>
    </row>
    <row xmlns:x14ac="http://schemas.microsoft.com/office/spreadsheetml/2009/9/ac" r="278" ht="15.75" x14ac:dyDescent="0.25">
      <c r="A278" s="189"/>
      <c r="B278" s="190"/>
      <c r="C278" s="189"/>
      <c r="D278" s="189"/>
      <c r="E278" s="189"/>
      <c r="F278" s="189"/>
      <c r="G278" s="189"/>
      <c r="H278" s="189"/>
      <c r="I278" s="189"/>
      <c r="J278" s="189"/>
      <c r="K278" s="189"/>
      <c r="L278" s="189"/>
      <c r="M278" s="189"/>
      <c r="N278" s="189"/>
      <c r="O278" s="189"/>
      <c r="P278" s="189"/>
      <c r="Q278" s="189"/>
      <c r="R278" s="189"/>
      <c r="S278" s="189"/>
      <c r="T278" s="189"/>
      <c r="U278" s="189"/>
      <c r="V278" s="189"/>
      <c r="W278" s="189"/>
      <c r="X278" s="189"/>
      <c r="Y278" s="189"/>
      <c r="Z278" s="189"/>
      <c r="AA278" s="189"/>
    </row>
    <row xmlns:x14ac="http://schemas.microsoft.com/office/spreadsheetml/2009/9/ac" r="279" ht="15.75" x14ac:dyDescent="0.25">
      <c r="A279" s="189"/>
      <c r="B279" s="190"/>
      <c r="C279" s="189"/>
      <c r="D279" s="189"/>
      <c r="E279" s="189"/>
      <c r="F279" s="189"/>
      <c r="G279" s="189"/>
      <c r="H279" s="189"/>
      <c r="I279" s="189"/>
      <c r="J279" s="189"/>
      <c r="K279" s="189"/>
      <c r="L279" s="189"/>
      <c r="M279" s="189"/>
      <c r="N279" s="189"/>
      <c r="O279" s="189"/>
      <c r="P279" s="189"/>
      <c r="Q279" s="189"/>
      <c r="R279" s="189"/>
      <c r="S279" s="189"/>
      <c r="T279" s="189"/>
      <c r="U279" s="189"/>
      <c r="V279" s="189"/>
      <c r="W279" s="189"/>
      <c r="X279" s="189"/>
      <c r="Y279" s="189"/>
      <c r="Z279" s="189"/>
      <c r="AA279" s="189"/>
    </row>
    <row xmlns:x14ac="http://schemas.microsoft.com/office/spreadsheetml/2009/9/ac" r="280" ht="15.75" x14ac:dyDescent="0.25">
      <c r="A280" s="189"/>
      <c r="B280" s="190"/>
      <c r="C280" s="189"/>
      <c r="D280" s="189"/>
      <c r="E280" s="189"/>
      <c r="F280" s="189"/>
      <c r="G280" s="189"/>
      <c r="H280" s="189"/>
      <c r="I280" s="189"/>
      <c r="J280" s="189"/>
      <c r="K280" s="189"/>
      <c r="L280" s="189"/>
      <c r="M280" s="189"/>
      <c r="N280" s="189"/>
      <c r="O280" s="189"/>
      <c r="P280" s="189"/>
      <c r="Q280" s="189"/>
      <c r="R280" s="189"/>
      <c r="S280" s="189"/>
      <c r="T280" s="189"/>
      <c r="U280" s="189"/>
      <c r="V280" s="189"/>
      <c r="W280" s="189"/>
      <c r="X280" s="189"/>
      <c r="Y280" s="189"/>
      <c r="Z280" s="189"/>
      <c r="AA280" s="189"/>
    </row>
    <row xmlns:x14ac="http://schemas.microsoft.com/office/spreadsheetml/2009/9/ac" r="281" ht="15.75" x14ac:dyDescent="0.25">
      <c r="A281" s="189"/>
      <c r="B281" s="190"/>
      <c r="C281" s="189"/>
      <c r="D281" s="189"/>
      <c r="E281" s="189"/>
      <c r="F281" s="189"/>
      <c r="G281" s="189"/>
      <c r="H281" s="189"/>
      <c r="I281" s="189"/>
      <c r="J281" s="189"/>
      <c r="K281" s="189"/>
      <c r="L281" s="189"/>
      <c r="M281" s="189"/>
      <c r="N281" s="189"/>
      <c r="O281" s="189"/>
      <c r="P281" s="189"/>
      <c r="Q281" s="189"/>
      <c r="R281" s="189"/>
      <c r="S281" s="189"/>
      <c r="T281" s="189"/>
      <c r="U281" s="189"/>
      <c r="V281" s="189"/>
      <c r="W281" s="189"/>
      <c r="X281" s="189"/>
      <c r="Y281" s="189"/>
      <c r="Z281" s="189"/>
      <c r="AA281" s="189"/>
    </row>
    <row xmlns:x14ac="http://schemas.microsoft.com/office/spreadsheetml/2009/9/ac" r="282" ht="15.75" x14ac:dyDescent="0.25">
      <c r="A282" s="189"/>
      <c r="B282" s="190"/>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c r="Y282" s="189"/>
      <c r="Z282" s="189"/>
      <c r="AA282" s="189"/>
    </row>
    <row xmlns:x14ac="http://schemas.microsoft.com/office/spreadsheetml/2009/9/ac" r="283" ht="15.75" x14ac:dyDescent="0.25">
      <c r="A283" s="189"/>
      <c r="B283" s="190"/>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189"/>
      <c r="AA283" s="189"/>
    </row>
    <row xmlns:x14ac="http://schemas.microsoft.com/office/spreadsheetml/2009/9/ac" r="284" ht="15.75" x14ac:dyDescent="0.25">
      <c r="A284" s="189"/>
      <c r="B284" s="190"/>
      <c r="C284" s="189"/>
      <c r="D284" s="189"/>
      <c r="E284" s="189"/>
      <c r="F284" s="189"/>
      <c r="G284" s="189"/>
      <c r="H284" s="189"/>
      <c r="I284" s="189"/>
      <c r="J284" s="189"/>
      <c r="K284" s="189"/>
      <c r="L284" s="189"/>
      <c r="M284" s="189"/>
      <c r="N284" s="189"/>
      <c r="O284" s="189"/>
      <c r="P284" s="189"/>
      <c r="Q284" s="189"/>
      <c r="R284" s="189"/>
      <c r="S284" s="189"/>
      <c r="T284" s="189"/>
      <c r="U284" s="189"/>
      <c r="V284" s="189"/>
      <c r="W284" s="189"/>
      <c r="X284" s="189"/>
      <c r="Y284" s="189"/>
      <c r="Z284" s="189"/>
      <c r="AA284" s="189"/>
    </row>
    <row xmlns:x14ac="http://schemas.microsoft.com/office/spreadsheetml/2009/9/ac" r="285" ht="15.75" x14ac:dyDescent="0.25">
      <c r="A285" s="189"/>
      <c r="B285" s="190"/>
      <c r="C285" s="189"/>
      <c r="D285" s="189"/>
      <c r="E285" s="189"/>
      <c r="F285" s="189"/>
      <c r="G285" s="189"/>
      <c r="H285" s="189"/>
      <c r="I285" s="189"/>
      <c r="J285" s="189"/>
      <c r="K285" s="189"/>
      <c r="L285" s="189"/>
      <c r="M285" s="189"/>
      <c r="N285" s="189"/>
      <c r="O285" s="189"/>
      <c r="P285" s="189"/>
      <c r="Q285" s="189"/>
      <c r="R285" s="189"/>
      <c r="S285" s="189"/>
      <c r="T285" s="189"/>
      <c r="U285" s="189"/>
      <c r="V285" s="189"/>
      <c r="W285" s="189"/>
      <c r="X285" s="189"/>
      <c r="Y285" s="189"/>
      <c r="Z285" s="189"/>
      <c r="AA285" s="189"/>
    </row>
    <row xmlns:x14ac="http://schemas.microsoft.com/office/spreadsheetml/2009/9/ac" r="286" ht="15.75" x14ac:dyDescent="0.25">
      <c r="A286" s="189"/>
      <c r="B286" s="190"/>
      <c r="C286" s="189"/>
      <c r="D286" s="189"/>
      <c r="E286" s="189"/>
      <c r="F286" s="189"/>
      <c r="G286" s="189"/>
      <c r="H286" s="189"/>
      <c r="I286" s="189"/>
      <c r="J286" s="189"/>
      <c r="K286" s="189"/>
      <c r="L286" s="189"/>
      <c r="M286" s="189"/>
      <c r="N286" s="189"/>
      <c r="O286" s="189"/>
      <c r="P286" s="189"/>
      <c r="Q286" s="189"/>
      <c r="R286" s="189"/>
      <c r="S286" s="189"/>
      <c r="T286" s="189"/>
      <c r="U286" s="189"/>
      <c r="V286" s="189"/>
      <c r="W286" s="189"/>
      <c r="X286" s="189"/>
      <c r="Y286" s="189"/>
      <c r="Z286" s="189"/>
      <c r="AA286" s="189"/>
    </row>
    <row xmlns:x14ac="http://schemas.microsoft.com/office/spreadsheetml/2009/9/ac" r="287" ht="15.75" x14ac:dyDescent="0.25">
      <c r="A287" s="189"/>
      <c r="B287" s="190"/>
      <c r="C287" s="189"/>
      <c r="D287" s="189"/>
      <c r="E287" s="189"/>
      <c r="F287" s="189"/>
      <c r="G287" s="189"/>
      <c r="H287" s="189"/>
      <c r="I287" s="189"/>
      <c r="J287" s="189"/>
      <c r="K287" s="189"/>
      <c r="L287" s="189"/>
      <c r="M287" s="189"/>
      <c r="N287" s="189"/>
      <c r="O287" s="189"/>
      <c r="P287" s="189"/>
      <c r="Q287" s="189"/>
      <c r="R287" s="189"/>
      <c r="S287" s="189"/>
      <c r="T287" s="189"/>
      <c r="U287" s="189"/>
      <c r="V287" s="189"/>
      <c r="W287" s="189"/>
      <c r="X287" s="189"/>
      <c r="Y287" s="189"/>
      <c r="Z287" s="189"/>
      <c r="AA287" s="189"/>
    </row>
    <row xmlns:x14ac="http://schemas.microsoft.com/office/spreadsheetml/2009/9/ac" r="288" ht="15.75" x14ac:dyDescent="0.25">
      <c r="A288" s="189"/>
      <c r="B288" s="190"/>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row>
    <row xmlns:x14ac="http://schemas.microsoft.com/office/spreadsheetml/2009/9/ac" r="289" ht="15.75" x14ac:dyDescent="0.25">
      <c r="A289" s="189"/>
      <c r="B289" s="190"/>
      <c r="C289" s="189"/>
      <c r="D289" s="189"/>
      <c r="E289" s="189"/>
      <c r="F289" s="189"/>
      <c r="G289" s="189"/>
      <c r="H289" s="189"/>
      <c r="I289" s="189"/>
      <c r="J289" s="189"/>
      <c r="K289" s="189"/>
      <c r="L289" s="189"/>
      <c r="M289" s="189"/>
      <c r="N289" s="189"/>
      <c r="O289" s="189"/>
      <c r="P289" s="189"/>
      <c r="Q289" s="189"/>
      <c r="R289" s="189"/>
      <c r="S289" s="189"/>
      <c r="T289" s="189"/>
      <c r="U289" s="189"/>
      <c r="V289" s="189"/>
      <c r="W289" s="189"/>
      <c r="X289" s="189"/>
      <c r="Y289" s="189"/>
      <c r="Z289" s="189"/>
      <c r="AA289" s="189"/>
    </row>
    <row xmlns:x14ac="http://schemas.microsoft.com/office/spreadsheetml/2009/9/ac" r="290" ht="15.75" x14ac:dyDescent="0.25">
      <c r="A290" s="189"/>
      <c r="B290" s="190"/>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c r="Y290" s="189"/>
      <c r="Z290" s="189"/>
      <c r="AA290" s="189"/>
    </row>
    <row xmlns:x14ac="http://schemas.microsoft.com/office/spreadsheetml/2009/9/ac" r="291" ht="15.75" x14ac:dyDescent="0.25">
      <c r="A291" s="189"/>
      <c r="B291" s="190"/>
      <c r="C291" s="189"/>
      <c r="D291" s="189"/>
      <c r="E291" s="189"/>
      <c r="F291" s="189"/>
      <c r="G291" s="189"/>
      <c r="H291" s="189"/>
      <c r="I291" s="189"/>
      <c r="J291" s="189"/>
      <c r="K291" s="189"/>
      <c r="L291" s="189"/>
      <c r="M291" s="189"/>
      <c r="N291" s="189"/>
      <c r="O291" s="189"/>
      <c r="P291" s="189"/>
      <c r="Q291" s="189"/>
      <c r="R291" s="189"/>
      <c r="S291" s="189"/>
      <c r="T291" s="189"/>
      <c r="U291" s="189"/>
      <c r="V291" s="189"/>
      <c r="W291" s="189"/>
      <c r="X291" s="189"/>
      <c r="Y291" s="189"/>
      <c r="Z291" s="189"/>
      <c r="AA291" s="189"/>
    </row>
    <row xmlns:x14ac="http://schemas.microsoft.com/office/spreadsheetml/2009/9/ac" r="292" ht="15.75" x14ac:dyDescent="0.25">
      <c r="A292" s="189"/>
      <c r="B292" s="190"/>
      <c r="C292" s="189"/>
      <c r="D292" s="189"/>
      <c r="E292" s="189"/>
      <c r="F292" s="189"/>
      <c r="G292" s="189"/>
      <c r="H292" s="189"/>
      <c r="I292" s="189"/>
      <c r="J292" s="189"/>
      <c r="K292" s="189"/>
      <c r="L292" s="189"/>
      <c r="M292" s="189"/>
      <c r="N292" s="189"/>
      <c r="O292" s="189"/>
      <c r="P292" s="189"/>
      <c r="Q292" s="189"/>
      <c r="R292" s="189"/>
      <c r="S292" s="189"/>
      <c r="T292" s="189"/>
      <c r="U292" s="189"/>
      <c r="V292" s="189"/>
      <c r="W292" s="189"/>
      <c r="X292" s="189"/>
      <c r="Y292" s="189"/>
      <c r="Z292" s="189"/>
      <c r="AA292" s="189"/>
    </row>
    <row xmlns:x14ac="http://schemas.microsoft.com/office/spreadsheetml/2009/9/ac" r="293" ht="15.75" x14ac:dyDescent="0.25">
      <c r="A293" s="189"/>
      <c r="B293" s="190"/>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row>
    <row xmlns:x14ac="http://schemas.microsoft.com/office/spreadsheetml/2009/9/ac" r="294" ht="15.75" x14ac:dyDescent="0.25">
      <c r="A294" s="189"/>
      <c r="B294" s="190"/>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row>
    <row xmlns:x14ac="http://schemas.microsoft.com/office/spreadsheetml/2009/9/ac" r="295" ht="15.75" x14ac:dyDescent="0.25">
      <c r="A295" s="189"/>
      <c r="B295" s="190"/>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row>
    <row xmlns:x14ac="http://schemas.microsoft.com/office/spreadsheetml/2009/9/ac" r="296" ht="15.75" x14ac:dyDescent="0.25">
      <c r="A296" s="189"/>
      <c r="B296" s="190"/>
      <c r="C296" s="189"/>
      <c r="D296" s="189"/>
      <c r="E296" s="189"/>
      <c r="F296" s="189"/>
      <c r="G296" s="189"/>
      <c r="H296" s="189"/>
      <c r="I296" s="189"/>
      <c r="J296" s="189"/>
      <c r="K296" s="189"/>
      <c r="L296" s="189"/>
      <c r="M296" s="189"/>
      <c r="N296" s="189"/>
      <c r="O296" s="189"/>
      <c r="P296" s="189"/>
      <c r="Q296" s="189"/>
      <c r="R296" s="189"/>
      <c r="S296" s="189"/>
      <c r="T296" s="189"/>
      <c r="U296" s="189"/>
      <c r="V296" s="189"/>
      <c r="W296" s="189"/>
      <c r="X296" s="189"/>
      <c r="Y296" s="189"/>
      <c r="Z296" s="189"/>
      <c r="AA296" s="189"/>
    </row>
    <row xmlns:x14ac="http://schemas.microsoft.com/office/spreadsheetml/2009/9/ac" r="297" ht="15.75" x14ac:dyDescent="0.25">
      <c r="A297" s="189"/>
      <c r="B297" s="190"/>
      <c r="C297" s="189"/>
      <c r="D297" s="189"/>
      <c r="E297" s="189"/>
      <c r="F297" s="189"/>
      <c r="G297" s="189"/>
      <c r="H297" s="189"/>
      <c r="I297" s="189"/>
      <c r="J297" s="189"/>
      <c r="K297" s="189"/>
      <c r="L297" s="189"/>
      <c r="M297" s="189"/>
      <c r="N297" s="189"/>
      <c r="O297" s="189"/>
      <c r="P297" s="189"/>
      <c r="Q297" s="189"/>
      <c r="R297" s="189"/>
      <c r="S297" s="189"/>
      <c r="T297" s="189"/>
      <c r="U297" s="189"/>
      <c r="V297" s="189"/>
      <c r="W297" s="189"/>
      <c r="X297" s="189"/>
      <c r="Y297" s="189"/>
      <c r="Z297" s="189"/>
      <c r="AA297" s="189"/>
    </row>
    <row xmlns:x14ac="http://schemas.microsoft.com/office/spreadsheetml/2009/9/ac" r="298" ht="15.75" x14ac:dyDescent="0.25">
      <c r="A298" s="189"/>
      <c r="B298" s="190"/>
      <c r="C298" s="189"/>
      <c r="D298" s="189"/>
      <c r="E298" s="189"/>
      <c r="F298" s="189"/>
      <c r="G298" s="189"/>
      <c r="H298" s="189"/>
      <c r="I298" s="189"/>
      <c r="J298" s="189"/>
      <c r="K298" s="189"/>
      <c r="L298" s="189"/>
      <c r="M298" s="189"/>
      <c r="N298" s="189"/>
      <c r="O298" s="189"/>
      <c r="P298" s="189"/>
      <c r="Q298" s="189"/>
      <c r="R298" s="189"/>
      <c r="S298" s="189"/>
      <c r="T298" s="189"/>
      <c r="U298" s="189"/>
      <c r="V298" s="189"/>
      <c r="W298" s="189"/>
      <c r="X298" s="189"/>
      <c r="Y298" s="189"/>
      <c r="Z298" s="189"/>
      <c r="AA298" s="189"/>
    </row>
    <row xmlns:x14ac="http://schemas.microsoft.com/office/spreadsheetml/2009/9/ac" r="299" ht="15.75" x14ac:dyDescent="0.25">
      <c r="A299" s="189"/>
      <c r="B299" s="190"/>
      <c r="C299" s="189"/>
      <c r="D299" s="189"/>
      <c r="E299" s="189"/>
      <c r="F299" s="189"/>
      <c r="G299" s="189"/>
      <c r="H299" s="189"/>
      <c r="I299" s="189"/>
      <c r="J299" s="189"/>
      <c r="K299" s="189"/>
      <c r="L299" s="189"/>
      <c r="M299" s="189"/>
      <c r="N299" s="189"/>
      <c r="O299" s="189"/>
      <c r="P299" s="189"/>
      <c r="Q299" s="189"/>
      <c r="R299" s="189"/>
      <c r="S299" s="189"/>
      <c r="T299" s="189"/>
      <c r="U299" s="189"/>
      <c r="V299" s="189"/>
      <c r="W299" s="189"/>
      <c r="X299" s="189"/>
      <c r="Y299" s="189"/>
      <c r="Z299" s="189"/>
      <c r="AA299" s="189"/>
    </row>
    <row xmlns:x14ac="http://schemas.microsoft.com/office/spreadsheetml/2009/9/ac" r="300" ht="15.75" x14ac:dyDescent="0.25">
      <c r="A300" s="189"/>
      <c r="B300" s="190"/>
      <c r="C300" s="189"/>
      <c r="D300" s="189"/>
      <c r="E300" s="189"/>
      <c r="F300" s="189"/>
      <c r="G300" s="189"/>
      <c r="H300" s="189"/>
      <c r="I300" s="189"/>
      <c r="J300" s="189"/>
      <c r="K300" s="189"/>
      <c r="L300" s="189"/>
      <c r="M300" s="189"/>
      <c r="N300" s="189"/>
      <c r="O300" s="189"/>
      <c r="P300" s="189"/>
      <c r="Q300" s="189"/>
      <c r="R300" s="189"/>
      <c r="S300" s="189"/>
      <c r="T300" s="189"/>
      <c r="U300" s="189"/>
      <c r="V300" s="189"/>
      <c r="W300" s="189"/>
      <c r="X300" s="189"/>
      <c r="Y300" s="189"/>
      <c r="Z300" s="189"/>
      <c r="AA300" s="189"/>
    </row>
    <row xmlns:x14ac="http://schemas.microsoft.com/office/spreadsheetml/2009/9/ac" r="301" ht="15.75" x14ac:dyDescent="0.25">
      <c r="A301" s="189"/>
      <c r="B301" s="190"/>
      <c r="C301" s="189"/>
      <c r="D301" s="189"/>
      <c r="E301" s="189"/>
      <c r="F301" s="189"/>
      <c r="G301" s="189"/>
      <c r="H301" s="189"/>
      <c r="I301" s="189"/>
      <c r="J301" s="189"/>
      <c r="K301" s="189"/>
      <c r="L301" s="189"/>
      <c r="M301" s="189"/>
      <c r="N301" s="189"/>
      <c r="O301" s="189"/>
      <c r="P301" s="189"/>
      <c r="Q301" s="189"/>
      <c r="R301" s="189"/>
      <c r="S301" s="189"/>
      <c r="T301" s="189"/>
      <c r="U301" s="189"/>
      <c r="V301" s="189"/>
      <c r="W301" s="189"/>
      <c r="X301" s="189"/>
      <c r="Y301" s="189"/>
      <c r="Z301" s="189"/>
      <c r="AA301" s="189"/>
    </row>
    <row xmlns:x14ac="http://schemas.microsoft.com/office/spreadsheetml/2009/9/ac" r="302" ht="15.75" x14ac:dyDescent="0.25">
      <c r="A302" s="189"/>
      <c r="B302" s="190"/>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c r="AA302" s="189"/>
    </row>
    <row xmlns:x14ac="http://schemas.microsoft.com/office/spreadsheetml/2009/9/ac" r="303" ht="15.75" x14ac:dyDescent="0.25">
      <c r="A303" s="189"/>
      <c r="B303" s="190"/>
      <c r="C303" s="189"/>
      <c r="D303" s="189"/>
      <c r="E303" s="189"/>
      <c r="F303" s="189"/>
      <c r="G303" s="189"/>
      <c r="H303" s="189"/>
      <c r="I303" s="189"/>
      <c r="J303" s="189"/>
      <c r="K303" s="189"/>
      <c r="L303" s="189"/>
      <c r="M303" s="189"/>
      <c r="N303" s="189"/>
      <c r="O303" s="189"/>
      <c r="P303" s="189"/>
      <c r="Q303" s="189"/>
      <c r="R303" s="189"/>
      <c r="S303" s="189"/>
      <c r="T303" s="189"/>
      <c r="U303" s="189"/>
      <c r="V303" s="189"/>
      <c r="W303" s="189"/>
      <c r="X303" s="189"/>
      <c r="Y303" s="189"/>
      <c r="Z303" s="189"/>
      <c r="AA303" s="189"/>
    </row>
    <row xmlns:x14ac="http://schemas.microsoft.com/office/spreadsheetml/2009/9/ac" r="304" ht="15.75" x14ac:dyDescent="0.25">
      <c r="A304" s="189"/>
      <c r="B304" s="190"/>
      <c r="C304" s="189"/>
      <c r="D304" s="189"/>
      <c r="E304" s="189"/>
      <c r="F304" s="189"/>
      <c r="G304" s="189"/>
      <c r="H304" s="189"/>
      <c r="I304" s="189"/>
      <c r="J304" s="189"/>
      <c r="K304" s="189"/>
      <c r="L304" s="189"/>
      <c r="M304" s="189"/>
      <c r="N304" s="189"/>
      <c r="O304" s="189"/>
      <c r="P304" s="189"/>
      <c r="Q304" s="189"/>
      <c r="R304" s="189"/>
      <c r="S304" s="189"/>
      <c r="T304" s="189"/>
      <c r="U304" s="189"/>
      <c r="V304" s="189"/>
      <c r="W304" s="189"/>
      <c r="X304" s="189"/>
      <c r="Y304" s="189"/>
      <c r="Z304" s="189"/>
      <c r="AA304" s="189"/>
    </row>
    <row xmlns:x14ac="http://schemas.microsoft.com/office/spreadsheetml/2009/9/ac" r="305" ht="15.75" x14ac:dyDescent="0.25">
      <c r="A305" s="189"/>
      <c r="B305" s="190"/>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row>
    <row xmlns:x14ac="http://schemas.microsoft.com/office/spreadsheetml/2009/9/ac" r="306" ht="15.75" x14ac:dyDescent="0.25">
      <c r="A306" s="189"/>
      <c r="B306" s="190"/>
      <c r="C306" s="189"/>
      <c r="D306" s="189"/>
      <c r="E306" s="189"/>
      <c r="F306" s="189"/>
      <c r="G306" s="189"/>
      <c r="H306" s="189"/>
      <c r="I306" s="189"/>
      <c r="J306" s="189"/>
      <c r="K306" s="189"/>
      <c r="L306" s="189"/>
      <c r="M306" s="189"/>
      <c r="N306" s="189"/>
      <c r="O306" s="189"/>
      <c r="P306" s="189"/>
      <c r="Q306" s="189"/>
      <c r="R306" s="189"/>
      <c r="S306" s="189"/>
      <c r="T306" s="189"/>
      <c r="U306" s="189"/>
      <c r="V306" s="189"/>
      <c r="W306" s="189"/>
      <c r="X306" s="189"/>
      <c r="Y306" s="189"/>
      <c r="Z306" s="189"/>
      <c r="AA306" s="189"/>
    </row>
    <row xmlns:x14ac="http://schemas.microsoft.com/office/spreadsheetml/2009/9/ac" r="307" ht="15.75" x14ac:dyDescent="0.25">
      <c r="A307" s="189"/>
      <c r="B307" s="190"/>
      <c r="C307" s="189"/>
      <c r="D307" s="189"/>
      <c r="E307" s="189"/>
      <c r="F307" s="189"/>
      <c r="G307" s="189"/>
      <c r="H307" s="189"/>
      <c r="I307" s="189"/>
      <c r="J307" s="189"/>
      <c r="K307" s="189"/>
      <c r="L307" s="189"/>
      <c r="M307" s="189"/>
      <c r="N307" s="189"/>
      <c r="O307" s="189"/>
      <c r="P307" s="189"/>
      <c r="Q307" s="189"/>
      <c r="R307" s="189"/>
      <c r="S307" s="189"/>
      <c r="T307" s="189"/>
      <c r="U307" s="189"/>
      <c r="V307" s="189"/>
      <c r="W307" s="189"/>
      <c r="X307" s="189"/>
      <c r="Y307" s="189"/>
      <c r="Z307" s="189"/>
      <c r="AA307" s="189"/>
    </row>
    <row xmlns:x14ac="http://schemas.microsoft.com/office/spreadsheetml/2009/9/ac" r="308" ht="15.75" x14ac:dyDescent="0.25">
      <c r="A308" s="189"/>
      <c r="B308" s="190"/>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c r="Y308" s="189"/>
      <c r="Z308" s="189"/>
      <c r="AA308" s="189"/>
    </row>
    <row xmlns:x14ac="http://schemas.microsoft.com/office/spreadsheetml/2009/9/ac" r="309" ht="15.75" x14ac:dyDescent="0.25">
      <c r="A309" s="189"/>
      <c r="B309" s="190"/>
      <c r="C309" s="189"/>
      <c r="D309" s="189"/>
      <c r="E309" s="189"/>
      <c r="F309" s="189"/>
      <c r="G309" s="189"/>
      <c r="H309" s="189"/>
      <c r="I309" s="189"/>
      <c r="J309" s="189"/>
      <c r="K309" s="189"/>
      <c r="L309" s="189"/>
      <c r="M309" s="189"/>
      <c r="N309" s="189"/>
      <c r="O309" s="189"/>
      <c r="P309" s="189"/>
      <c r="Q309" s="189"/>
      <c r="R309" s="189"/>
      <c r="S309" s="189"/>
      <c r="T309" s="189"/>
      <c r="U309" s="189"/>
      <c r="V309" s="189"/>
      <c r="W309" s="189"/>
      <c r="X309" s="189"/>
      <c r="Y309" s="189"/>
      <c r="Z309" s="189"/>
      <c r="AA309" s="189"/>
    </row>
    <row xmlns:x14ac="http://schemas.microsoft.com/office/spreadsheetml/2009/9/ac" r="310" ht="15.75" x14ac:dyDescent="0.25">
      <c r="A310" s="189"/>
      <c r="B310" s="190"/>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c r="AA310" s="189"/>
    </row>
    <row xmlns:x14ac="http://schemas.microsoft.com/office/spreadsheetml/2009/9/ac" r="311" ht="15.75" x14ac:dyDescent="0.25">
      <c r="A311" s="189"/>
      <c r="B311" s="190"/>
      <c r="C311" s="189"/>
      <c r="D311" s="189"/>
      <c r="E311" s="189"/>
      <c r="F311" s="189"/>
      <c r="G311" s="189"/>
      <c r="H311" s="189"/>
      <c r="I311" s="189"/>
      <c r="J311" s="189"/>
      <c r="K311" s="189"/>
      <c r="L311" s="189"/>
      <c r="M311" s="189"/>
      <c r="N311" s="189"/>
      <c r="O311" s="189"/>
      <c r="P311" s="189"/>
      <c r="Q311" s="189"/>
      <c r="R311" s="189"/>
      <c r="S311" s="189"/>
      <c r="T311" s="189"/>
      <c r="U311" s="189"/>
      <c r="V311" s="189"/>
      <c r="W311" s="189"/>
      <c r="X311" s="189"/>
      <c r="Y311" s="189"/>
      <c r="Z311" s="189"/>
      <c r="AA311" s="189"/>
    </row>
    <row xmlns:x14ac="http://schemas.microsoft.com/office/spreadsheetml/2009/9/ac" r="312" ht="15.75" x14ac:dyDescent="0.25">
      <c r="A312" s="189"/>
      <c r="B312" s="190"/>
      <c r="C312" s="189"/>
      <c r="D312" s="189"/>
      <c r="E312" s="189"/>
      <c r="F312" s="189"/>
      <c r="G312" s="189"/>
      <c r="H312" s="189"/>
      <c r="I312" s="189"/>
      <c r="J312" s="189"/>
      <c r="K312" s="189"/>
      <c r="L312" s="189"/>
      <c r="M312" s="189"/>
      <c r="N312" s="189"/>
      <c r="O312" s="189"/>
      <c r="P312" s="189"/>
      <c r="Q312" s="189"/>
      <c r="R312" s="189"/>
      <c r="S312" s="189"/>
      <c r="T312" s="189"/>
      <c r="U312" s="189"/>
      <c r="V312" s="189"/>
      <c r="W312" s="189"/>
      <c r="X312" s="189"/>
      <c r="Y312" s="189"/>
      <c r="Z312" s="189"/>
      <c r="AA312" s="189"/>
    </row>
    <row xmlns:x14ac="http://schemas.microsoft.com/office/spreadsheetml/2009/9/ac" r="313" ht="15.75" x14ac:dyDescent="0.25">
      <c r="A313" s="189"/>
      <c r="B313" s="190"/>
      <c r="C313" s="189"/>
      <c r="D313" s="189"/>
      <c r="E313" s="189"/>
      <c r="F313" s="189"/>
      <c r="G313" s="189"/>
      <c r="H313" s="189"/>
      <c r="I313" s="189"/>
      <c r="J313" s="189"/>
      <c r="K313" s="189"/>
      <c r="L313" s="189"/>
      <c r="M313" s="189"/>
      <c r="N313" s="189"/>
      <c r="O313" s="189"/>
      <c r="P313" s="189"/>
      <c r="Q313" s="189"/>
      <c r="R313" s="189"/>
      <c r="S313" s="189"/>
      <c r="T313" s="189"/>
      <c r="U313" s="189"/>
      <c r="V313" s="189"/>
      <c r="W313" s="189"/>
      <c r="X313" s="189"/>
      <c r="Y313" s="189"/>
      <c r="Z313" s="189"/>
      <c r="AA313" s="189"/>
    </row>
    <row xmlns:x14ac="http://schemas.microsoft.com/office/spreadsheetml/2009/9/ac" r="314" ht="15.75" x14ac:dyDescent="0.25">
      <c r="A314" s="189"/>
      <c r="B314" s="190"/>
      <c r="C314" s="189"/>
      <c r="D314" s="189"/>
      <c r="E314" s="189"/>
      <c r="F314" s="189"/>
      <c r="G314" s="189"/>
      <c r="H314" s="189"/>
      <c r="I314" s="189"/>
      <c r="J314" s="189"/>
      <c r="K314" s="189"/>
      <c r="L314" s="189"/>
      <c r="M314" s="189"/>
      <c r="N314" s="189"/>
      <c r="O314" s="189"/>
      <c r="P314" s="189"/>
      <c r="Q314" s="189"/>
      <c r="R314" s="189"/>
      <c r="S314" s="189"/>
      <c r="T314" s="189"/>
      <c r="U314" s="189"/>
      <c r="V314" s="189"/>
      <c r="W314" s="189"/>
      <c r="X314" s="189"/>
      <c r="Y314" s="189"/>
      <c r="Z314" s="189"/>
      <c r="AA314" s="189"/>
    </row>
    <row xmlns:x14ac="http://schemas.microsoft.com/office/spreadsheetml/2009/9/ac" r="315" ht="15.75" x14ac:dyDescent="0.25">
      <c r="A315" s="189"/>
      <c r="B315" s="190"/>
      <c r="C315" s="189"/>
      <c r="D315" s="189"/>
      <c r="E315" s="189"/>
      <c r="F315" s="189"/>
      <c r="G315" s="189"/>
      <c r="H315" s="189"/>
      <c r="I315" s="189"/>
      <c r="J315" s="189"/>
      <c r="K315" s="189"/>
      <c r="L315" s="189"/>
      <c r="M315" s="189"/>
      <c r="N315" s="189"/>
      <c r="O315" s="189"/>
      <c r="P315" s="189"/>
      <c r="Q315" s="189"/>
      <c r="R315" s="189"/>
      <c r="S315" s="189"/>
      <c r="T315" s="189"/>
      <c r="U315" s="189"/>
      <c r="V315" s="189"/>
      <c r="W315" s="189"/>
      <c r="X315" s="189"/>
      <c r="Y315" s="189"/>
      <c r="Z315" s="189"/>
      <c r="AA315" s="189"/>
    </row>
    <row xmlns:x14ac="http://schemas.microsoft.com/office/spreadsheetml/2009/9/ac" r="316" ht="15.75" x14ac:dyDescent="0.25">
      <c r="A316" s="189"/>
      <c r="B316" s="190"/>
      <c r="C316" s="189"/>
      <c r="D316" s="189"/>
      <c r="E316" s="189"/>
      <c r="F316" s="189"/>
      <c r="G316" s="189"/>
      <c r="H316" s="189"/>
      <c r="I316" s="189"/>
      <c r="J316" s="189"/>
      <c r="K316" s="189"/>
      <c r="L316" s="189"/>
      <c r="M316" s="189"/>
      <c r="N316" s="189"/>
      <c r="O316" s="189"/>
      <c r="P316" s="189"/>
      <c r="Q316" s="189"/>
      <c r="R316" s="189"/>
      <c r="S316" s="189"/>
      <c r="T316" s="189"/>
      <c r="U316" s="189"/>
      <c r="V316" s="189"/>
      <c r="W316" s="189"/>
      <c r="X316" s="189"/>
      <c r="Y316" s="189"/>
      <c r="Z316" s="189"/>
      <c r="AA316" s="189"/>
    </row>
    <row xmlns:x14ac="http://schemas.microsoft.com/office/spreadsheetml/2009/9/ac" r="317" ht="15.75" x14ac:dyDescent="0.25">
      <c r="A317" s="189"/>
      <c r="B317" s="190"/>
      <c r="C317" s="189"/>
      <c r="D317" s="189"/>
      <c r="E317" s="189"/>
      <c r="F317" s="189"/>
      <c r="G317" s="189"/>
      <c r="H317" s="189"/>
      <c r="I317" s="189"/>
      <c r="J317" s="189"/>
      <c r="K317" s="189"/>
      <c r="L317" s="189"/>
      <c r="M317" s="189"/>
      <c r="N317" s="189"/>
      <c r="O317" s="189"/>
      <c r="P317" s="189"/>
      <c r="Q317" s="189"/>
      <c r="R317" s="189"/>
      <c r="S317" s="189"/>
      <c r="T317" s="189"/>
      <c r="U317" s="189"/>
      <c r="V317" s="189"/>
      <c r="W317" s="189"/>
      <c r="X317" s="189"/>
      <c r="Y317" s="189"/>
      <c r="Z317" s="189"/>
      <c r="AA317" s="189"/>
    </row>
    <row xmlns:x14ac="http://schemas.microsoft.com/office/spreadsheetml/2009/9/ac" r="318" ht="15.75" x14ac:dyDescent="0.25">
      <c r="A318" s="189"/>
      <c r="B318" s="190"/>
      <c r="C318" s="189"/>
      <c r="D318" s="189"/>
      <c r="E318" s="189"/>
      <c r="F318" s="189"/>
      <c r="G318" s="189"/>
      <c r="H318" s="189"/>
      <c r="I318" s="189"/>
      <c r="J318" s="189"/>
      <c r="K318" s="189"/>
      <c r="L318" s="189"/>
      <c r="M318" s="189"/>
      <c r="N318" s="189"/>
      <c r="O318" s="189"/>
      <c r="P318" s="189"/>
      <c r="Q318" s="189"/>
      <c r="R318" s="189"/>
      <c r="S318" s="189"/>
      <c r="T318" s="189"/>
      <c r="U318" s="189"/>
      <c r="V318" s="189"/>
      <c r="W318" s="189"/>
      <c r="X318" s="189"/>
      <c r="Y318" s="189"/>
      <c r="Z318" s="189"/>
      <c r="AA318" s="189"/>
    </row>
    <row xmlns:x14ac="http://schemas.microsoft.com/office/spreadsheetml/2009/9/ac" r="319" ht="15.75" x14ac:dyDescent="0.25">
      <c r="A319" s="189"/>
      <c r="B319" s="190"/>
      <c r="C319" s="189"/>
      <c r="D319" s="189"/>
      <c r="E319" s="189"/>
      <c r="F319" s="189"/>
      <c r="G319" s="189"/>
      <c r="H319" s="189"/>
      <c r="I319" s="189"/>
      <c r="J319" s="189"/>
      <c r="K319" s="189"/>
      <c r="L319" s="189"/>
      <c r="M319" s="189"/>
      <c r="N319" s="189"/>
      <c r="O319" s="189"/>
      <c r="P319" s="189"/>
      <c r="Q319" s="189"/>
      <c r="R319" s="189"/>
      <c r="S319" s="189"/>
      <c r="T319" s="189"/>
      <c r="U319" s="189"/>
      <c r="V319" s="189"/>
      <c r="W319" s="189"/>
      <c r="X319" s="189"/>
      <c r="Y319" s="189"/>
      <c r="Z319" s="189"/>
      <c r="AA319" s="189"/>
    </row>
    <row xmlns:x14ac="http://schemas.microsoft.com/office/spreadsheetml/2009/9/ac" r="320" ht="15.75" x14ac:dyDescent="0.25">
      <c r="A320" s="189"/>
      <c r="B320" s="190"/>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row>
    <row xmlns:x14ac="http://schemas.microsoft.com/office/spreadsheetml/2009/9/ac" r="321" ht="15.75" x14ac:dyDescent="0.25">
      <c r="A321" s="189"/>
      <c r="B321" s="190"/>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c r="Y321" s="189"/>
      <c r="Z321" s="189"/>
      <c r="AA321" s="189"/>
    </row>
    <row xmlns:x14ac="http://schemas.microsoft.com/office/spreadsheetml/2009/9/ac" r="322" ht="15.75" x14ac:dyDescent="0.25">
      <c r="A322" s="189"/>
      <c r="B322" s="190"/>
      <c r="C322" s="189"/>
      <c r="D322" s="189"/>
      <c r="E322" s="189"/>
      <c r="F322" s="189"/>
      <c r="G322" s="189"/>
      <c r="H322" s="189"/>
      <c r="I322" s="189"/>
      <c r="J322" s="189"/>
      <c r="K322" s="189"/>
      <c r="L322" s="189"/>
      <c r="M322" s="189"/>
      <c r="N322" s="189"/>
      <c r="O322" s="189"/>
      <c r="P322" s="189"/>
      <c r="Q322" s="189"/>
      <c r="R322" s="189"/>
      <c r="S322" s="189"/>
      <c r="T322" s="189"/>
      <c r="U322" s="189"/>
      <c r="V322" s="189"/>
      <c r="W322" s="189"/>
      <c r="X322" s="189"/>
      <c r="Y322" s="189"/>
      <c r="Z322" s="189"/>
      <c r="AA322" s="189"/>
    </row>
    <row xmlns:x14ac="http://schemas.microsoft.com/office/spreadsheetml/2009/9/ac" r="323" ht="15.75" x14ac:dyDescent="0.25">
      <c r="A323" s="189"/>
      <c r="B323" s="190"/>
      <c r="C323" s="189"/>
      <c r="D323" s="189"/>
      <c r="E323" s="189"/>
      <c r="F323" s="189"/>
      <c r="G323" s="189"/>
      <c r="H323" s="189"/>
      <c r="I323" s="189"/>
      <c r="J323" s="189"/>
      <c r="K323" s="189"/>
      <c r="L323" s="189"/>
      <c r="M323" s="189"/>
      <c r="N323" s="189"/>
      <c r="O323" s="189"/>
      <c r="P323" s="189"/>
      <c r="Q323" s="189"/>
      <c r="R323" s="189"/>
      <c r="S323" s="189"/>
      <c r="T323" s="189"/>
      <c r="U323" s="189"/>
      <c r="V323" s="189"/>
      <c r="W323" s="189"/>
      <c r="X323" s="189"/>
      <c r="Y323" s="189"/>
      <c r="Z323" s="189"/>
      <c r="AA323" s="189"/>
    </row>
    <row xmlns:x14ac="http://schemas.microsoft.com/office/spreadsheetml/2009/9/ac" r="324" ht="15.75" x14ac:dyDescent="0.25">
      <c r="A324" s="189"/>
      <c r="B324" s="190"/>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c r="Y324" s="189"/>
      <c r="Z324" s="189"/>
      <c r="AA324" s="189"/>
    </row>
    <row xmlns:x14ac="http://schemas.microsoft.com/office/spreadsheetml/2009/9/ac" r="325" ht="15.75" x14ac:dyDescent="0.25">
      <c r="A325" s="189"/>
      <c r="B325" s="190"/>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row>
    <row xmlns:x14ac="http://schemas.microsoft.com/office/spreadsheetml/2009/9/ac" r="326" ht="15.75" x14ac:dyDescent="0.25">
      <c r="A326" s="189"/>
      <c r="B326" s="190"/>
      <c r="C326" s="189"/>
      <c r="D326" s="189"/>
      <c r="E326" s="189"/>
      <c r="F326" s="189"/>
      <c r="G326" s="189"/>
      <c r="H326" s="189"/>
      <c r="I326" s="189"/>
      <c r="J326" s="189"/>
      <c r="K326" s="189"/>
      <c r="L326" s="189"/>
      <c r="M326" s="189"/>
      <c r="N326" s="189"/>
      <c r="O326" s="189"/>
      <c r="P326" s="189"/>
      <c r="Q326" s="189"/>
      <c r="R326" s="189"/>
      <c r="S326" s="189"/>
      <c r="T326" s="189"/>
      <c r="U326" s="189"/>
      <c r="V326" s="189"/>
      <c r="W326" s="189"/>
      <c r="X326" s="189"/>
      <c r="Y326" s="189"/>
      <c r="Z326" s="189"/>
      <c r="AA326" s="189"/>
    </row>
    <row xmlns:x14ac="http://schemas.microsoft.com/office/spreadsheetml/2009/9/ac" r="327" ht="15.75" x14ac:dyDescent="0.25">
      <c r="A327" s="189"/>
      <c r="B327" s="190"/>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c r="AA327" s="189"/>
    </row>
    <row xmlns:x14ac="http://schemas.microsoft.com/office/spreadsheetml/2009/9/ac" r="328" ht="15.75" x14ac:dyDescent="0.25">
      <c r="A328" s="189"/>
      <c r="B328" s="190"/>
      <c r="C328" s="189"/>
      <c r="D328" s="189"/>
      <c r="E328" s="189"/>
      <c r="F328" s="189"/>
      <c r="G328" s="189"/>
      <c r="H328" s="189"/>
      <c r="I328" s="189"/>
      <c r="J328" s="189"/>
      <c r="K328" s="189"/>
      <c r="L328" s="189"/>
      <c r="M328" s="189"/>
      <c r="N328" s="189"/>
      <c r="O328" s="189"/>
      <c r="P328" s="189"/>
      <c r="Q328" s="189"/>
      <c r="R328" s="189"/>
      <c r="S328" s="189"/>
      <c r="T328" s="189"/>
      <c r="U328" s="189"/>
      <c r="V328" s="189"/>
      <c r="W328" s="189"/>
      <c r="X328" s="189"/>
      <c r="Y328" s="189"/>
      <c r="Z328" s="189"/>
      <c r="AA328" s="189"/>
    </row>
    <row xmlns:x14ac="http://schemas.microsoft.com/office/spreadsheetml/2009/9/ac" r="329" ht="15.75" x14ac:dyDescent="0.25">
      <c r="A329" s="189"/>
      <c r="B329" s="190"/>
      <c r="C329" s="189"/>
      <c r="D329" s="189"/>
      <c r="E329" s="189"/>
      <c r="F329" s="189"/>
      <c r="G329" s="189"/>
      <c r="H329" s="189"/>
      <c r="I329" s="189"/>
      <c r="J329" s="189"/>
      <c r="K329" s="189"/>
      <c r="L329" s="189"/>
      <c r="M329" s="189"/>
      <c r="N329" s="189"/>
      <c r="O329" s="189"/>
      <c r="P329" s="189"/>
      <c r="Q329" s="189"/>
      <c r="R329" s="189"/>
      <c r="S329" s="189"/>
      <c r="T329" s="189"/>
      <c r="U329" s="189"/>
      <c r="V329" s="189"/>
      <c r="W329" s="189"/>
      <c r="X329" s="189"/>
      <c r="Y329" s="189"/>
      <c r="Z329" s="189"/>
      <c r="AA329" s="189"/>
    </row>
    <row xmlns:x14ac="http://schemas.microsoft.com/office/spreadsheetml/2009/9/ac" r="330" ht="15.75" x14ac:dyDescent="0.25">
      <c r="A330" s="189"/>
      <c r="B330" s="190"/>
      <c r="C330" s="189"/>
      <c r="D330" s="189"/>
      <c r="E330" s="189"/>
      <c r="F330" s="189"/>
      <c r="G330" s="189"/>
      <c r="H330" s="189"/>
      <c r="I330" s="189"/>
      <c r="J330" s="189"/>
      <c r="K330" s="189"/>
      <c r="L330" s="189"/>
      <c r="M330" s="189"/>
      <c r="N330" s="189"/>
      <c r="O330" s="189"/>
      <c r="P330" s="189"/>
      <c r="Q330" s="189"/>
      <c r="R330" s="189"/>
      <c r="S330" s="189"/>
      <c r="T330" s="189"/>
      <c r="U330" s="189"/>
      <c r="V330" s="189"/>
      <c r="W330" s="189"/>
      <c r="X330" s="189"/>
      <c r="Y330" s="189"/>
      <c r="Z330" s="189"/>
      <c r="AA330" s="189"/>
    </row>
    <row xmlns:x14ac="http://schemas.microsoft.com/office/spreadsheetml/2009/9/ac" r="331" ht="15.75" x14ac:dyDescent="0.25">
      <c r="A331" s="189"/>
      <c r="B331" s="190"/>
      <c r="C331" s="189"/>
      <c r="D331" s="189"/>
      <c r="E331" s="189"/>
      <c r="F331" s="189"/>
      <c r="G331" s="189"/>
      <c r="H331" s="189"/>
      <c r="I331" s="189"/>
      <c r="J331" s="189"/>
      <c r="K331" s="189"/>
      <c r="L331" s="189"/>
      <c r="M331" s="189"/>
      <c r="N331" s="189"/>
      <c r="O331" s="189"/>
      <c r="P331" s="189"/>
      <c r="Q331" s="189"/>
      <c r="R331" s="189"/>
      <c r="S331" s="189"/>
      <c r="T331" s="189"/>
      <c r="U331" s="189"/>
      <c r="V331" s="189"/>
      <c r="W331" s="189"/>
      <c r="X331" s="189"/>
      <c r="Y331" s="189"/>
      <c r="Z331" s="189"/>
      <c r="AA331" s="189"/>
    </row>
    <row xmlns:x14ac="http://schemas.microsoft.com/office/spreadsheetml/2009/9/ac" r="332" ht="15.75" x14ac:dyDescent="0.25">
      <c r="A332" s="189"/>
      <c r="B332" s="190"/>
      <c r="C332" s="189"/>
      <c r="D332" s="189"/>
      <c r="E332" s="189"/>
      <c r="F332" s="189"/>
      <c r="G332" s="189"/>
      <c r="H332" s="189"/>
      <c r="I332" s="189"/>
      <c r="J332" s="189"/>
      <c r="K332" s="189"/>
      <c r="L332" s="189"/>
      <c r="M332" s="189"/>
      <c r="N332" s="189"/>
      <c r="O332" s="189"/>
      <c r="P332" s="189"/>
      <c r="Q332" s="189"/>
      <c r="R332" s="189"/>
      <c r="S332" s="189"/>
      <c r="T332" s="189"/>
      <c r="U332" s="189"/>
      <c r="V332" s="189"/>
      <c r="W332" s="189"/>
      <c r="X332" s="189"/>
      <c r="Y332" s="189"/>
      <c r="Z332" s="189"/>
      <c r="AA332" s="189"/>
    </row>
    <row xmlns:x14ac="http://schemas.microsoft.com/office/spreadsheetml/2009/9/ac" r="333" ht="15.75" x14ac:dyDescent="0.25">
      <c r="A333" s="189"/>
      <c r="B333" s="190"/>
      <c r="C333" s="189"/>
      <c r="D333" s="189"/>
      <c r="E333" s="189"/>
      <c r="F333" s="189"/>
      <c r="G333" s="189"/>
      <c r="H333" s="189"/>
      <c r="I333" s="189"/>
      <c r="J333" s="189"/>
      <c r="K333" s="189"/>
      <c r="L333" s="189"/>
      <c r="M333" s="189"/>
      <c r="N333" s="189"/>
      <c r="O333" s="189"/>
      <c r="P333" s="189"/>
      <c r="Q333" s="189"/>
      <c r="R333" s="189"/>
      <c r="S333" s="189"/>
      <c r="T333" s="189"/>
      <c r="U333" s="189"/>
      <c r="V333" s="189"/>
      <c r="W333" s="189"/>
      <c r="X333" s="189"/>
      <c r="Y333" s="189"/>
      <c r="Z333" s="189"/>
      <c r="AA333" s="189"/>
    </row>
    <row xmlns:x14ac="http://schemas.microsoft.com/office/spreadsheetml/2009/9/ac" r="334" ht="15.75" x14ac:dyDescent="0.25">
      <c r="A334" s="189"/>
      <c r="B334" s="190"/>
      <c r="C334" s="189"/>
      <c r="D334" s="189"/>
      <c r="E334" s="189"/>
      <c r="F334" s="189"/>
      <c r="G334" s="189"/>
      <c r="H334" s="189"/>
      <c r="I334" s="189"/>
      <c r="J334" s="189"/>
      <c r="K334" s="189"/>
      <c r="L334" s="189"/>
      <c r="M334" s="189"/>
      <c r="N334" s="189"/>
      <c r="O334" s="189"/>
      <c r="P334" s="189"/>
      <c r="Q334" s="189"/>
      <c r="R334" s="189"/>
      <c r="S334" s="189"/>
      <c r="T334" s="189"/>
      <c r="U334" s="189"/>
      <c r="V334" s="189"/>
      <c r="W334" s="189"/>
      <c r="X334" s="189"/>
      <c r="Y334" s="189"/>
      <c r="Z334" s="189"/>
      <c r="AA334" s="189"/>
    </row>
    <row xmlns:x14ac="http://schemas.microsoft.com/office/spreadsheetml/2009/9/ac" r="335" ht="15.75" x14ac:dyDescent="0.25">
      <c r="A335" s="189"/>
      <c r="B335" s="190"/>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c r="Y335" s="189"/>
      <c r="Z335" s="189"/>
      <c r="AA335" s="189"/>
    </row>
    <row xmlns:x14ac="http://schemas.microsoft.com/office/spreadsheetml/2009/9/ac" r="336" ht="15.75" x14ac:dyDescent="0.25">
      <c r="A336" s="189"/>
      <c r="B336" s="190"/>
      <c r="C336" s="189"/>
      <c r="D336" s="189"/>
      <c r="E336" s="189"/>
      <c r="F336" s="189"/>
      <c r="G336" s="189"/>
      <c r="H336" s="189"/>
      <c r="I336" s="189"/>
      <c r="J336" s="189"/>
      <c r="K336" s="189"/>
      <c r="L336" s="189"/>
      <c r="M336" s="189"/>
      <c r="N336" s="189"/>
      <c r="O336" s="189"/>
      <c r="P336" s="189"/>
      <c r="Q336" s="189"/>
      <c r="R336" s="189"/>
      <c r="S336" s="189"/>
      <c r="T336" s="189"/>
      <c r="U336" s="189"/>
      <c r="V336" s="189"/>
      <c r="W336" s="189"/>
      <c r="X336" s="189"/>
      <c r="Y336" s="189"/>
      <c r="Z336" s="189"/>
      <c r="AA336" s="189"/>
    </row>
    <row xmlns:x14ac="http://schemas.microsoft.com/office/spreadsheetml/2009/9/ac" r="337" ht="15.75" x14ac:dyDescent="0.25">
      <c r="A337" s="189"/>
      <c r="B337" s="190"/>
      <c r="C337" s="189"/>
      <c r="D337" s="189"/>
      <c r="E337" s="189"/>
      <c r="F337" s="189"/>
      <c r="G337" s="189"/>
      <c r="H337" s="189"/>
      <c r="I337" s="189"/>
      <c r="J337" s="189"/>
      <c r="K337" s="189"/>
      <c r="L337" s="189"/>
      <c r="M337" s="189"/>
      <c r="N337" s="189"/>
      <c r="O337" s="189"/>
      <c r="P337" s="189"/>
      <c r="Q337" s="189"/>
      <c r="R337" s="189"/>
      <c r="S337" s="189"/>
      <c r="T337" s="189"/>
      <c r="U337" s="189"/>
      <c r="V337" s="189"/>
      <c r="W337" s="189"/>
      <c r="X337" s="189"/>
      <c r="Y337" s="189"/>
      <c r="Z337" s="189"/>
      <c r="AA337" s="189"/>
    </row>
    <row xmlns:x14ac="http://schemas.microsoft.com/office/spreadsheetml/2009/9/ac" r="338" ht="15.75" x14ac:dyDescent="0.25">
      <c r="A338" s="189"/>
      <c r="B338" s="190"/>
      <c r="C338" s="189"/>
      <c r="D338" s="189"/>
      <c r="E338" s="189"/>
      <c r="F338" s="189"/>
      <c r="G338" s="189"/>
      <c r="H338" s="189"/>
      <c r="I338" s="189"/>
      <c r="J338" s="189"/>
      <c r="K338" s="189"/>
      <c r="L338" s="189"/>
      <c r="M338" s="189"/>
      <c r="N338" s="189"/>
      <c r="O338" s="189"/>
      <c r="P338" s="189"/>
      <c r="Q338" s="189"/>
      <c r="R338" s="189"/>
      <c r="S338" s="189"/>
      <c r="T338" s="189"/>
      <c r="U338" s="189"/>
      <c r="V338" s="189"/>
      <c r="W338" s="189"/>
      <c r="X338" s="189"/>
      <c r="Y338" s="189"/>
      <c r="Z338" s="189"/>
      <c r="AA338" s="189"/>
    </row>
    <row xmlns:x14ac="http://schemas.microsoft.com/office/spreadsheetml/2009/9/ac" r="339" ht="15.75" x14ac:dyDescent="0.25">
      <c r="A339" s="189"/>
      <c r="B339" s="190"/>
      <c r="C339" s="189"/>
      <c r="D339" s="189"/>
      <c r="E339" s="189"/>
      <c r="F339" s="189"/>
      <c r="G339" s="189"/>
      <c r="H339" s="189"/>
      <c r="I339" s="189"/>
      <c r="J339" s="189"/>
      <c r="K339" s="189"/>
      <c r="L339" s="189"/>
      <c r="M339" s="189"/>
      <c r="N339" s="189"/>
      <c r="O339" s="189"/>
      <c r="P339" s="189"/>
      <c r="Q339" s="189"/>
      <c r="R339" s="189"/>
      <c r="S339" s="189"/>
      <c r="T339" s="189"/>
      <c r="U339" s="189"/>
      <c r="V339" s="189"/>
      <c r="W339" s="189"/>
      <c r="X339" s="189"/>
      <c r="Y339" s="189"/>
      <c r="Z339" s="189"/>
      <c r="AA339" s="189"/>
    </row>
    <row xmlns:x14ac="http://schemas.microsoft.com/office/spreadsheetml/2009/9/ac" r="340" ht="15.75" x14ac:dyDescent="0.25">
      <c r="A340" s="189"/>
      <c r="B340" s="190"/>
      <c r="C340" s="189"/>
      <c r="D340" s="189"/>
      <c r="E340" s="189"/>
      <c r="F340" s="189"/>
      <c r="G340" s="189"/>
      <c r="H340" s="189"/>
      <c r="I340" s="189"/>
      <c r="J340" s="189"/>
      <c r="K340" s="189"/>
      <c r="L340" s="189"/>
      <c r="M340" s="189"/>
      <c r="N340" s="189"/>
      <c r="O340" s="189"/>
      <c r="P340" s="189"/>
      <c r="Q340" s="189"/>
      <c r="R340" s="189"/>
      <c r="S340" s="189"/>
      <c r="T340" s="189"/>
      <c r="U340" s="189"/>
      <c r="V340" s="189"/>
      <c r="W340" s="189"/>
      <c r="X340" s="189"/>
      <c r="Y340" s="189"/>
      <c r="Z340" s="189"/>
      <c r="AA340" s="189"/>
    </row>
    <row xmlns:x14ac="http://schemas.microsoft.com/office/spreadsheetml/2009/9/ac" r="341" ht="15.75" x14ac:dyDescent="0.25">
      <c r="A341" s="189"/>
      <c r="B341" s="190"/>
      <c r="C341" s="189"/>
      <c r="D341" s="189"/>
      <c r="E341" s="189"/>
      <c r="F341" s="189"/>
      <c r="G341" s="189"/>
      <c r="H341" s="189"/>
      <c r="I341" s="189"/>
      <c r="J341" s="189"/>
      <c r="K341" s="189"/>
      <c r="L341" s="189"/>
      <c r="M341" s="189"/>
      <c r="N341" s="189"/>
      <c r="O341" s="189"/>
      <c r="P341" s="189"/>
      <c r="Q341" s="189"/>
      <c r="R341" s="189"/>
      <c r="S341" s="189"/>
      <c r="T341" s="189"/>
      <c r="U341" s="189"/>
      <c r="V341" s="189"/>
      <c r="W341" s="189"/>
      <c r="X341" s="189"/>
      <c r="Y341" s="189"/>
      <c r="Z341" s="189"/>
      <c r="AA341" s="189"/>
    </row>
    <row xmlns:x14ac="http://schemas.microsoft.com/office/spreadsheetml/2009/9/ac" r="342" ht="15.75" x14ac:dyDescent="0.25">
      <c r="A342" s="189"/>
      <c r="B342" s="190"/>
      <c r="C342" s="189"/>
      <c r="D342" s="189"/>
      <c r="E342" s="189"/>
      <c r="F342" s="189"/>
      <c r="G342" s="189"/>
      <c r="H342" s="189"/>
      <c r="I342" s="189"/>
      <c r="J342" s="189"/>
      <c r="K342" s="189"/>
      <c r="L342" s="189"/>
      <c r="M342" s="189"/>
      <c r="N342" s="189"/>
      <c r="O342" s="189"/>
      <c r="P342" s="189"/>
      <c r="Q342" s="189"/>
      <c r="R342" s="189"/>
      <c r="S342" s="189"/>
      <c r="T342" s="189"/>
      <c r="U342" s="189"/>
      <c r="V342" s="189"/>
      <c r="W342" s="189"/>
      <c r="X342" s="189"/>
      <c r="Y342" s="189"/>
      <c r="Z342" s="189"/>
      <c r="AA342" s="189"/>
    </row>
    <row xmlns:x14ac="http://schemas.microsoft.com/office/spreadsheetml/2009/9/ac" r="343" ht="15.75" x14ac:dyDescent="0.25">
      <c r="A343" s="189"/>
      <c r="B343" s="190"/>
      <c r="C343" s="189"/>
      <c r="D343" s="189"/>
      <c r="E343" s="189"/>
      <c r="F343" s="189"/>
      <c r="G343" s="189"/>
      <c r="H343" s="189"/>
      <c r="I343" s="189"/>
      <c r="J343" s="189"/>
      <c r="K343" s="189"/>
      <c r="L343" s="189"/>
      <c r="M343" s="189"/>
      <c r="N343" s="189"/>
      <c r="O343" s="189"/>
      <c r="P343" s="189"/>
      <c r="Q343" s="189"/>
      <c r="R343" s="189"/>
      <c r="S343" s="189"/>
      <c r="T343" s="189"/>
      <c r="U343" s="189"/>
      <c r="V343" s="189"/>
      <c r="W343" s="189"/>
      <c r="X343" s="189"/>
      <c r="Y343" s="189"/>
      <c r="Z343" s="189"/>
      <c r="AA343" s="189"/>
    </row>
    <row xmlns:x14ac="http://schemas.microsoft.com/office/spreadsheetml/2009/9/ac" r="344" ht="15.75" x14ac:dyDescent="0.25">
      <c r="A344" s="189"/>
      <c r="B344" s="190"/>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c r="AA344" s="189"/>
    </row>
    <row xmlns:x14ac="http://schemas.microsoft.com/office/spreadsheetml/2009/9/ac" r="345" ht="15.75" x14ac:dyDescent="0.25">
      <c r="A345" s="189"/>
      <c r="B345" s="190"/>
      <c r="C345" s="189"/>
      <c r="D345" s="189"/>
      <c r="E345" s="189"/>
      <c r="F345" s="189"/>
      <c r="G345" s="189"/>
      <c r="H345" s="189"/>
      <c r="I345" s="189"/>
      <c r="J345" s="189"/>
      <c r="K345" s="189"/>
      <c r="L345" s="189"/>
      <c r="M345" s="189"/>
      <c r="N345" s="189"/>
      <c r="O345" s="189"/>
      <c r="P345" s="189"/>
      <c r="Q345" s="189"/>
      <c r="R345" s="189"/>
      <c r="S345" s="189"/>
      <c r="T345" s="189"/>
      <c r="U345" s="189"/>
      <c r="V345" s="189"/>
      <c r="W345" s="189"/>
      <c r="X345" s="189"/>
      <c r="Y345" s="189"/>
      <c r="Z345" s="189"/>
      <c r="AA345" s="189"/>
    </row>
    <row xmlns:x14ac="http://schemas.microsoft.com/office/spreadsheetml/2009/9/ac" r="346" ht="15.75" x14ac:dyDescent="0.25">
      <c r="A346" s="189"/>
      <c r="B346" s="190"/>
      <c r="C346" s="189"/>
      <c r="D346" s="189"/>
      <c r="E346" s="189"/>
      <c r="F346" s="189"/>
      <c r="G346" s="189"/>
      <c r="H346" s="189"/>
      <c r="I346" s="189"/>
      <c r="J346" s="189"/>
      <c r="K346" s="189"/>
      <c r="L346" s="189"/>
      <c r="M346" s="189"/>
      <c r="N346" s="189"/>
      <c r="O346" s="189"/>
      <c r="P346" s="189"/>
      <c r="Q346" s="189"/>
      <c r="R346" s="189"/>
      <c r="S346" s="189"/>
      <c r="T346" s="189"/>
      <c r="U346" s="189"/>
      <c r="V346" s="189"/>
      <c r="W346" s="189"/>
      <c r="X346" s="189"/>
      <c r="Y346" s="189"/>
      <c r="Z346" s="189"/>
      <c r="AA346" s="189"/>
    </row>
    <row xmlns:x14ac="http://schemas.microsoft.com/office/spreadsheetml/2009/9/ac" r="347" ht="15.75" x14ac:dyDescent="0.25">
      <c r="A347" s="189"/>
      <c r="B347" s="190"/>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row>
    <row xmlns:x14ac="http://schemas.microsoft.com/office/spreadsheetml/2009/9/ac" r="348" ht="15.75" x14ac:dyDescent="0.25">
      <c r="A348" s="189"/>
      <c r="B348" s="190"/>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row>
    <row xmlns:x14ac="http://schemas.microsoft.com/office/spreadsheetml/2009/9/ac" r="349" ht="15.75" x14ac:dyDescent="0.25">
      <c r="A349" s="189"/>
      <c r="B349" s="190"/>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189"/>
      <c r="AA349" s="189"/>
    </row>
    <row xmlns:x14ac="http://schemas.microsoft.com/office/spreadsheetml/2009/9/ac" r="350" ht="15.75" x14ac:dyDescent="0.25">
      <c r="A350" s="189"/>
      <c r="B350" s="190"/>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c r="Y350" s="189"/>
      <c r="Z350" s="189"/>
      <c r="AA350" s="189"/>
    </row>
    <row xmlns:x14ac="http://schemas.microsoft.com/office/spreadsheetml/2009/9/ac" r="351" ht="15.75" x14ac:dyDescent="0.25">
      <c r="A351" s="189"/>
      <c r="B351" s="190"/>
      <c r="C351" s="189"/>
      <c r="D351" s="189"/>
      <c r="E351" s="189"/>
      <c r="F351" s="189"/>
      <c r="G351" s="189"/>
      <c r="H351" s="189"/>
      <c r="I351" s="189"/>
      <c r="J351" s="189"/>
      <c r="K351" s="189"/>
      <c r="L351" s="189"/>
      <c r="M351" s="189"/>
      <c r="N351" s="189"/>
      <c r="O351" s="189"/>
      <c r="P351" s="189"/>
      <c r="Q351" s="189"/>
      <c r="R351" s="189"/>
      <c r="S351" s="189"/>
      <c r="T351" s="189"/>
      <c r="U351" s="189"/>
      <c r="V351" s="189"/>
      <c r="W351" s="189"/>
      <c r="X351" s="189"/>
      <c r="Y351" s="189"/>
      <c r="Z351" s="189"/>
      <c r="AA351" s="189"/>
    </row>
    <row xmlns:x14ac="http://schemas.microsoft.com/office/spreadsheetml/2009/9/ac" r="352" ht="15.75" x14ac:dyDescent="0.25">
      <c r="A352" s="189"/>
      <c r="B352" s="190"/>
      <c r="C352" s="189"/>
      <c r="D352" s="189"/>
      <c r="E352" s="189"/>
      <c r="F352" s="189"/>
      <c r="G352" s="189"/>
      <c r="H352" s="189"/>
      <c r="I352" s="189"/>
      <c r="J352" s="189"/>
      <c r="K352" s="189"/>
      <c r="L352" s="189"/>
      <c r="M352" s="189"/>
      <c r="N352" s="189"/>
      <c r="O352" s="189"/>
      <c r="P352" s="189"/>
      <c r="Q352" s="189"/>
      <c r="R352" s="189"/>
      <c r="S352" s="189"/>
      <c r="T352" s="189"/>
      <c r="U352" s="189"/>
      <c r="V352" s="189"/>
      <c r="W352" s="189"/>
      <c r="X352" s="189"/>
      <c r="Y352" s="189"/>
      <c r="Z352" s="189"/>
      <c r="AA352" s="189"/>
    </row>
    <row xmlns:x14ac="http://schemas.microsoft.com/office/spreadsheetml/2009/9/ac" r="353" ht="15.75" x14ac:dyDescent="0.25">
      <c r="A353" s="189"/>
      <c r="B353" s="190"/>
      <c r="C353" s="189"/>
      <c r="D353" s="189"/>
      <c r="E353" s="189"/>
      <c r="F353" s="189"/>
      <c r="G353" s="189"/>
      <c r="H353" s="189"/>
      <c r="I353" s="189"/>
      <c r="J353" s="189"/>
      <c r="K353" s="189"/>
      <c r="L353" s="189"/>
      <c r="M353" s="189"/>
      <c r="N353" s="189"/>
      <c r="O353" s="189"/>
      <c r="P353" s="189"/>
      <c r="Q353" s="189"/>
      <c r="R353" s="189"/>
      <c r="S353" s="189"/>
      <c r="T353" s="189"/>
      <c r="U353" s="189"/>
      <c r="V353" s="189"/>
      <c r="W353" s="189"/>
      <c r="X353" s="189"/>
      <c r="Y353" s="189"/>
      <c r="Z353" s="189"/>
      <c r="AA353" s="189"/>
    </row>
    <row xmlns:x14ac="http://schemas.microsoft.com/office/spreadsheetml/2009/9/ac" r="354" ht="15.75" x14ac:dyDescent="0.25">
      <c r="A354" s="189"/>
      <c r="B354" s="190"/>
      <c r="C354" s="189"/>
      <c r="D354" s="189"/>
      <c r="E354" s="189"/>
      <c r="F354" s="189"/>
      <c r="G354" s="189"/>
      <c r="H354" s="189"/>
      <c r="I354" s="189"/>
      <c r="J354" s="189"/>
      <c r="K354" s="189"/>
      <c r="L354" s="189"/>
      <c r="M354" s="189"/>
      <c r="N354" s="189"/>
      <c r="O354" s="189"/>
      <c r="P354" s="189"/>
      <c r="Q354" s="189"/>
      <c r="R354" s="189"/>
      <c r="S354" s="189"/>
      <c r="T354" s="189"/>
      <c r="U354" s="189"/>
      <c r="V354" s="189"/>
      <c r="W354" s="189"/>
      <c r="X354" s="189"/>
      <c r="Y354" s="189"/>
      <c r="Z354" s="189"/>
      <c r="AA354" s="189"/>
    </row>
    <row xmlns:x14ac="http://schemas.microsoft.com/office/spreadsheetml/2009/9/ac" r="355" ht="15.75" x14ac:dyDescent="0.25">
      <c r="A355" s="189"/>
      <c r="B355" s="190"/>
      <c r="C355" s="189"/>
      <c r="D355" s="189"/>
      <c r="E355" s="189"/>
      <c r="F355" s="189"/>
      <c r="G355" s="189"/>
      <c r="H355" s="189"/>
      <c r="I355" s="189"/>
      <c r="J355" s="189"/>
      <c r="K355" s="189"/>
      <c r="L355" s="189"/>
      <c r="M355" s="189"/>
      <c r="N355" s="189"/>
      <c r="O355" s="189"/>
      <c r="P355" s="189"/>
      <c r="Q355" s="189"/>
      <c r="R355" s="189"/>
      <c r="S355" s="189"/>
      <c r="T355" s="189"/>
      <c r="U355" s="189"/>
      <c r="V355" s="189"/>
      <c r="W355" s="189"/>
      <c r="X355" s="189"/>
      <c r="Y355" s="189"/>
      <c r="Z355" s="189"/>
      <c r="AA355" s="189"/>
    </row>
    <row xmlns:x14ac="http://schemas.microsoft.com/office/spreadsheetml/2009/9/ac" r="356" ht="15.75" x14ac:dyDescent="0.25">
      <c r="A356" s="189"/>
      <c r="B356" s="190"/>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c r="AA356" s="189"/>
    </row>
    <row xmlns:x14ac="http://schemas.microsoft.com/office/spreadsheetml/2009/9/ac" r="357" ht="15.75" x14ac:dyDescent="0.25">
      <c r="A357" s="189"/>
      <c r="B357" s="190"/>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c r="Y357" s="189"/>
      <c r="Z357" s="189"/>
      <c r="AA357" s="189"/>
    </row>
    <row xmlns:x14ac="http://schemas.microsoft.com/office/spreadsheetml/2009/9/ac" r="358" ht="15.75" x14ac:dyDescent="0.25">
      <c r="A358" s="189"/>
      <c r="B358" s="190"/>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c r="AA358" s="189"/>
    </row>
    <row xmlns:x14ac="http://schemas.microsoft.com/office/spreadsheetml/2009/9/ac" r="359" ht="15.75" x14ac:dyDescent="0.25">
      <c r="A359" s="189"/>
      <c r="B359" s="190"/>
      <c r="C359" s="189"/>
      <c r="D359" s="189"/>
      <c r="E359" s="189"/>
      <c r="F359" s="189"/>
      <c r="G359" s="189"/>
      <c r="H359" s="189"/>
      <c r="I359" s="189"/>
      <c r="J359" s="189"/>
      <c r="K359" s="189"/>
      <c r="L359" s="189"/>
      <c r="M359" s="189"/>
      <c r="N359" s="189"/>
      <c r="O359" s="189"/>
      <c r="P359" s="189"/>
      <c r="Q359" s="189"/>
      <c r="R359" s="189"/>
      <c r="S359" s="189"/>
      <c r="T359" s="189"/>
      <c r="U359" s="189"/>
      <c r="V359" s="189"/>
      <c r="W359" s="189"/>
      <c r="X359" s="189"/>
      <c r="Y359" s="189"/>
      <c r="Z359" s="189"/>
      <c r="AA359" s="189"/>
    </row>
    <row xmlns:x14ac="http://schemas.microsoft.com/office/spreadsheetml/2009/9/ac" r="360" ht="15.75" x14ac:dyDescent="0.25">
      <c r="A360" s="189"/>
      <c r="B360" s="190"/>
      <c r="C360" s="189"/>
      <c r="D360" s="189"/>
      <c r="E360" s="189"/>
      <c r="F360" s="189"/>
      <c r="G360" s="189"/>
      <c r="H360" s="189"/>
      <c r="I360" s="189"/>
      <c r="J360" s="189"/>
      <c r="K360" s="189"/>
      <c r="L360" s="189"/>
      <c r="M360" s="189"/>
      <c r="N360" s="189"/>
      <c r="O360" s="189"/>
      <c r="P360" s="189"/>
      <c r="Q360" s="189"/>
      <c r="R360" s="189"/>
      <c r="S360" s="189"/>
      <c r="T360" s="189"/>
      <c r="U360" s="189"/>
      <c r="V360" s="189"/>
      <c r="W360" s="189"/>
      <c r="X360" s="189"/>
      <c r="Y360" s="189"/>
      <c r="Z360" s="189"/>
      <c r="AA360" s="189"/>
    </row>
    <row xmlns:x14ac="http://schemas.microsoft.com/office/spreadsheetml/2009/9/ac" r="361" ht="15.75" x14ac:dyDescent="0.25">
      <c r="A361" s="189"/>
      <c r="B361" s="190"/>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row>
    <row xmlns:x14ac="http://schemas.microsoft.com/office/spreadsheetml/2009/9/ac" r="362" ht="15.75" x14ac:dyDescent="0.25">
      <c r="A362" s="189"/>
      <c r="B362" s="190"/>
      <c r="C362" s="189"/>
      <c r="D362" s="189"/>
      <c r="E362" s="189"/>
      <c r="F362" s="189"/>
      <c r="G362" s="189"/>
      <c r="H362" s="189"/>
      <c r="I362" s="189"/>
      <c r="J362" s="189"/>
      <c r="K362" s="189"/>
      <c r="L362" s="189"/>
      <c r="M362" s="189"/>
      <c r="N362" s="189"/>
      <c r="O362" s="189"/>
      <c r="P362" s="189"/>
      <c r="Q362" s="189"/>
      <c r="R362" s="189"/>
      <c r="S362" s="189"/>
      <c r="T362" s="189"/>
      <c r="U362" s="189"/>
      <c r="V362" s="189"/>
      <c r="W362" s="189"/>
      <c r="X362" s="189"/>
      <c r="Y362" s="189"/>
      <c r="Z362" s="189"/>
      <c r="AA362" s="189"/>
    </row>
    <row xmlns:x14ac="http://schemas.microsoft.com/office/spreadsheetml/2009/9/ac" r="363" ht="15.75" x14ac:dyDescent="0.25">
      <c r="A363" s="189"/>
      <c r="B363" s="190"/>
      <c r="C363" s="189"/>
      <c r="D363" s="189"/>
      <c r="E363" s="189"/>
      <c r="F363" s="189"/>
      <c r="G363" s="189"/>
      <c r="H363" s="189"/>
      <c r="I363" s="189"/>
      <c r="J363" s="189"/>
      <c r="K363" s="189"/>
      <c r="L363" s="189"/>
      <c r="M363" s="189"/>
      <c r="N363" s="189"/>
      <c r="O363" s="189"/>
      <c r="P363" s="189"/>
      <c r="Q363" s="189"/>
      <c r="R363" s="189"/>
      <c r="S363" s="189"/>
      <c r="T363" s="189"/>
      <c r="U363" s="189"/>
      <c r="V363" s="189"/>
      <c r="W363" s="189"/>
      <c r="X363" s="189"/>
      <c r="Y363" s="189"/>
      <c r="Z363" s="189"/>
      <c r="AA363" s="189"/>
    </row>
    <row xmlns:x14ac="http://schemas.microsoft.com/office/spreadsheetml/2009/9/ac" r="364" ht="15.75" x14ac:dyDescent="0.25">
      <c r="A364" s="189"/>
      <c r="B364" s="190"/>
      <c r="C364" s="189"/>
      <c r="D364" s="189"/>
      <c r="E364" s="189"/>
      <c r="F364" s="189"/>
      <c r="G364" s="189"/>
      <c r="H364" s="189"/>
      <c r="I364" s="189"/>
      <c r="J364" s="189"/>
      <c r="K364" s="189"/>
      <c r="L364" s="189"/>
      <c r="M364" s="189"/>
      <c r="N364" s="189"/>
      <c r="O364" s="189"/>
      <c r="P364" s="189"/>
      <c r="Q364" s="189"/>
      <c r="R364" s="189"/>
      <c r="S364" s="189"/>
      <c r="T364" s="189"/>
      <c r="U364" s="189"/>
      <c r="V364" s="189"/>
      <c r="W364" s="189"/>
      <c r="X364" s="189"/>
      <c r="Y364" s="189"/>
      <c r="Z364" s="189"/>
      <c r="AA364" s="189"/>
    </row>
    <row xmlns:x14ac="http://schemas.microsoft.com/office/spreadsheetml/2009/9/ac" r="365" ht="15.75" x14ac:dyDescent="0.25">
      <c r="A365" s="189"/>
      <c r="B365" s="190"/>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c r="Y365" s="189"/>
      <c r="Z365" s="189"/>
      <c r="AA365" s="189"/>
    </row>
    <row xmlns:x14ac="http://schemas.microsoft.com/office/spreadsheetml/2009/9/ac" r="366" ht="15.75" x14ac:dyDescent="0.25">
      <c r="A366" s="189"/>
      <c r="B366" s="190"/>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c r="Y366" s="189"/>
      <c r="Z366" s="189"/>
      <c r="AA366" s="189"/>
    </row>
    <row xmlns:x14ac="http://schemas.microsoft.com/office/spreadsheetml/2009/9/ac" r="367" ht="15.75" x14ac:dyDescent="0.25">
      <c r="A367" s="189"/>
      <c r="B367" s="190"/>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c r="Y367" s="189"/>
      <c r="Z367" s="189"/>
      <c r="AA367" s="189"/>
    </row>
    <row xmlns:x14ac="http://schemas.microsoft.com/office/spreadsheetml/2009/9/ac" r="368" ht="15.75" x14ac:dyDescent="0.25">
      <c r="A368" s="189"/>
      <c r="B368" s="190"/>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c r="Y368" s="189"/>
      <c r="Z368" s="189"/>
      <c r="AA368" s="189"/>
    </row>
    <row xmlns:x14ac="http://schemas.microsoft.com/office/spreadsheetml/2009/9/ac" r="369" ht="15.75" x14ac:dyDescent="0.25">
      <c r="A369" s="189"/>
      <c r="B369" s="190"/>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c r="AA369" s="189"/>
    </row>
    <row xmlns:x14ac="http://schemas.microsoft.com/office/spreadsheetml/2009/9/ac" r="370" ht="15.75" x14ac:dyDescent="0.25">
      <c r="A370" s="189"/>
      <c r="B370" s="190"/>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c r="Y370" s="189"/>
      <c r="Z370" s="189"/>
      <c r="AA370" s="189"/>
    </row>
    <row xmlns:x14ac="http://schemas.microsoft.com/office/spreadsheetml/2009/9/ac" r="371" ht="15.75" x14ac:dyDescent="0.25">
      <c r="A371" s="189"/>
      <c r="B371" s="190"/>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189"/>
      <c r="AA371" s="189"/>
    </row>
    <row xmlns:x14ac="http://schemas.microsoft.com/office/spreadsheetml/2009/9/ac" r="372" ht="15.75" x14ac:dyDescent="0.25">
      <c r="A372" s="189"/>
      <c r="B372" s="190"/>
      <c r="C372" s="189"/>
      <c r="D372" s="189"/>
      <c r="E372" s="189"/>
      <c r="F372" s="189"/>
      <c r="G372" s="189"/>
      <c r="H372" s="189"/>
      <c r="I372" s="189"/>
      <c r="J372" s="189"/>
      <c r="K372" s="189"/>
      <c r="L372" s="189"/>
      <c r="M372" s="189"/>
      <c r="N372" s="189"/>
      <c r="O372" s="189"/>
      <c r="P372" s="189"/>
      <c r="Q372" s="189"/>
      <c r="R372" s="189"/>
      <c r="S372" s="189"/>
      <c r="T372" s="189"/>
      <c r="U372" s="189"/>
      <c r="V372" s="189"/>
      <c r="W372" s="189"/>
      <c r="X372" s="189"/>
      <c r="Y372" s="189"/>
      <c r="Z372" s="189"/>
      <c r="AA372" s="189"/>
    </row>
    <row xmlns:x14ac="http://schemas.microsoft.com/office/spreadsheetml/2009/9/ac" r="373" ht="15.75" x14ac:dyDescent="0.25">
      <c r="A373" s="189"/>
      <c r="B373" s="190"/>
      <c r="C373" s="189"/>
      <c r="D373" s="189"/>
      <c r="E373" s="189"/>
      <c r="F373" s="189"/>
      <c r="G373" s="189"/>
      <c r="H373" s="189"/>
      <c r="I373" s="189"/>
      <c r="J373" s="189"/>
      <c r="K373" s="189"/>
      <c r="L373" s="189"/>
      <c r="M373" s="189"/>
      <c r="N373" s="189"/>
      <c r="O373" s="189"/>
      <c r="P373" s="189"/>
      <c r="Q373" s="189"/>
      <c r="R373" s="189"/>
      <c r="S373" s="189"/>
      <c r="T373" s="189"/>
      <c r="U373" s="189"/>
      <c r="V373" s="189"/>
      <c r="W373" s="189"/>
      <c r="X373" s="189"/>
      <c r="Y373" s="189"/>
      <c r="Z373" s="189"/>
      <c r="AA373" s="189"/>
    </row>
    <row xmlns:x14ac="http://schemas.microsoft.com/office/spreadsheetml/2009/9/ac" r="374" ht="15.75" x14ac:dyDescent="0.25">
      <c r="A374" s="189"/>
      <c r="B374" s="190"/>
      <c r="C374" s="189"/>
      <c r="D374" s="189"/>
      <c r="E374" s="189"/>
      <c r="F374" s="189"/>
      <c r="G374" s="189"/>
      <c r="H374" s="189"/>
      <c r="I374" s="189"/>
      <c r="J374" s="189"/>
      <c r="K374" s="189"/>
      <c r="L374" s="189"/>
      <c r="M374" s="189"/>
      <c r="N374" s="189"/>
      <c r="O374" s="189"/>
      <c r="P374" s="189"/>
      <c r="Q374" s="189"/>
      <c r="R374" s="189"/>
      <c r="S374" s="189"/>
      <c r="T374" s="189"/>
      <c r="U374" s="189"/>
      <c r="V374" s="189"/>
      <c r="W374" s="189"/>
      <c r="X374" s="189"/>
      <c r="Y374" s="189"/>
      <c r="Z374" s="189"/>
      <c r="AA374" s="189"/>
    </row>
    <row xmlns:x14ac="http://schemas.microsoft.com/office/spreadsheetml/2009/9/ac" r="375" ht="15.75" x14ac:dyDescent="0.25">
      <c r="A375" s="189"/>
      <c r="B375" s="190"/>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c r="Y375" s="189"/>
      <c r="Z375" s="189"/>
      <c r="AA375" s="189"/>
    </row>
    <row xmlns:x14ac="http://schemas.microsoft.com/office/spreadsheetml/2009/9/ac" r="376" ht="15.75" x14ac:dyDescent="0.25">
      <c r="A376" s="189"/>
      <c r="B376" s="190"/>
      <c r="C376" s="189"/>
      <c r="D376" s="189"/>
      <c r="E376" s="189"/>
      <c r="F376" s="189"/>
      <c r="G376" s="189"/>
      <c r="H376" s="189"/>
      <c r="I376" s="189"/>
      <c r="J376" s="189"/>
      <c r="K376" s="189"/>
      <c r="L376" s="189"/>
      <c r="M376" s="189"/>
      <c r="N376" s="189"/>
      <c r="O376" s="189"/>
      <c r="P376" s="189"/>
      <c r="Q376" s="189"/>
      <c r="R376" s="189"/>
      <c r="S376" s="189"/>
      <c r="T376" s="189"/>
      <c r="U376" s="189"/>
      <c r="V376" s="189"/>
      <c r="W376" s="189"/>
      <c r="X376" s="189"/>
      <c r="Y376" s="189"/>
      <c r="Z376" s="189"/>
      <c r="AA376" s="189"/>
    </row>
    <row xmlns:x14ac="http://schemas.microsoft.com/office/spreadsheetml/2009/9/ac" r="377" ht="15.75" x14ac:dyDescent="0.25">
      <c r="A377" s="189"/>
      <c r="B377" s="190"/>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c r="AA377" s="189"/>
    </row>
    <row xmlns:x14ac="http://schemas.microsoft.com/office/spreadsheetml/2009/9/ac" r="378" ht="15.75" x14ac:dyDescent="0.25">
      <c r="A378" s="189"/>
      <c r="B378" s="190"/>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c r="AA378" s="189"/>
    </row>
    <row xmlns:x14ac="http://schemas.microsoft.com/office/spreadsheetml/2009/9/ac" r="379" ht="15.75" x14ac:dyDescent="0.25">
      <c r="A379" s="189"/>
      <c r="B379" s="190"/>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c r="Y379" s="189"/>
      <c r="Z379" s="189"/>
      <c r="AA379" s="189"/>
    </row>
    <row xmlns:x14ac="http://schemas.microsoft.com/office/spreadsheetml/2009/9/ac" r="380" ht="15.75" x14ac:dyDescent="0.25">
      <c r="A380" s="189"/>
      <c r="B380" s="190"/>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c r="Y380" s="189"/>
      <c r="Z380" s="189"/>
      <c r="AA380" s="189"/>
    </row>
    <row xmlns:x14ac="http://schemas.microsoft.com/office/spreadsheetml/2009/9/ac" r="381" ht="15.75" x14ac:dyDescent="0.25">
      <c r="A381" s="189"/>
      <c r="B381" s="190"/>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c r="Y381" s="189"/>
      <c r="Z381" s="189"/>
      <c r="AA381" s="189"/>
    </row>
    <row xmlns:x14ac="http://schemas.microsoft.com/office/spreadsheetml/2009/9/ac" r="382" ht="15.75" x14ac:dyDescent="0.25">
      <c r="A382" s="189"/>
      <c r="B382" s="190"/>
      <c r="C382" s="189"/>
      <c r="D382" s="189"/>
      <c r="E382" s="189"/>
      <c r="F382" s="189"/>
      <c r="G382" s="189"/>
      <c r="H382" s="189"/>
      <c r="I382" s="189"/>
      <c r="J382" s="189"/>
      <c r="K382" s="189"/>
      <c r="L382" s="189"/>
      <c r="M382" s="189"/>
      <c r="N382" s="189"/>
      <c r="O382" s="189"/>
      <c r="P382" s="189"/>
      <c r="Q382" s="189"/>
      <c r="R382" s="189"/>
      <c r="S382" s="189"/>
      <c r="T382" s="189"/>
      <c r="U382" s="189"/>
      <c r="V382" s="189"/>
      <c r="W382" s="189"/>
      <c r="X382" s="189"/>
      <c r="Y382" s="189"/>
      <c r="Z382" s="189"/>
      <c r="AA382" s="189"/>
    </row>
    <row xmlns:x14ac="http://schemas.microsoft.com/office/spreadsheetml/2009/9/ac" r="383" ht="15.75" x14ac:dyDescent="0.25">
      <c r="A383" s="189"/>
      <c r="B383" s="190"/>
      <c r="C383" s="189"/>
      <c r="D383" s="189"/>
      <c r="E383" s="189"/>
      <c r="F383" s="189"/>
      <c r="G383" s="189"/>
      <c r="H383" s="189"/>
      <c r="I383" s="189"/>
      <c r="J383" s="189"/>
      <c r="K383" s="189"/>
      <c r="L383" s="189"/>
      <c r="M383" s="189"/>
      <c r="N383" s="189"/>
      <c r="O383" s="189"/>
      <c r="P383" s="189"/>
      <c r="Q383" s="189"/>
      <c r="R383" s="189"/>
      <c r="S383" s="189"/>
      <c r="T383" s="189"/>
      <c r="U383" s="189"/>
      <c r="V383" s="189"/>
      <c r="W383" s="189"/>
      <c r="X383" s="189"/>
      <c r="Y383" s="189"/>
      <c r="Z383" s="189"/>
      <c r="AA383" s="189"/>
    </row>
    <row xmlns:x14ac="http://schemas.microsoft.com/office/spreadsheetml/2009/9/ac" r="384" ht="15.75" x14ac:dyDescent="0.25">
      <c r="A384" s="189"/>
      <c r="B384" s="190"/>
      <c r="C384" s="189"/>
      <c r="D384" s="189"/>
      <c r="E384" s="189"/>
      <c r="F384" s="189"/>
      <c r="G384" s="189"/>
      <c r="H384" s="189"/>
      <c r="I384" s="189"/>
      <c r="J384" s="189"/>
      <c r="K384" s="189"/>
      <c r="L384" s="189"/>
      <c r="M384" s="189"/>
      <c r="N384" s="189"/>
      <c r="O384" s="189"/>
      <c r="P384" s="189"/>
      <c r="Q384" s="189"/>
      <c r="R384" s="189"/>
      <c r="S384" s="189"/>
      <c r="T384" s="189"/>
      <c r="U384" s="189"/>
      <c r="V384" s="189"/>
      <c r="W384" s="189"/>
      <c r="X384" s="189"/>
      <c r="Y384" s="189"/>
      <c r="Z384" s="189"/>
      <c r="AA384" s="189"/>
    </row>
    <row xmlns:x14ac="http://schemas.microsoft.com/office/spreadsheetml/2009/9/ac" r="385" ht="15.75" x14ac:dyDescent="0.25">
      <c r="A385" s="189"/>
      <c r="B385" s="190"/>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c r="Y385" s="189"/>
      <c r="Z385" s="189"/>
      <c r="AA385" s="189"/>
    </row>
    <row xmlns:x14ac="http://schemas.microsoft.com/office/spreadsheetml/2009/9/ac" r="386" ht="15.75" x14ac:dyDescent="0.25">
      <c r="A386" s="189"/>
      <c r="B386" s="190"/>
      <c r="C386" s="189"/>
      <c r="D386" s="189"/>
      <c r="E386" s="189"/>
      <c r="F386" s="189"/>
      <c r="G386" s="189"/>
      <c r="H386" s="189"/>
      <c r="I386" s="189"/>
      <c r="J386" s="189"/>
      <c r="K386" s="189"/>
      <c r="L386" s="189"/>
      <c r="M386" s="189"/>
      <c r="N386" s="189"/>
      <c r="O386" s="189"/>
      <c r="P386" s="189"/>
      <c r="Q386" s="189"/>
      <c r="R386" s="189"/>
      <c r="S386" s="189"/>
      <c r="T386" s="189"/>
      <c r="U386" s="189"/>
      <c r="V386" s="189"/>
      <c r="W386" s="189"/>
      <c r="X386" s="189"/>
      <c r="Y386" s="189"/>
      <c r="Z386" s="189"/>
      <c r="AA386" s="189"/>
    </row>
    <row xmlns:x14ac="http://schemas.microsoft.com/office/spreadsheetml/2009/9/ac" r="387" ht="15.75" x14ac:dyDescent="0.25">
      <c r="A387" s="189"/>
      <c r="B387" s="190"/>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c r="AA387" s="189"/>
    </row>
    <row xmlns:x14ac="http://schemas.microsoft.com/office/spreadsheetml/2009/9/ac" r="388" ht="15.75" x14ac:dyDescent="0.25">
      <c r="A388" s="189"/>
      <c r="B388" s="190"/>
      <c r="C388" s="189"/>
      <c r="D388" s="189"/>
      <c r="E388" s="189"/>
      <c r="F388" s="189"/>
      <c r="G388" s="189"/>
      <c r="H388" s="189"/>
      <c r="I388" s="189"/>
      <c r="J388" s="189"/>
      <c r="K388" s="189"/>
      <c r="L388" s="189"/>
      <c r="M388" s="189"/>
      <c r="N388" s="189"/>
      <c r="O388" s="189"/>
      <c r="P388" s="189"/>
      <c r="Q388" s="189"/>
      <c r="R388" s="189"/>
      <c r="S388" s="189"/>
      <c r="T388" s="189"/>
      <c r="U388" s="189"/>
      <c r="V388" s="189"/>
      <c r="W388" s="189"/>
      <c r="X388" s="189"/>
      <c r="Y388" s="189"/>
      <c r="Z388" s="189"/>
      <c r="AA388" s="189"/>
    </row>
    <row xmlns:x14ac="http://schemas.microsoft.com/office/spreadsheetml/2009/9/ac" r="389" ht="15.75" x14ac:dyDescent="0.25">
      <c r="A389" s="189"/>
      <c r="B389" s="190"/>
      <c r="C389" s="189"/>
      <c r="D389" s="189"/>
      <c r="E389" s="189"/>
      <c r="F389" s="189"/>
      <c r="G389" s="189"/>
      <c r="H389" s="189"/>
      <c r="I389" s="189"/>
      <c r="J389" s="189"/>
      <c r="K389" s="189"/>
      <c r="L389" s="189"/>
      <c r="M389" s="189"/>
      <c r="N389" s="189"/>
      <c r="O389" s="189"/>
      <c r="P389" s="189"/>
      <c r="Q389" s="189"/>
      <c r="R389" s="189"/>
      <c r="S389" s="189"/>
      <c r="T389" s="189"/>
      <c r="U389" s="189"/>
      <c r="V389" s="189"/>
      <c r="W389" s="189"/>
      <c r="X389" s="189"/>
      <c r="Y389" s="189"/>
      <c r="Z389" s="189"/>
      <c r="AA389" s="189"/>
    </row>
    <row xmlns:x14ac="http://schemas.microsoft.com/office/spreadsheetml/2009/9/ac" r="390" ht="15.75" x14ac:dyDescent="0.25">
      <c r="A390" s="189"/>
      <c r="B390" s="190"/>
      <c r="C390" s="189"/>
      <c r="D390" s="189"/>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c r="AA390" s="189"/>
    </row>
    <row xmlns:x14ac="http://schemas.microsoft.com/office/spreadsheetml/2009/9/ac" r="391" ht="15.75" x14ac:dyDescent="0.25">
      <c r="A391" s="189"/>
      <c r="B391" s="190"/>
      <c r="C391" s="189"/>
      <c r="D391" s="189"/>
      <c r="E391" s="189"/>
      <c r="F391" s="189"/>
      <c r="G391" s="189"/>
      <c r="H391" s="189"/>
      <c r="I391" s="189"/>
      <c r="J391" s="189"/>
      <c r="K391" s="189"/>
      <c r="L391" s="189"/>
      <c r="M391" s="189"/>
      <c r="N391" s="189"/>
      <c r="O391" s="189"/>
      <c r="P391" s="189"/>
      <c r="Q391" s="189"/>
      <c r="R391" s="189"/>
      <c r="S391" s="189"/>
      <c r="T391" s="189"/>
      <c r="U391" s="189"/>
      <c r="V391" s="189"/>
      <c r="W391" s="189"/>
      <c r="X391" s="189"/>
      <c r="Y391" s="189"/>
      <c r="Z391" s="189"/>
      <c r="AA391" s="189"/>
    </row>
    <row xmlns:x14ac="http://schemas.microsoft.com/office/spreadsheetml/2009/9/ac" r="392" ht="15.75" x14ac:dyDescent="0.25">
      <c r="A392" s="189"/>
      <c r="B392" s="190"/>
      <c r="C392" s="189"/>
      <c r="D392" s="189"/>
      <c r="E392" s="189"/>
      <c r="F392" s="189"/>
      <c r="G392" s="189"/>
      <c r="H392" s="189"/>
      <c r="I392" s="189"/>
      <c r="J392" s="189"/>
      <c r="K392" s="189"/>
      <c r="L392" s="189"/>
      <c r="M392" s="189"/>
      <c r="N392" s="189"/>
      <c r="O392" s="189"/>
      <c r="P392" s="189"/>
      <c r="Q392" s="189"/>
      <c r="R392" s="189"/>
      <c r="S392" s="189"/>
      <c r="T392" s="189"/>
      <c r="U392" s="189"/>
      <c r="V392" s="189"/>
      <c r="W392" s="189"/>
      <c r="X392" s="189"/>
      <c r="Y392" s="189"/>
      <c r="Z392" s="189"/>
      <c r="AA392" s="189"/>
    </row>
    <row xmlns:x14ac="http://schemas.microsoft.com/office/spreadsheetml/2009/9/ac" r="393" ht="15.75" x14ac:dyDescent="0.25">
      <c r="A393" s="189"/>
      <c r="B393" s="190"/>
      <c r="C393" s="189"/>
      <c r="D393" s="189"/>
      <c r="E393" s="189"/>
      <c r="F393" s="189"/>
      <c r="G393" s="189"/>
      <c r="H393" s="189"/>
      <c r="I393" s="189"/>
      <c r="J393" s="189"/>
      <c r="K393" s="189"/>
      <c r="L393" s="189"/>
      <c r="M393" s="189"/>
      <c r="N393" s="189"/>
      <c r="O393" s="189"/>
      <c r="P393" s="189"/>
      <c r="Q393" s="189"/>
      <c r="R393" s="189"/>
      <c r="S393" s="189"/>
      <c r="T393" s="189"/>
      <c r="U393" s="189"/>
      <c r="V393" s="189"/>
      <c r="W393" s="189"/>
      <c r="X393" s="189"/>
      <c r="Y393" s="189"/>
      <c r="Z393" s="189"/>
      <c r="AA393" s="189"/>
    </row>
    <row xmlns:x14ac="http://schemas.microsoft.com/office/spreadsheetml/2009/9/ac" r="394" ht="15.75" x14ac:dyDescent="0.25">
      <c r="A394" s="189"/>
      <c r="B394" s="190"/>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c r="Y394" s="189"/>
      <c r="Z394" s="189"/>
      <c r="AA394" s="189"/>
    </row>
    <row xmlns:x14ac="http://schemas.microsoft.com/office/spreadsheetml/2009/9/ac" r="395" ht="15.75" x14ac:dyDescent="0.25">
      <c r="A395" s="189"/>
      <c r="B395" s="190"/>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row>
    <row xmlns:x14ac="http://schemas.microsoft.com/office/spreadsheetml/2009/9/ac" r="396" ht="15.75" x14ac:dyDescent="0.25">
      <c r="A396" s="189"/>
      <c r="B396" s="190"/>
      <c r="C396" s="189"/>
      <c r="D396" s="189"/>
      <c r="E396" s="189"/>
      <c r="F396" s="189"/>
      <c r="G396" s="189"/>
      <c r="H396" s="189"/>
      <c r="I396" s="189"/>
      <c r="J396" s="189"/>
      <c r="K396" s="189"/>
      <c r="L396" s="189"/>
      <c r="M396" s="189"/>
      <c r="N396" s="189"/>
      <c r="O396" s="189"/>
      <c r="P396" s="189"/>
      <c r="Q396" s="189"/>
      <c r="R396" s="189"/>
      <c r="S396" s="189"/>
      <c r="T396" s="189"/>
      <c r="U396" s="189"/>
      <c r="V396" s="189"/>
      <c r="W396" s="189"/>
      <c r="X396" s="189"/>
      <c r="Y396" s="189"/>
      <c r="Z396" s="189"/>
      <c r="AA396" s="189"/>
    </row>
    <row xmlns:x14ac="http://schemas.microsoft.com/office/spreadsheetml/2009/9/ac" r="397" ht="15.75" x14ac:dyDescent="0.25">
      <c r="A397" s="189"/>
      <c r="B397" s="190"/>
      <c r="C397" s="189"/>
      <c r="D397" s="189"/>
      <c r="E397" s="189"/>
      <c r="F397" s="189"/>
      <c r="G397" s="189"/>
      <c r="H397" s="189"/>
      <c r="I397" s="189"/>
      <c r="J397" s="189"/>
      <c r="K397" s="189"/>
      <c r="L397" s="189"/>
      <c r="M397" s="189"/>
      <c r="N397" s="189"/>
      <c r="O397" s="189"/>
      <c r="P397" s="189"/>
      <c r="Q397" s="189"/>
      <c r="R397" s="189"/>
      <c r="S397" s="189"/>
      <c r="T397" s="189"/>
      <c r="U397" s="189"/>
      <c r="V397" s="189"/>
      <c r="W397" s="189"/>
      <c r="X397" s="189"/>
      <c r="Y397" s="189"/>
      <c r="Z397" s="189"/>
      <c r="AA397" s="189"/>
    </row>
    <row xmlns:x14ac="http://schemas.microsoft.com/office/spreadsheetml/2009/9/ac" r="398" ht="15.75" x14ac:dyDescent="0.25">
      <c r="A398" s="189"/>
      <c r="B398" s="190"/>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c r="Y398" s="189"/>
      <c r="Z398" s="189"/>
      <c r="AA398" s="189"/>
    </row>
    <row xmlns:x14ac="http://schemas.microsoft.com/office/spreadsheetml/2009/9/ac" r="399" ht="15.75" x14ac:dyDescent="0.25">
      <c r="A399" s="189"/>
      <c r="B399" s="190"/>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row>
    <row xmlns:x14ac="http://schemas.microsoft.com/office/spreadsheetml/2009/9/ac" r="400" ht="15.75" x14ac:dyDescent="0.25">
      <c r="A400" s="189"/>
      <c r="B400" s="190"/>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c r="AA400" s="189"/>
    </row>
    <row xmlns:x14ac="http://schemas.microsoft.com/office/spreadsheetml/2009/9/ac" r="401" ht="15.75" x14ac:dyDescent="0.25">
      <c r="A401" s="189"/>
      <c r="B401" s="190"/>
      <c r="C401" s="189"/>
      <c r="D401" s="189"/>
      <c r="E401" s="189"/>
      <c r="F401" s="189"/>
      <c r="G401" s="189"/>
      <c r="H401" s="189"/>
      <c r="I401" s="189"/>
      <c r="J401" s="189"/>
      <c r="K401" s="189"/>
      <c r="L401" s="189"/>
      <c r="M401" s="189"/>
      <c r="N401" s="189"/>
      <c r="O401" s="189"/>
      <c r="P401" s="189"/>
      <c r="Q401" s="189"/>
      <c r="R401" s="189"/>
      <c r="S401" s="189"/>
      <c r="T401" s="189"/>
      <c r="U401" s="189"/>
      <c r="V401" s="189"/>
      <c r="W401" s="189"/>
      <c r="X401" s="189"/>
      <c r="Y401" s="189"/>
      <c r="Z401" s="189"/>
      <c r="AA401" s="189"/>
    </row>
    <row xmlns:x14ac="http://schemas.microsoft.com/office/spreadsheetml/2009/9/ac" r="402" ht="15.75" x14ac:dyDescent="0.25">
      <c r="A402" s="189"/>
      <c r="B402" s="190"/>
      <c r="C402" s="189"/>
      <c r="D402" s="189"/>
      <c r="E402" s="189"/>
      <c r="F402" s="189"/>
      <c r="G402" s="189"/>
      <c r="H402" s="189"/>
      <c r="I402" s="189"/>
      <c r="J402" s="189"/>
      <c r="K402" s="189"/>
      <c r="L402" s="189"/>
      <c r="M402" s="189"/>
      <c r="N402" s="189"/>
      <c r="O402" s="189"/>
      <c r="P402" s="189"/>
      <c r="Q402" s="189"/>
      <c r="R402" s="189"/>
      <c r="S402" s="189"/>
      <c r="T402" s="189"/>
      <c r="U402" s="189"/>
      <c r="V402" s="189"/>
      <c r="W402" s="189"/>
      <c r="X402" s="189"/>
      <c r="Y402" s="189"/>
      <c r="Z402" s="189"/>
      <c r="AA402" s="189"/>
    </row>
    <row xmlns:x14ac="http://schemas.microsoft.com/office/spreadsheetml/2009/9/ac" r="403" ht="15.75" x14ac:dyDescent="0.25">
      <c r="A403" s="189"/>
      <c r="B403" s="190"/>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c r="AA403" s="189"/>
    </row>
    <row xmlns:x14ac="http://schemas.microsoft.com/office/spreadsheetml/2009/9/ac" r="404" ht="15.75" x14ac:dyDescent="0.25">
      <c r="A404" s="189"/>
      <c r="B404" s="190"/>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row>
    <row xmlns:x14ac="http://schemas.microsoft.com/office/spreadsheetml/2009/9/ac" r="405" ht="15.75" x14ac:dyDescent="0.25">
      <c r="A405" s="189"/>
      <c r="B405" s="190"/>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c r="AA405" s="189"/>
    </row>
    <row xmlns:x14ac="http://schemas.microsoft.com/office/spreadsheetml/2009/9/ac" r="406" ht="15.75" x14ac:dyDescent="0.25">
      <c r="A406" s="189"/>
      <c r="B406" s="190"/>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c r="Y406" s="189"/>
      <c r="Z406" s="189"/>
      <c r="AA406" s="189"/>
    </row>
    <row xmlns:x14ac="http://schemas.microsoft.com/office/spreadsheetml/2009/9/ac" r="407" ht="15.75" x14ac:dyDescent="0.25">
      <c r="A407" s="189"/>
      <c r="B407" s="190"/>
      <c r="C407" s="189"/>
      <c r="D407" s="189"/>
      <c r="E407" s="189"/>
      <c r="F407" s="189"/>
      <c r="G407" s="189"/>
      <c r="H407" s="189"/>
      <c r="I407" s="189"/>
      <c r="J407" s="189"/>
      <c r="K407" s="189"/>
      <c r="L407" s="189"/>
      <c r="M407" s="189"/>
      <c r="N407" s="189"/>
      <c r="O407" s="189"/>
      <c r="P407" s="189"/>
      <c r="Q407" s="189"/>
      <c r="R407" s="189"/>
      <c r="S407" s="189"/>
      <c r="T407" s="189"/>
      <c r="U407" s="189"/>
      <c r="V407" s="189"/>
      <c r="W407" s="189"/>
      <c r="X407" s="189"/>
      <c r="Y407" s="189"/>
      <c r="Z407" s="189"/>
      <c r="AA407" s="189"/>
    </row>
    <row xmlns:x14ac="http://schemas.microsoft.com/office/spreadsheetml/2009/9/ac" r="408" ht="15.75" x14ac:dyDescent="0.25">
      <c r="A408" s="189"/>
      <c r="B408" s="190"/>
      <c r="C408" s="189"/>
      <c r="D408" s="189"/>
      <c r="E408" s="189"/>
      <c r="F408" s="189"/>
      <c r="G408" s="189"/>
      <c r="H408" s="189"/>
      <c r="I408" s="189"/>
      <c r="J408" s="189"/>
      <c r="K408" s="189"/>
      <c r="L408" s="189"/>
      <c r="M408" s="189"/>
      <c r="N408" s="189"/>
      <c r="O408" s="189"/>
      <c r="P408" s="189"/>
      <c r="Q408" s="189"/>
      <c r="R408" s="189"/>
      <c r="S408" s="189"/>
      <c r="T408" s="189"/>
      <c r="U408" s="189"/>
      <c r="V408" s="189"/>
      <c r="W408" s="189"/>
      <c r="X408" s="189"/>
      <c r="Y408" s="189"/>
      <c r="Z408" s="189"/>
      <c r="AA408" s="189"/>
    </row>
    <row xmlns:x14ac="http://schemas.microsoft.com/office/spreadsheetml/2009/9/ac" r="409" ht="15.75" x14ac:dyDescent="0.25">
      <c r="A409" s="189"/>
      <c r="B409" s="190"/>
      <c r="C409" s="189"/>
      <c r="D409" s="189"/>
      <c r="E409" s="189"/>
      <c r="F409" s="189"/>
      <c r="G409" s="189"/>
      <c r="H409" s="189"/>
      <c r="I409" s="189"/>
      <c r="J409" s="189"/>
      <c r="K409" s="189"/>
      <c r="L409" s="189"/>
      <c r="M409" s="189"/>
      <c r="N409" s="189"/>
      <c r="O409" s="189"/>
      <c r="P409" s="189"/>
      <c r="Q409" s="189"/>
      <c r="R409" s="189"/>
      <c r="S409" s="189"/>
      <c r="T409" s="189"/>
      <c r="U409" s="189"/>
      <c r="V409" s="189"/>
      <c r="W409" s="189"/>
      <c r="X409" s="189"/>
      <c r="Y409" s="189"/>
      <c r="Z409" s="189"/>
      <c r="AA409" s="189"/>
    </row>
    <row xmlns:x14ac="http://schemas.microsoft.com/office/spreadsheetml/2009/9/ac" r="410" ht="15.75" x14ac:dyDescent="0.25">
      <c r="A410" s="189"/>
      <c r="B410" s="190"/>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c r="AA410" s="189"/>
    </row>
    <row xmlns:x14ac="http://schemas.microsoft.com/office/spreadsheetml/2009/9/ac" r="411" ht="15.75" x14ac:dyDescent="0.25">
      <c r="A411" s="189"/>
      <c r="B411" s="190"/>
      <c r="C411" s="189"/>
      <c r="D411" s="189"/>
      <c r="E411" s="189"/>
      <c r="F411" s="189"/>
      <c r="G411" s="189"/>
      <c r="H411" s="189"/>
      <c r="I411" s="189"/>
      <c r="J411" s="189"/>
      <c r="K411" s="189"/>
      <c r="L411" s="189"/>
      <c r="M411" s="189"/>
      <c r="N411" s="189"/>
      <c r="O411" s="189"/>
      <c r="P411" s="189"/>
      <c r="Q411" s="189"/>
      <c r="R411" s="189"/>
      <c r="S411" s="189"/>
      <c r="T411" s="189"/>
      <c r="U411" s="189"/>
      <c r="V411" s="189"/>
      <c r="W411" s="189"/>
      <c r="X411" s="189"/>
      <c r="Y411" s="189"/>
      <c r="Z411" s="189"/>
      <c r="AA411" s="189"/>
    </row>
    <row xmlns:x14ac="http://schemas.microsoft.com/office/spreadsheetml/2009/9/ac" r="412" ht="15.75" x14ac:dyDescent="0.25">
      <c r="A412" s="189"/>
      <c r="B412" s="190"/>
      <c r="C412" s="189"/>
      <c r="D412" s="189"/>
      <c r="E412" s="189"/>
      <c r="F412" s="189"/>
      <c r="G412" s="189"/>
      <c r="H412" s="189"/>
      <c r="I412" s="189"/>
      <c r="J412" s="189"/>
      <c r="K412" s="189"/>
      <c r="L412" s="189"/>
      <c r="M412" s="189"/>
      <c r="N412" s="189"/>
      <c r="O412" s="189"/>
      <c r="P412" s="189"/>
      <c r="Q412" s="189"/>
      <c r="R412" s="189"/>
      <c r="S412" s="189"/>
      <c r="T412" s="189"/>
      <c r="U412" s="189"/>
      <c r="V412" s="189"/>
      <c r="W412" s="189"/>
      <c r="X412" s="189"/>
      <c r="Y412" s="189"/>
      <c r="Z412" s="189"/>
      <c r="AA412" s="189"/>
    </row>
    <row xmlns:x14ac="http://schemas.microsoft.com/office/spreadsheetml/2009/9/ac" r="413" ht="15.75" x14ac:dyDescent="0.25">
      <c r="A413" s="189"/>
      <c r="B413" s="190"/>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row>
    <row xmlns:x14ac="http://schemas.microsoft.com/office/spreadsheetml/2009/9/ac" r="414" ht="15.75" x14ac:dyDescent="0.25">
      <c r="A414" s="189"/>
      <c r="B414" s="190"/>
      <c r="C414" s="189"/>
      <c r="D414" s="189"/>
      <c r="E414" s="189"/>
      <c r="F414" s="189"/>
      <c r="G414" s="189"/>
      <c r="H414" s="189"/>
      <c r="I414" s="189"/>
      <c r="J414" s="189"/>
      <c r="K414" s="189"/>
      <c r="L414" s="189"/>
      <c r="M414" s="189"/>
      <c r="N414" s="189"/>
      <c r="O414" s="189"/>
      <c r="P414" s="189"/>
      <c r="Q414" s="189"/>
      <c r="R414" s="189"/>
      <c r="S414" s="189"/>
      <c r="T414" s="189"/>
      <c r="U414" s="189"/>
      <c r="V414" s="189"/>
      <c r="W414" s="189"/>
      <c r="X414" s="189"/>
      <c r="Y414" s="189"/>
      <c r="Z414" s="189"/>
      <c r="AA414" s="189"/>
    </row>
    <row xmlns:x14ac="http://schemas.microsoft.com/office/spreadsheetml/2009/9/ac" r="415" ht="15.75" x14ac:dyDescent="0.25">
      <c r="A415" s="189"/>
      <c r="B415" s="190"/>
      <c r="C415" s="189"/>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189"/>
      <c r="AA415" s="189"/>
    </row>
    <row xmlns:x14ac="http://schemas.microsoft.com/office/spreadsheetml/2009/9/ac" r="416" ht="15.75" x14ac:dyDescent="0.25">
      <c r="A416" s="189"/>
      <c r="B416" s="190"/>
      <c r="C416" s="189"/>
      <c r="D416" s="189"/>
      <c r="E416" s="189"/>
      <c r="F416" s="189"/>
      <c r="G416" s="189"/>
      <c r="H416" s="189"/>
      <c r="I416" s="189"/>
      <c r="J416" s="189"/>
      <c r="K416" s="189"/>
      <c r="L416" s="189"/>
      <c r="M416" s="189"/>
      <c r="N416" s="189"/>
      <c r="O416" s="189"/>
      <c r="P416" s="189"/>
      <c r="Q416" s="189"/>
      <c r="R416" s="189"/>
      <c r="S416" s="189"/>
      <c r="T416" s="189"/>
      <c r="U416" s="189"/>
      <c r="V416" s="189"/>
      <c r="W416" s="189"/>
      <c r="X416" s="189"/>
      <c r="Y416" s="189"/>
      <c r="Z416" s="189"/>
      <c r="AA416" s="189"/>
    </row>
    <row xmlns:x14ac="http://schemas.microsoft.com/office/spreadsheetml/2009/9/ac" r="417" ht="15.75" x14ac:dyDescent="0.25">
      <c r="A417" s="189"/>
      <c r="B417" s="190"/>
      <c r="C417" s="189"/>
      <c r="D417" s="189"/>
      <c r="E417" s="189"/>
      <c r="F417" s="189"/>
      <c r="G417" s="189"/>
      <c r="H417" s="189"/>
      <c r="I417" s="189"/>
      <c r="J417" s="189"/>
      <c r="K417" s="189"/>
      <c r="L417" s="189"/>
      <c r="M417" s="189"/>
      <c r="N417" s="189"/>
      <c r="O417" s="189"/>
      <c r="P417" s="189"/>
      <c r="Q417" s="189"/>
      <c r="R417" s="189"/>
      <c r="S417" s="189"/>
      <c r="T417" s="189"/>
      <c r="U417" s="189"/>
      <c r="V417" s="189"/>
      <c r="W417" s="189"/>
      <c r="X417" s="189"/>
      <c r="Y417" s="189"/>
      <c r="Z417" s="189"/>
      <c r="AA417" s="189"/>
    </row>
    <row xmlns:x14ac="http://schemas.microsoft.com/office/spreadsheetml/2009/9/ac" r="418" ht="15.75" x14ac:dyDescent="0.25">
      <c r="A418" s="189"/>
      <c r="B418" s="190"/>
      <c r="C418" s="189"/>
      <c r="D418" s="189"/>
      <c r="E418" s="189"/>
      <c r="F418" s="189"/>
      <c r="G418" s="189"/>
      <c r="H418" s="189"/>
      <c r="I418" s="189"/>
      <c r="J418" s="189"/>
      <c r="K418" s="189"/>
      <c r="L418" s="189"/>
      <c r="M418" s="189"/>
      <c r="N418" s="189"/>
      <c r="O418" s="189"/>
      <c r="P418" s="189"/>
      <c r="Q418" s="189"/>
      <c r="R418" s="189"/>
      <c r="S418" s="189"/>
      <c r="T418" s="189"/>
      <c r="U418" s="189"/>
      <c r="V418" s="189"/>
      <c r="W418" s="189"/>
      <c r="X418" s="189"/>
      <c r="Y418" s="189"/>
      <c r="Z418" s="189"/>
      <c r="AA418" s="189"/>
    </row>
    <row xmlns:x14ac="http://schemas.microsoft.com/office/spreadsheetml/2009/9/ac" r="419" ht="15.75" x14ac:dyDescent="0.25">
      <c r="A419" s="189"/>
      <c r="B419" s="190"/>
      <c r="C419" s="189"/>
      <c r="D419" s="189"/>
      <c r="E419" s="189"/>
      <c r="F419" s="189"/>
      <c r="G419" s="189"/>
      <c r="H419" s="189"/>
      <c r="I419" s="189"/>
      <c r="J419" s="189"/>
      <c r="K419" s="189"/>
      <c r="L419" s="189"/>
      <c r="M419" s="189"/>
      <c r="N419" s="189"/>
      <c r="O419" s="189"/>
      <c r="P419" s="189"/>
      <c r="Q419" s="189"/>
      <c r="R419" s="189"/>
      <c r="S419" s="189"/>
      <c r="T419" s="189"/>
      <c r="U419" s="189"/>
      <c r="V419" s="189"/>
      <c r="W419" s="189"/>
      <c r="X419" s="189"/>
      <c r="Y419" s="189"/>
      <c r="Z419" s="189"/>
      <c r="AA419" s="189"/>
    </row>
    <row xmlns:x14ac="http://schemas.microsoft.com/office/spreadsheetml/2009/9/ac" r="420" ht="15.75" x14ac:dyDescent="0.25">
      <c r="A420" s="189"/>
      <c r="B420" s="190"/>
      <c r="C420" s="189"/>
      <c r="D420" s="189"/>
      <c r="E420" s="189"/>
      <c r="F420" s="189"/>
      <c r="G420" s="189"/>
      <c r="H420" s="189"/>
      <c r="I420" s="189"/>
      <c r="J420" s="189"/>
      <c r="K420" s="189"/>
      <c r="L420" s="189"/>
      <c r="M420" s="189"/>
      <c r="N420" s="189"/>
      <c r="O420" s="189"/>
      <c r="P420" s="189"/>
      <c r="Q420" s="189"/>
      <c r="R420" s="189"/>
      <c r="S420" s="189"/>
      <c r="T420" s="189"/>
      <c r="U420" s="189"/>
      <c r="V420" s="189"/>
      <c r="W420" s="189"/>
      <c r="X420" s="189"/>
      <c r="Y420" s="189"/>
      <c r="Z420" s="189"/>
      <c r="AA420" s="189"/>
    </row>
    <row xmlns:x14ac="http://schemas.microsoft.com/office/spreadsheetml/2009/9/ac" r="421" ht="15.75" x14ac:dyDescent="0.25">
      <c r="A421" s="189"/>
      <c r="B421" s="190"/>
      <c r="C421" s="189"/>
      <c r="D421" s="189"/>
      <c r="E421" s="189"/>
      <c r="F421" s="189"/>
      <c r="G421" s="189"/>
      <c r="H421" s="189"/>
      <c r="I421" s="189"/>
      <c r="J421" s="189"/>
      <c r="K421" s="189"/>
      <c r="L421" s="189"/>
      <c r="M421" s="189"/>
      <c r="N421" s="189"/>
      <c r="O421" s="189"/>
      <c r="P421" s="189"/>
      <c r="Q421" s="189"/>
      <c r="R421" s="189"/>
      <c r="S421" s="189"/>
      <c r="T421" s="189"/>
      <c r="U421" s="189"/>
      <c r="V421" s="189"/>
      <c r="W421" s="189"/>
      <c r="X421" s="189"/>
      <c r="Y421" s="189"/>
      <c r="Z421" s="189"/>
      <c r="AA421" s="189"/>
    </row>
    <row xmlns:x14ac="http://schemas.microsoft.com/office/spreadsheetml/2009/9/ac" r="422" ht="15.75" x14ac:dyDescent="0.25">
      <c r="A422" s="189"/>
      <c r="B422" s="190"/>
      <c r="C422" s="189"/>
      <c r="D422" s="189"/>
      <c r="E422" s="189"/>
      <c r="F422" s="189"/>
      <c r="G422" s="189"/>
      <c r="H422" s="189"/>
      <c r="I422" s="189"/>
      <c r="J422" s="189"/>
      <c r="K422" s="189"/>
      <c r="L422" s="189"/>
      <c r="M422" s="189"/>
      <c r="N422" s="189"/>
      <c r="O422" s="189"/>
      <c r="P422" s="189"/>
      <c r="Q422" s="189"/>
      <c r="R422" s="189"/>
      <c r="S422" s="189"/>
      <c r="T422" s="189"/>
      <c r="U422" s="189"/>
      <c r="V422" s="189"/>
      <c r="W422" s="189"/>
      <c r="X422" s="189"/>
      <c r="Y422" s="189"/>
      <c r="Z422" s="189"/>
      <c r="AA422" s="189"/>
    </row>
    <row xmlns:x14ac="http://schemas.microsoft.com/office/spreadsheetml/2009/9/ac" r="423" ht="15.75" x14ac:dyDescent="0.25">
      <c r="A423" s="189"/>
      <c r="B423" s="190"/>
      <c r="C423" s="189"/>
      <c r="D423" s="189"/>
      <c r="E423" s="189"/>
      <c r="F423" s="189"/>
      <c r="G423" s="189"/>
      <c r="H423" s="189"/>
      <c r="I423" s="189"/>
      <c r="J423" s="189"/>
      <c r="K423" s="189"/>
      <c r="L423" s="189"/>
      <c r="M423" s="189"/>
      <c r="N423" s="189"/>
      <c r="O423" s="189"/>
      <c r="P423" s="189"/>
      <c r="Q423" s="189"/>
      <c r="R423" s="189"/>
      <c r="S423" s="189"/>
      <c r="T423" s="189"/>
      <c r="U423" s="189"/>
      <c r="V423" s="189"/>
      <c r="W423" s="189"/>
      <c r="X423" s="189"/>
      <c r="Y423" s="189"/>
      <c r="Z423" s="189"/>
      <c r="AA423" s="189"/>
    </row>
    <row xmlns:x14ac="http://schemas.microsoft.com/office/spreadsheetml/2009/9/ac" r="424" ht="15.75" x14ac:dyDescent="0.25">
      <c r="A424" s="189"/>
      <c r="B424" s="190"/>
      <c r="C424" s="189"/>
      <c r="D424" s="189"/>
      <c r="E424" s="189"/>
      <c r="F424" s="189"/>
      <c r="G424" s="189"/>
      <c r="H424" s="189"/>
      <c r="I424" s="189"/>
      <c r="J424" s="189"/>
      <c r="K424" s="189"/>
      <c r="L424" s="189"/>
      <c r="M424" s="189"/>
      <c r="N424" s="189"/>
      <c r="O424" s="189"/>
      <c r="P424" s="189"/>
      <c r="Q424" s="189"/>
      <c r="R424" s="189"/>
      <c r="S424" s="189"/>
      <c r="T424" s="189"/>
      <c r="U424" s="189"/>
      <c r="V424" s="189"/>
      <c r="W424" s="189"/>
      <c r="X424" s="189"/>
      <c r="Y424" s="189"/>
      <c r="Z424" s="189"/>
      <c r="AA424" s="189"/>
    </row>
    <row xmlns:x14ac="http://schemas.microsoft.com/office/spreadsheetml/2009/9/ac" r="425" ht="15.75" x14ac:dyDescent="0.25">
      <c r="A425" s="189"/>
      <c r="B425" s="190"/>
      <c r="C425" s="189"/>
      <c r="D425" s="189"/>
      <c r="E425" s="189"/>
      <c r="F425" s="189"/>
      <c r="G425" s="189"/>
      <c r="H425" s="189"/>
      <c r="I425" s="189"/>
      <c r="J425" s="189"/>
      <c r="K425" s="189"/>
      <c r="L425" s="189"/>
      <c r="M425" s="189"/>
      <c r="N425" s="189"/>
      <c r="O425" s="189"/>
      <c r="P425" s="189"/>
      <c r="Q425" s="189"/>
      <c r="R425" s="189"/>
      <c r="S425" s="189"/>
      <c r="T425" s="189"/>
      <c r="U425" s="189"/>
      <c r="V425" s="189"/>
      <c r="W425" s="189"/>
      <c r="X425" s="189"/>
      <c r="Y425" s="189"/>
      <c r="Z425" s="189"/>
      <c r="AA425" s="189"/>
    </row>
    <row xmlns:x14ac="http://schemas.microsoft.com/office/spreadsheetml/2009/9/ac" r="426" ht="15.75" x14ac:dyDescent="0.25">
      <c r="A426" s="189"/>
      <c r="B426" s="190"/>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c r="Y426" s="189"/>
      <c r="Z426" s="189"/>
      <c r="AA426" s="189"/>
    </row>
    <row xmlns:x14ac="http://schemas.microsoft.com/office/spreadsheetml/2009/9/ac" r="427" ht="15.75" x14ac:dyDescent="0.25">
      <c r="A427" s="189"/>
      <c r="B427" s="190"/>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c r="Y427" s="189"/>
      <c r="Z427" s="189"/>
      <c r="AA427" s="189"/>
    </row>
    <row xmlns:x14ac="http://schemas.microsoft.com/office/spreadsheetml/2009/9/ac" r="428" ht="15.75" x14ac:dyDescent="0.25">
      <c r="A428" s="189"/>
      <c r="B428" s="190"/>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c r="AA428" s="189"/>
    </row>
    <row xmlns:x14ac="http://schemas.microsoft.com/office/spreadsheetml/2009/9/ac" r="429" ht="15.75" x14ac:dyDescent="0.25">
      <c r="A429" s="189"/>
      <c r="B429" s="190"/>
      <c r="C429" s="189"/>
      <c r="D429" s="189"/>
      <c r="E429" s="189"/>
      <c r="F429" s="189"/>
      <c r="G429" s="189"/>
      <c r="H429" s="189"/>
      <c r="I429" s="189"/>
      <c r="J429" s="189"/>
      <c r="K429" s="189"/>
      <c r="L429" s="189"/>
      <c r="M429" s="189"/>
      <c r="N429" s="189"/>
      <c r="O429" s="189"/>
      <c r="P429" s="189"/>
      <c r="Q429" s="189"/>
      <c r="R429" s="189"/>
      <c r="S429" s="189"/>
      <c r="T429" s="189"/>
      <c r="U429" s="189"/>
      <c r="V429" s="189"/>
      <c r="W429" s="189"/>
      <c r="X429" s="189"/>
      <c r="Y429" s="189"/>
      <c r="Z429" s="189"/>
      <c r="AA429" s="189"/>
    </row>
    <row xmlns:x14ac="http://schemas.microsoft.com/office/spreadsheetml/2009/9/ac" r="430" ht="15.75" x14ac:dyDescent="0.25">
      <c r="A430" s="189"/>
      <c r="B430" s="190"/>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row>
    <row xmlns:x14ac="http://schemas.microsoft.com/office/spreadsheetml/2009/9/ac" r="431" ht="15.75" x14ac:dyDescent="0.25">
      <c r="A431" s="189"/>
      <c r="B431" s="190"/>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c r="Y431" s="189"/>
      <c r="Z431" s="189"/>
      <c r="AA431" s="189"/>
    </row>
    <row xmlns:x14ac="http://schemas.microsoft.com/office/spreadsheetml/2009/9/ac" r="432" ht="15.75" x14ac:dyDescent="0.25">
      <c r="A432" s="189"/>
      <c r="B432" s="190"/>
      <c r="C432" s="189"/>
      <c r="D432" s="189"/>
      <c r="E432" s="189"/>
      <c r="F432" s="189"/>
      <c r="G432" s="189"/>
      <c r="H432" s="189"/>
      <c r="I432" s="189"/>
      <c r="J432" s="189"/>
      <c r="K432" s="189"/>
      <c r="L432" s="189"/>
      <c r="M432" s="189"/>
      <c r="N432" s="189"/>
      <c r="O432" s="189"/>
      <c r="P432" s="189"/>
      <c r="Q432" s="189"/>
      <c r="R432" s="189"/>
      <c r="S432" s="189"/>
      <c r="T432" s="189"/>
      <c r="U432" s="189"/>
      <c r="V432" s="189"/>
      <c r="W432" s="189"/>
      <c r="X432" s="189"/>
      <c r="Y432" s="189"/>
      <c r="Z432" s="189"/>
      <c r="AA432" s="189"/>
    </row>
    <row xmlns:x14ac="http://schemas.microsoft.com/office/spreadsheetml/2009/9/ac" r="433" ht="15.75" x14ac:dyDescent="0.25">
      <c r="A433" s="189"/>
      <c r="B433" s="190"/>
      <c r="C433" s="189"/>
      <c r="D433" s="189"/>
      <c r="E433" s="189"/>
      <c r="F433" s="189"/>
      <c r="G433" s="189"/>
      <c r="H433" s="189"/>
      <c r="I433" s="189"/>
      <c r="J433" s="189"/>
      <c r="K433" s="189"/>
      <c r="L433" s="189"/>
      <c r="M433" s="189"/>
      <c r="N433" s="189"/>
      <c r="O433" s="189"/>
      <c r="P433" s="189"/>
      <c r="Q433" s="189"/>
      <c r="R433" s="189"/>
      <c r="S433" s="189"/>
      <c r="T433" s="189"/>
      <c r="U433" s="189"/>
      <c r="V433" s="189"/>
      <c r="W433" s="189"/>
      <c r="X433" s="189"/>
      <c r="Y433" s="189"/>
      <c r="Z433" s="189"/>
      <c r="AA433" s="189"/>
    </row>
    <row xmlns:x14ac="http://schemas.microsoft.com/office/spreadsheetml/2009/9/ac" r="434" ht="15.75" x14ac:dyDescent="0.25">
      <c r="A434" s="189"/>
      <c r="B434" s="190"/>
      <c r="C434" s="189"/>
      <c r="D434" s="189"/>
      <c r="E434" s="189"/>
      <c r="F434" s="189"/>
      <c r="G434" s="189"/>
      <c r="H434" s="189"/>
      <c r="I434" s="189"/>
      <c r="J434" s="189"/>
      <c r="K434" s="189"/>
      <c r="L434" s="189"/>
      <c r="M434" s="189"/>
      <c r="N434" s="189"/>
      <c r="O434" s="189"/>
      <c r="P434" s="189"/>
      <c r="Q434" s="189"/>
      <c r="R434" s="189"/>
      <c r="S434" s="189"/>
      <c r="T434" s="189"/>
      <c r="U434" s="189"/>
      <c r="V434" s="189"/>
      <c r="W434" s="189"/>
      <c r="X434" s="189"/>
      <c r="Y434" s="189"/>
      <c r="Z434" s="189"/>
      <c r="AA434" s="189"/>
    </row>
    <row xmlns:x14ac="http://schemas.microsoft.com/office/spreadsheetml/2009/9/ac" r="435" ht="15.75" x14ac:dyDescent="0.25">
      <c r="A435" s="189"/>
      <c r="B435" s="190"/>
      <c r="C435" s="189"/>
      <c r="D435" s="189"/>
      <c r="E435" s="189"/>
      <c r="F435" s="189"/>
      <c r="G435" s="189"/>
      <c r="H435" s="189"/>
      <c r="I435" s="189"/>
      <c r="J435" s="189"/>
      <c r="K435" s="189"/>
      <c r="L435" s="189"/>
      <c r="M435" s="189"/>
      <c r="N435" s="189"/>
      <c r="O435" s="189"/>
      <c r="P435" s="189"/>
      <c r="Q435" s="189"/>
      <c r="R435" s="189"/>
      <c r="S435" s="189"/>
      <c r="T435" s="189"/>
      <c r="U435" s="189"/>
      <c r="V435" s="189"/>
      <c r="W435" s="189"/>
      <c r="X435" s="189"/>
      <c r="Y435" s="189"/>
      <c r="Z435" s="189"/>
      <c r="AA435" s="189"/>
    </row>
    <row xmlns:x14ac="http://schemas.microsoft.com/office/spreadsheetml/2009/9/ac" r="436" ht="15.75" x14ac:dyDescent="0.25">
      <c r="A436" s="189"/>
      <c r="B436" s="190"/>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c r="Y436" s="189"/>
      <c r="Z436" s="189"/>
      <c r="AA436" s="189"/>
    </row>
    <row xmlns:x14ac="http://schemas.microsoft.com/office/spreadsheetml/2009/9/ac" r="437" ht="15.75" x14ac:dyDescent="0.25">
      <c r="A437" s="189"/>
      <c r="B437" s="190"/>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189"/>
      <c r="AA437" s="189"/>
    </row>
    <row xmlns:x14ac="http://schemas.microsoft.com/office/spreadsheetml/2009/9/ac" r="438" ht="15.75" x14ac:dyDescent="0.25">
      <c r="A438" s="189"/>
      <c r="B438" s="190"/>
      <c r="C438" s="189"/>
      <c r="D438" s="189"/>
      <c r="E438" s="189"/>
      <c r="F438" s="189"/>
      <c r="G438" s="189"/>
      <c r="H438" s="189"/>
      <c r="I438" s="189"/>
      <c r="J438" s="189"/>
      <c r="K438" s="189"/>
      <c r="L438" s="189"/>
      <c r="M438" s="189"/>
      <c r="N438" s="189"/>
      <c r="O438" s="189"/>
      <c r="P438" s="189"/>
      <c r="Q438" s="189"/>
      <c r="R438" s="189"/>
      <c r="S438" s="189"/>
      <c r="T438" s="189"/>
      <c r="U438" s="189"/>
      <c r="V438" s="189"/>
      <c r="W438" s="189"/>
      <c r="X438" s="189"/>
      <c r="Y438" s="189"/>
      <c r="Z438" s="189"/>
      <c r="AA438" s="189"/>
    </row>
    <row xmlns:x14ac="http://schemas.microsoft.com/office/spreadsheetml/2009/9/ac" r="439" ht="15.75" x14ac:dyDescent="0.25">
      <c r="A439" s="189"/>
      <c r="B439" s="190"/>
      <c r="C439" s="189"/>
      <c r="D439" s="189"/>
      <c r="E439" s="189"/>
      <c r="F439" s="189"/>
      <c r="G439" s="189"/>
      <c r="H439" s="189"/>
      <c r="I439" s="189"/>
      <c r="J439" s="189"/>
      <c r="K439" s="189"/>
      <c r="L439" s="189"/>
      <c r="M439" s="189"/>
      <c r="N439" s="189"/>
      <c r="O439" s="189"/>
      <c r="P439" s="189"/>
      <c r="Q439" s="189"/>
      <c r="R439" s="189"/>
      <c r="S439" s="189"/>
      <c r="T439" s="189"/>
      <c r="U439" s="189"/>
      <c r="V439" s="189"/>
      <c r="W439" s="189"/>
      <c r="X439" s="189"/>
      <c r="Y439" s="189"/>
      <c r="Z439" s="189"/>
      <c r="AA439" s="189"/>
    </row>
    <row xmlns:x14ac="http://schemas.microsoft.com/office/spreadsheetml/2009/9/ac" r="440" ht="15.75" x14ac:dyDescent="0.25">
      <c r="A440" s="189"/>
      <c r="B440" s="190"/>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c r="Y440" s="189"/>
      <c r="Z440" s="189"/>
      <c r="AA440" s="189"/>
    </row>
    <row xmlns:x14ac="http://schemas.microsoft.com/office/spreadsheetml/2009/9/ac" r="441" ht="15.75" x14ac:dyDescent="0.25">
      <c r="A441" s="189"/>
      <c r="B441" s="190"/>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c r="Y441" s="189"/>
      <c r="Z441" s="189"/>
      <c r="AA441" s="189"/>
    </row>
    <row xmlns:x14ac="http://schemas.microsoft.com/office/spreadsheetml/2009/9/ac" r="442" ht="15.75" x14ac:dyDescent="0.25">
      <c r="A442" s="189"/>
      <c r="B442" s="190"/>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c r="Y442" s="189"/>
      <c r="Z442" s="189"/>
      <c r="AA442" s="189"/>
    </row>
    <row xmlns:x14ac="http://schemas.microsoft.com/office/spreadsheetml/2009/9/ac" r="443" ht="15.75" x14ac:dyDescent="0.25">
      <c r="A443" s="189"/>
      <c r="B443" s="190"/>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c r="Y443" s="189"/>
      <c r="Z443" s="189"/>
      <c r="AA443" s="189"/>
    </row>
    <row xmlns:x14ac="http://schemas.microsoft.com/office/spreadsheetml/2009/9/ac" r="444" ht="15.75" x14ac:dyDescent="0.25">
      <c r="A444" s="189"/>
      <c r="B444" s="190"/>
      <c r="C444" s="189"/>
      <c r="D444" s="189"/>
      <c r="E444" s="189"/>
      <c r="F444" s="189"/>
      <c r="G444" s="189"/>
      <c r="H444" s="189"/>
      <c r="I444" s="189"/>
      <c r="J444" s="189"/>
      <c r="K444" s="189"/>
      <c r="L444" s="189"/>
      <c r="M444" s="189"/>
      <c r="N444" s="189"/>
      <c r="O444" s="189"/>
      <c r="P444" s="189"/>
      <c r="Q444" s="189"/>
      <c r="R444" s="189"/>
      <c r="S444" s="189"/>
      <c r="T444" s="189"/>
      <c r="U444" s="189"/>
      <c r="V444" s="189"/>
      <c r="W444" s="189"/>
      <c r="X444" s="189"/>
      <c r="Y444" s="189"/>
      <c r="Z444" s="189"/>
      <c r="AA444" s="189"/>
    </row>
    <row xmlns:x14ac="http://schemas.microsoft.com/office/spreadsheetml/2009/9/ac" r="445" ht="15.75" x14ac:dyDescent="0.25">
      <c r="A445" s="189"/>
      <c r="B445" s="190"/>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c r="Y445" s="189"/>
      <c r="Z445" s="189"/>
      <c r="AA445" s="189"/>
    </row>
    <row xmlns:x14ac="http://schemas.microsoft.com/office/spreadsheetml/2009/9/ac" r="446" ht="15.75" x14ac:dyDescent="0.25">
      <c r="A446" s="189"/>
      <c r="B446" s="190"/>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c r="Y446" s="189"/>
      <c r="Z446" s="189"/>
      <c r="AA446" s="189"/>
    </row>
    <row xmlns:x14ac="http://schemas.microsoft.com/office/spreadsheetml/2009/9/ac" r="447" ht="15.75" x14ac:dyDescent="0.25">
      <c r="A447" s="189"/>
      <c r="B447" s="190"/>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c r="AA447" s="189"/>
    </row>
    <row xmlns:x14ac="http://schemas.microsoft.com/office/spreadsheetml/2009/9/ac" r="448" ht="15.75" x14ac:dyDescent="0.25">
      <c r="A448" s="189"/>
      <c r="B448" s="190"/>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c r="Y448" s="189"/>
      <c r="Z448" s="189"/>
      <c r="AA448" s="189"/>
    </row>
    <row xmlns:x14ac="http://schemas.microsoft.com/office/spreadsheetml/2009/9/ac" r="449" ht="15.75" x14ac:dyDescent="0.25">
      <c r="A449" s="189"/>
      <c r="B449" s="190"/>
      <c r="C449" s="189"/>
      <c r="D449" s="189"/>
      <c r="E449" s="189"/>
      <c r="F449" s="189"/>
      <c r="G449" s="189"/>
      <c r="H449" s="189"/>
      <c r="I449" s="189"/>
      <c r="J449" s="189"/>
      <c r="K449" s="189"/>
      <c r="L449" s="189"/>
      <c r="M449" s="189"/>
      <c r="N449" s="189"/>
      <c r="O449" s="189"/>
      <c r="P449" s="189"/>
      <c r="Q449" s="189"/>
      <c r="R449" s="189"/>
      <c r="S449" s="189"/>
      <c r="T449" s="189"/>
      <c r="U449" s="189"/>
      <c r="V449" s="189"/>
      <c r="W449" s="189"/>
      <c r="X449" s="189"/>
      <c r="Y449" s="189"/>
      <c r="Z449" s="189"/>
      <c r="AA449" s="189"/>
    </row>
    <row xmlns:x14ac="http://schemas.microsoft.com/office/spreadsheetml/2009/9/ac" r="450" ht="15.75" x14ac:dyDescent="0.25">
      <c r="A450" s="189"/>
      <c r="B450" s="190"/>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c r="Y450" s="189"/>
      <c r="Z450" s="189"/>
      <c r="AA450" s="189"/>
    </row>
    <row xmlns:x14ac="http://schemas.microsoft.com/office/spreadsheetml/2009/9/ac" r="451" ht="15.75" x14ac:dyDescent="0.25">
      <c r="A451" s="189"/>
      <c r="B451" s="190"/>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c r="Y451" s="189"/>
      <c r="Z451" s="189"/>
      <c r="AA451" s="189"/>
    </row>
    <row xmlns:x14ac="http://schemas.microsoft.com/office/spreadsheetml/2009/9/ac" r="452" ht="15.75" x14ac:dyDescent="0.25">
      <c r="A452" s="189"/>
      <c r="B452" s="190"/>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c r="Y452" s="189"/>
      <c r="Z452" s="189"/>
      <c r="AA452" s="189"/>
    </row>
    <row xmlns:x14ac="http://schemas.microsoft.com/office/spreadsheetml/2009/9/ac" r="453" ht="15.75" x14ac:dyDescent="0.25">
      <c r="A453" s="189"/>
      <c r="B453" s="190"/>
      <c r="C453" s="189"/>
      <c r="D453" s="189"/>
      <c r="E453" s="189"/>
      <c r="F453" s="189"/>
      <c r="G453" s="189"/>
      <c r="H453" s="189"/>
      <c r="I453" s="189"/>
      <c r="J453" s="189"/>
      <c r="K453" s="189"/>
      <c r="L453" s="189"/>
      <c r="M453" s="189"/>
      <c r="N453" s="189"/>
      <c r="O453" s="189"/>
      <c r="P453" s="189"/>
      <c r="Q453" s="189"/>
      <c r="R453" s="189"/>
      <c r="S453" s="189"/>
      <c r="T453" s="189"/>
      <c r="U453" s="189"/>
      <c r="V453" s="189"/>
      <c r="W453" s="189"/>
      <c r="X453" s="189"/>
      <c r="Y453" s="189"/>
      <c r="Z453" s="189"/>
      <c r="AA453" s="189"/>
    </row>
    <row xmlns:x14ac="http://schemas.microsoft.com/office/spreadsheetml/2009/9/ac" r="454" ht="15.75" x14ac:dyDescent="0.25">
      <c r="A454" s="189"/>
      <c r="B454" s="190"/>
      <c r="C454" s="189"/>
      <c r="D454" s="189"/>
      <c r="E454" s="189"/>
      <c r="F454" s="189"/>
      <c r="G454" s="189"/>
      <c r="H454" s="189"/>
      <c r="I454" s="189"/>
      <c r="J454" s="189"/>
      <c r="K454" s="189"/>
      <c r="L454" s="189"/>
      <c r="M454" s="189"/>
      <c r="N454" s="189"/>
      <c r="O454" s="189"/>
      <c r="P454" s="189"/>
      <c r="Q454" s="189"/>
      <c r="R454" s="189"/>
      <c r="S454" s="189"/>
      <c r="T454" s="189"/>
      <c r="U454" s="189"/>
      <c r="V454" s="189"/>
      <c r="W454" s="189"/>
      <c r="X454" s="189"/>
      <c r="Y454" s="189"/>
      <c r="Z454" s="189"/>
      <c r="AA454" s="189"/>
    </row>
    <row xmlns:x14ac="http://schemas.microsoft.com/office/spreadsheetml/2009/9/ac" r="455" ht="15.75" x14ac:dyDescent="0.25">
      <c r="A455" s="189"/>
      <c r="B455" s="190"/>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c r="Y455" s="189"/>
      <c r="Z455" s="189"/>
      <c r="AA455" s="189"/>
    </row>
    <row xmlns:x14ac="http://schemas.microsoft.com/office/spreadsheetml/2009/9/ac" r="456" ht="15.75" x14ac:dyDescent="0.25">
      <c r="A456" s="189"/>
      <c r="B456" s="190"/>
      <c r="C456" s="189"/>
      <c r="D456" s="189"/>
      <c r="E456" s="189"/>
      <c r="F456" s="189"/>
      <c r="G456" s="189"/>
      <c r="H456" s="189"/>
      <c r="I456" s="189"/>
      <c r="J456" s="189"/>
      <c r="K456" s="189"/>
      <c r="L456" s="189"/>
      <c r="M456" s="189"/>
      <c r="N456" s="189"/>
      <c r="O456" s="189"/>
      <c r="P456" s="189"/>
      <c r="Q456" s="189"/>
      <c r="R456" s="189"/>
      <c r="S456" s="189"/>
      <c r="T456" s="189"/>
      <c r="U456" s="189"/>
      <c r="V456" s="189"/>
      <c r="W456" s="189"/>
      <c r="X456" s="189"/>
      <c r="Y456" s="189"/>
      <c r="Z456" s="189"/>
      <c r="AA456" s="189"/>
    </row>
    <row xmlns:x14ac="http://schemas.microsoft.com/office/spreadsheetml/2009/9/ac" r="457" ht="15.75" x14ac:dyDescent="0.25">
      <c r="A457" s="189"/>
      <c r="B457" s="190"/>
      <c r="C457" s="189"/>
      <c r="D457" s="189"/>
      <c r="E457" s="189"/>
      <c r="F457" s="189"/>
      <c r="G457" s="189"/>
      <c r="H457" s="189"/>
      <c r="I457" s="189"/>
      <c r="J457" s="189"/>
      <c r="K457" s="189"/>
      <c r="L457" s="189"/>
      <c r="M457" s="189"/>
      <c r="N457" s="189"/>
      <c r="O457" s="189"/>
      <c r="P457" s="189"/>
      <c r="Q457" s="189"/>
      <c r="R457" s="189"/>
      <c r="S457" s="189"/>
      <c r="T457" s="189"/>
      <c r="U457" s="189"/>
      <c r="V457" s="189"/>
      <c r="W457" s="189"/>
      <c r="X457" s="189"/>
      <c r="Y457" s="189"/>
      <c r="Z457" s="189"/>
      <c r="AA457" s="189"/>
    </row>
    <row xmlns:x14ac="http://schemas.microsoft.com/office/spreadsheetml/2009/9/ac" r="458" ht="15.75" x14ac:dyDescent="0.25">
      <c r="A458" s="189"/>
      <c r="B458" s="190"/>
      <c r="C458" s="189"/>
      <c r="D458" s="189"/>
      <c r="E458" s="189"/>
      <c r="F458" s="189"/>
      <c r="G458" s="189"/>
      <c r="H458" s="189"/>
      <c r="I458" s="189"/>
      <c r="J458" s="189"/>
      <c r="K458" s="189"/>
      <c r="L458" s="189"/>
      <c r="M458" s="189"/>
      <c r="N458" s="189"/>
      <c r="O458" s="189"/>
      <c r="P458" s="189"/>
      <c r="Q458" s="189"/>
      <c r="R458" s="189"/>
      <c r="S458" s="189"/>
      <c r="T458" s="189"/>
      <c r="U458" s="189"/>
      <c r="V458" s="189"/>
      <c r="W458" s="189"/>
      <c r="X458" s="189"/>
      <c r="Y458" s="189"/>
      <c r="Z458" s="189"/>
      <c r="AA458" s="189"/>
    </row>
    <row xmlns:x14ac="http://schemas.microsoft.com/office/spreadsheetml/2009/9/ac" r="459" ht="15.75" x14ac:dyDescent="0.25">
      <c r="A459" s="189"/>
      <c r="B459" s="190"/>
      <c r="C459" s="189"/>
      <c r="D459" s="189"/>
      <c r="E459" s="189"/>
      <c r="F459" s="189"/>
      <c r="G459" s="189"/>
      <c r="H459" s="189"/>
      <c r="I459" s="189"/>
      <c r="J459" s="189"/>
      <c r="K459" s="189"/>
      <c r="L459" s="189"/>
      <c r="M459" s="189"/>
      <c r="N459" s="189"/>
      <c r="O459" s="189"/>
      <c r="P459" s="189"/>
      <c r="Q459" s="189"/>
      <c r="R459" s="189"/>
      <c r="S459" s="189"/>
      <c r="T459" s="189"/>
      <c r="U459" s="189"/>
      <c r="V459" s="189"/>
      <c r="W459" s="189"/>
      <c r="X459" s="189"/>
      <c r="Y459" s="189"/>
      <c r="Z459" s="189"/>
      <c r="AA459" s="189"/>
    </row>
    <row xmlns:x14ac="http://schemas.microsoft.com/office/spreadsheetml/2009/9/ac" r="460" ht="15.75" x14ac:dyDescent="0.25">
      <c r="A460" s="189"/>
      <c r="B460" s="190"/>
      <c r="C460" s="189"/>
      <c r="D460" s="189"/>
      <c r="E460" s="189"/>
      <c r="F460" s="189"/>
      <c r="G460" s="189"/>
      <c r="H460" s="189"/>
      <c r="I460" s="189"/>
      <c r="J460" s="189"/>
      <c r="K460" s="189"/>
      <c r="L460" s="189"/>
      <c r="M460" s="189"/>
      <c r="N460" s="189"/>
      <c r="O460" s="189"/>
      <c r="P460" s="189"/>
      <c r="Q460" s="189"/>
      <c r="R460" s="189"/>
      <c r="S460" s="189"/>
      <c r="T460" s="189"/>
      <c r="U460" s="189"/>
      <c r="V460" s="189"/>
      <c r="W460" s="189"/>
      <c r="X460" s="189"/>
      <c r="Y460" s="189"/>
      <c r="Z460" s="189"/>
      <c r="AA460" s="189"/>
    </row>
    <row xmlns:x14ac="http://schemas.microsoft.com/office/spreadsheetml/2009/9/ac" r="461" ht="15.75" x14ac:dyDescent="0.25">
      <c r="A461" s="189"/>
      <c r="B461" s="190"/>
      <c r="C461" s="189"/>
      <c r="D461" s="189"/>
      <c r="E461" s="189"/>
      <c r="F461" s="189"/>
      <c r="G461" s="189"/>
      <c r="H461" s="189"/>
      <c r="I461" s="189"/>
      <c r="J461" s="189"/>
      <c r="K461" s="189"/>
      <c r="L461" s="189"/>
      <c r="M461" s="189"/>
      <c r="N461" s="189"/>
      <c r="O461" s="189"/>
      <c r="P461" s="189"/>
      <c r="Q461" s="189"/>
      <c r="R461" s="189"/>
      <c r="S461" s="189"/>
      <c r="T461" s="189"/>
      <c r="U461" s="189"/>
      <c r="V461" s="189"/>
      <c r="W461" s="189"/>
      <c r="X461" s="189"/>
      <c r="Y461" s="189"/>
      <c r="Z461" s="189"/>
      <c r="AA461" s="189"/>
    </row>
    <row xmlns:x14ac="http://schemas.microsoft.com/office/spreadsheetml/2009/9/ac" r="462" ht="15.75" x14ac:dyDescent="0.25">
      <c r="A462" s="189"/>
      <c r="B462" s="190"/>
      <c r="C462" s="189"/>
      <c r="D462" s="189"/>
      <c r="E462" s="189"/>
      <c r="F462" s="189"/>
      <c r="G462" s="189"/>
      <c r="H462" s="189"/>
      <c r="I462" s="189"/>
      <c r="J462" s="189"/>
      <c r="K462" s="189"/>
      <c r="L462" s="189"/>
      <c r="M462" s="189"/>
      <c r="N462" s="189"/>
      <c r="O462" s="189"/>
      <c r="P462" s="189"/>
      <c r="Q462" s="189"/>
      <c r="R462" s="189"/>
      <c r="S462" s="189"/>
      <c r="T462" s="189"/>
      <c r="U462" s="189"/>
      <c r="V462" s="189"/>
      <c r="W462" s="189"/>
      <c r="X462" s="189"/>
      <c r="Y462" s="189"/>
      <c r="Z462" s="189"/>
      <c r="AA462" s="189"/>
    </row>
    <row xmlns:x14ac="http://schemas.microsoft.com/office/spreadsheetml/2009/9/ac" r="463" ht="15.75" x14ac:dyDescent="0.25">
      <c r="A463" s="189"/>
      <c r="B463" s="190"/>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c r="Y463" s="189"/>
      <c r="Z463" s="189"/>
      <c r="AA463" s="189"/>
    </row>
    <row xmlns:x14ac="http://schemas.microsoft.com/office/spreadsheetml/2009/9/ac" r="464" ht="15.75" x14ac:dyDescent="0.25">
      <c r="A464" s="189"/>
      <c r="B464" s="190"/>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c r="Y464" s="189"/>
      <c r="Z464" s="189"/>
      <c r="AA464" s="189"/>
    </row>
    <row xmlns:x14ac="http://schemas.microsoft.com/office/spreadsheetml/2009/9/ac" r="465" ht="15.75" x14ac:dyDescent="0.25">
      <c r="A465" s="189"/>
      <c r="B465" s="190"/>
      <c r="C465" s="189"/>
      <c r="D465" s="189"/>
      <c r="E465" s="189"/>
      <c r="F465" s="189"/>
      <c r="G465" s="189"/>
      <c r="H465" s="189"/>
      <c r="I465" s="189"/>
      <c r="J465" s="189"/>
      <c r="K465" s="189"/>
      <c r="L465" s="189"/>
      <c r="M465" s="189"/>
      <c r="N465" s="189"/>
      <c r="O465" s="189"/>
      <c r="P465" s="189"/>
      <c r="Q465" s="189"/>
      <c r="R465" s="189"/>
      <c r="S465" s="189"/>
      <c r="T465" s="189"/>
      <c r="U465" s="189"/>
      <c r="V465" s="189"/>
      <c r="W465" s="189"/>
      <c r="X465" s="189"/>
      <c r="Y465" s="189"/>
      <c r="Z465" s="189"/>
      <c r="AA465" s="189"/>
    </row>
    <row xmlns:x14ac="http://schemas.microsoft.com/office/spreadsheetml/2009/9/ac" r="466" ht="15.75" x14ac:dyDescent="0.25">
      <c r="A466" s="189"/>
      <c r="B466" s="190"/>
      <c r="C466" s="189"/>
      <c r="D466" s="189"/>
      <c r="E466" s="189"/>
      <c r="F466" s="189"/>
      <c r="G466" s="189"/>
      <c r="H466" s="189"/>
      <c r="I466" s="189"/>
      <c r="J466" s="189"/>
      <c r="K466" s="189"/>
      <c r="L466" s="189"/>
      <c r="M466" s="189"/>
      <c r="N466" s="189"/>
      <c r="O466" s="189"/>
      <c r="P466" s="189"/>
      <c r="Q466" s="189"/>
      <c r="R466" s="189"/>
      <c r="S466" s="189"/>
      <c r="T466" s="189"/>
      <c r="U466" s="189"/>
      <c r="V466" s="189"/>
      <c r="W466" s="189"/>
      <c r="X466" s="189"/>
      <c r="Y466" s="189"/>
      <c r="Z466" s="189"/>
      <c r="AA466" s="189"/>
    </row>
    <row xmlns:x14ac="http://schemas.microsoft.com/office/spreadsheetml/2009/9/ac" r="467" ht="15.75" x14ac:dyDescent="0.25">
      <c r="A467" s="189"/>
      <c r="B467" s="190"/>
      <c r="C467" s="189"/>
      <c r="D467" s="189"/>
      <c r="E467" s="189"/>
      <c r="F467" s="189"/>
      <c r="G467" s="189"/>
      <c r="H467" s="189"/>
      <c r="I467" s="189"/>
      <c r="J467" s="189"/>
      <c r="K467" s="189"/>
      <c r="L467" s="189"/>
      <c r="M467" s="189"/>
      <c r="N467" s="189"/>
      <c r="O467" s="189"/>
      <c r="P467" s="189"/>
      <c r="Q467" s="189"/>
      <c r="R467" s="189"/>
      <c r="S467" s="189"/>
      <c r="T467" s="189"/>
      <c r="U467" s="189"/>
      <c r="V467" s="189"/>
      <c r="W467" s="189"/>
      <c r="X467" s="189"/>
      <c r="Y467" s="189"/>
      <c r="Z467" s="189"/>
      <c r="AA467" s="189"/>
    </row>
    <row xmlns:x14ac="http://schemas.microsoft.com/office/spreadsheetml/2009/9/ac" r="468" ht="15.75" x14ac:dyDescent="0.25">
      <c r="A468" s="189"/>
      <c r="B468" s="190"/>
      <c r="C468" s="189"/>
      <c r="D468" s="189"/>
      <c r="E468" s="189"/>
      <c r="F468" s="189"/>
      <c r="G468" s="189"/>
      <c r="H468" s="189"/>
      <c r="I468" s="189"/>
      <c r="J468" s="189"/>
      <c r="K468" s="189"/>
      <c r="L468" s="189"/>
      <c r="M468" s="189"/>
      <c r="N468" s="189"/>
      <c r="O468" s="189"/>
      <c r="P468" s="189"/>
      <c r="Q468" s="189"/>
      <c r="R468" s="189"/>
      <c r="S468" s="189"/>
      <c r="T468" s="189"/>
      <c r="U468" s="189"/>
      <c r="V468" s="189"/>
      <c r="W468" s="189"/>
      <c r="X468" s="189"/>
      <c r="Y468" s="189"/>
      <c r="Z468" s="189"/>
      <c r="AA468" s="189"/>
    </row>
    <row xmlns:x14ac="http://schemas.microsoft.com/office/spreadsheetml/2009/9/ac" r="469" ht="15.75" x14ac:dyDescent="0.25">
      <c r="A469" s="189"/>
      <c r="B469" s="190"/>
      <c r="C469" s="189"/>
      <c r="D469" s="189"/>
      <c r="E469" s="189"/>
      <c r="F469" s="189"/>
      <c r="G469" s="189"/>
      <c r="H469" s="189"/>
      <c r="I469" s="189"/>
      <c r="J469" s="189"/>
      <c r="K469" s="189"/>
      <c r="L469" s="189"/>
      <c r="M469" s="189"/>
      <c r="N469" s="189"/>
      <c r="O469" s="189"/>
      <c r="P469" s="189"/>
      <c r="Q469" s="189"/>
      <c r="R469" s="189"/>
      <c r="S469" s="189"/>
      <c r="T469" s="189"/>
      <c r="U469" s="189"/>
      <c r="V469" s="189"/>
      <c r="W469" s="189"/>
      <c r="X469" s="189"/>
      <c r="Y469" s="189"/>
      <c r="Z469" s="189"/>
      <c r="AA469" s="189"/>
    </row>
    <row xmlns:x14ac="http://schemas.microsoft.com/office/spreadsheetml/2009/9/ac" r="470" ht="15.75" x14ac:dyDescent="0.25">
      <c r="A470" s="189"/>
      <c r="B470" s="190"/>
      <c r="C470" s="189"/>
      <c r="D470" s="189"/>
      <c r="E470" s="189"/>
      <c r="F470" s="189"/>
      <c r="G470" s="189"/>
      <c r="H470" s="189"/>
      <c r="I470" s="189"/>
      <c r="J470" s="189"/>
      <c r="K470" s="189"/>
      <c r="L470" s="189"/>
      <c r="M470" s="189"/>
      <c r="N470" s="189"/>
      <c r="O470" s="189"/>
      <c r="P470" s="189"/>
      <c r="Q470" s="189"/>
      <c r="R470" s="189"/>
      <c r="S470" s="189"/>
      <c r="T470" s="189"/>
      <c r="U470" s="189"/>
      <c r="V470" s="189"/>
      <c r="W470" s="189"/>
      <c r="X470" s="189"/>
      <c r="Y470" s="189"/>
      <c r="Z470" s="189"/>
      <c r="AA470" s="189"/>
    </row>
    <row xmlns:x14ac="http://schemas.microsoft.com/office/spreadsheetml/2009/9/ac" r="471" ht="15.75" x14ac:dyDescent="0.25">
      <c r="A471" s="189"/>
      <c r="B471" s="190"/>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c r="Y471" s="189"/>
      <c r="Z471" s="189"/>
      <c r="AA471" s="189"/>
    </row>
    <row xmlns:x14ac="http://schemas.microsoft.com/office/spreadsheetml/2009/9/ac" r="472" ht="15.75" x14ac:dyDescent="0.25">
      <c r="A472" s="189"/>
      <c r="B472" s="190"/>
      <c r="C472" s="189"/>
      <c r="D472" s="189"/>
      <c r="E472" s="189"/>
      <c r="F472" s="189"/>
      <c r="G472" s="189"/>
      <c r="H472" s="189"/>
      <c r="I472" s="189"/>
      <c r="J472" s="189"/>
      <c r="K472" s="189"/>
      <c r="L472" s="189"/>
      <c r="M472" s="189"/>
      <c r="N472" s="189"/>
      <c r="O472" s="189"/>
      <c r="P472" s="189"/>
      <c r="Q472" s="189"/>
      <c r="R472" s="189"/>
      <c r="S472" s="189"/>
      <c r="T472" s="189"/>
      <c r="U472" s="189"/>
      <c r="V472" s="189"/>
      <c r="W472" s="189"/>
      <c r="X472" s="189"/>
      <c r="Y472" s="189"/>
      <c r="Z472" s="189"/>
      <c r="AA472" s="189"/>
    </row>
    <row xmlns:x14ac="http://schemas.microsoft.com/office/spreadsheetml/2009/9/ac" r="473" ht="15.75" x14ac:dyDescent="0.25">
      <c r="A473" s="189"/>
      <c r="B473" s="190"/>
      <c r="C473" s="189"/>
      <c r="D473" s="189"/>
      <c r="E473" s="189"/>
      <c r="F473" s="189"/>
      <c r="G473" s="189"/>
      <c r="H473" s="189"/>
      <c r="I473" s="189"/>
      <c r="J473" s="189"/>
      <c r="K473" s="189"/>
      <c r="L473" s="189"/>
      <c r="M473" s="189"/>
      <c r="N473" s="189"/>
      <c r="O473" s="189"/>
      <c r="P473" s="189"/>
      <c r="Q473" s="189"/>
      <c r="R473" s="189"/>
      <c r="S473" s="189"/>
      <c r="T473" s="189"/>
      <c r="U473" s="189"/>
      <c r="V473" s="189"/>
      <c r="W473" s="189"/>
      <c r="X473" s="189"/>
      <c r="Y473" s="189"/>
      <c r="Z473" s="189"/>
      <c r="AA473" s="189"/>
    </row>
    <row xmlns:x14ac="http://schemas.microsoft.com/office/spreadsheetml/2009/9/ac" r="474" ht="15.75" x14ac:dyDescent="0.25">
      <c r="A474" s="189"/>
      <c r="B474" s="190"/>
      <c r="C474" s="189"/>
      <c r="D474" s="189"/>
      <c r="E474" s="189"/>
      <c r="F474" s="189"/>
      <c r="G474" s="189"/>
      <c r="H474" s="189"/>
      <c r="I474" s="189"/>
      <c r="J474" s="189"/>
      <c r="K474" s="189"/>
      <c r="L474" s="189"/>
      <c r="M474" s="189"/>
      <c r="N474" s="189"/>
      <c r="O474" s="189"/>
      <c r="P474" s="189"/>
      <c r="Q474" s="189"/>
      <c r="R474" s="189"/>
      <c r="S474" s="189"/>
      <c r="T474" s="189"/>
      <c r="U474" s="189"/>
      <c r="V474" s="189"/>
      <c r="W474" s="189"/>
      <c r="X474" s="189"/>
      <c r="Y474" s="189"/>
      <c r="Z474" s="189"/>
      <c r="AA474" s="189"/>
    </row>
    <row xmlns:x14ac="http://schemas.microsoft.com/office/spreadsheetml/2009/9/ac" r="475" ht="15.75" x14ac:dyDescent="0.25">
      <c r="A475" s="189"/>
      <c r="B475" s="190"/>
      <c r="C475" s="189"/>
      <c r="D475" s="189"/>
      <c r="E475" s="189"/>
      <c r="F475" s="189"/>
      <c r="G475" s="189"/>
      <c r="H475" s="189"/>
      <c r="I475" s="189"/>
      <c r="J475" s="189"/>
      <c r="K475" s="189"/>
      <c r="L475" s="189"/>
      <c r="M475" s="189"/>
      <c r="N475" s="189"/>
      <c r="O475" s="189"/>
      <c r="P475" s="189"/>
      <c r="Q475" s="189"/>
      <c r="R475" s="189"/>
      <c r="S475" s="189"/>
      <c r="T475" s="189"/>
      <c r="U475" s="189"/>
      <c r="V475" s="189"/>
      <c r="W475" s="189"/>
      <c r="X475" s="189"/>
      <c r="Y475" s="189"/>
      <c r="Z475" s="189"/>
      <c r="AA475" s="189"/>
    </row>
    <row xmlns:x14ac="http://schemas.microsoft.com/office/spreadsheetml/2009/9/ac" r="476" ht="15.75" x14ac:dyDescent="0.25">
      <c r="A476" s="189"/>
      <c r="B476" s="190"/>
      <c r="C476" s="189"/>
      <c r="D476" s="189"/>
      <c r="E476" s="189"/>
      <c r="F476" s="189"/>
      <c r="G476" s="189"/>
      <c r="H476" s="189"/>
      <c r="I476" s="189"/>
      <c r="J476" s="189"/>
      <c r="K476" s="189"/>
      <c r="L476" s="189"/>
      <c r="M476" s="189"/>
      <c r="N476" s="189"/>
      <c r="O476" s="189"/>
      <c r="P476" s="189"/>
      <c r="Q476" s="189"/>
      <c r="R476" s="189"/>
      <c r="S476" s="189"/>
      <c r="T476" s="189"/>
      <c r="U476" s="189"/>
      <c r="V476" s="189"/>
      <c r="W476" s="189"/>
      <c r="X476" s="189"/>
      <c r="Y476" s="189"/>
      <c r="Z476" s="189"/>
      <c r="AA476" s="189"/>
    </row>
    <row xmlns:x14ac="http://schemas.microsoft.com/office/spreadsheetml/2009/9/ac" r="477" ht="15.75" x14ac:dyDescent="0.25">
      <c r="A477" s="189"/>
      <c r="B477" s="190"/>
      <c r="C477" s="189"/>
      <c r="D477" s="189"/>
      <c r="E477" s="189"/>
      <c r="F477" s="189"/>
      <c r="G477" s="189"/>
      <c r="H477" s="189"/>
      <c r="I477" s="189"/>
      <c r="J477" s="189"/>
      <c r="K477" s="189"/>
      <c r="L477" s="189"/>
      <c r="M477" s="189"/>
      <c r="N477" s="189"/>
      <c r="O477" s="189"/>
      <c r="P477" s="189"/>
      <c r="Q477" s="189"/>
      <c r="R477" s="189"/>
      <c r="S477" s="189"/>
      <c r="T477" s="189"/>
      <c r="U477" s="189"/>
      <c r="V477" s="189"/>
      <c r="W477" s="189"/>
      <c r="X477" s="189"/>
      <c r="Y477" s="189"/>
      <c r="Z477" s="189"/>
      <c r="AA477" s="189"/>
    </row>
    <row xmlns:x14ac="http://schemas.microsoft.com/office/spreadsheetml/2009/9/ac" r="478" ht="15.75" x14ac:dyDescent="0.25">
      <c r="A478" s="189"/>
      <c r="B478" s="190"/>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row>
    <row xmlns:x14ac="http://schemas.microsoft.com/office/spreadsheetml/2009/9/ac" r="479" ht="15.75" x14ac:dyDescent="0.25">
      <c r="A479" s="189"/>
      <c r="B479" s="190"/>
      <c r="C479" s="189"/>
      <c r="D479" s="189"/>
      <c r="E479" s="189"/>
      <c r="F479" s="189"/>
      <c r="G479" s="189"/>
      <c r="H479" s="189"/>
      <c r="I479" s="189"/>
      <c r="J479" s="189"/>
      <c r="K479" s="189"/>
      <c r="L479" s="189"/>
      <c r="M479" s="189"/>
      <c r="N479" s="189"/>
      <c r="O479" s="189"/>
      <c r="P479" s="189"/>
      <c r="Q479" s="189"/>
      <c r="R479" s="189"/>
      <c r="S479" s="189"/>
      <c r="T479" s="189"/>
      <c r="U479" s="189"/>
      <c r="V479" s="189"/>
      <c r="W479" s="189"/>
      <c r="X479" s="189"/>
      <c r="Y479" s="189"/>
      <c r="Z479" s="189"/>
      <c r="AA479" s="189"/>
    </row>
    <row xmlns:x14ac="http://schemas.microsoft.com/office/spreadsheetml/2009/9/ac" r="480" ht="15.75" x14ac:dyDescent="0.25">
      <c r="A480" s="189"/>
      <c r="B480" s="190"/>
      <c r="C480" s="189"/>
      <c r="D480" s="189"/>
      <c r="E480" s="189"/>
      <c r="F480" s="189"/>
      <c r="G480" s="189"/>
      <c r="H480" s="189"/>
      <c r="I480" s="189"/>
      <c r="J480" s="189"/>
      <c r="K480" s="189"/>
      <c r="L480" s="189"/>
      <c r="M480" s="189"/>
      <c r="N480" s="189"/>
      <c r="O480" s="189"/>
      <c r="P480" s="189"/>
      <c r="Q480" s="189"/>
      <c r="R480" s="189"/>
      <c r="S480" s="189"/>
      <c r="T480" s="189"/>
      <c r="U480" s="189"/>
      <c r="V480" s="189"/>
      <c r="W480" s="189"/>
      <c r="X480" s="189"/>
      <c r="Y480" s="189"/>
      <c r="Z480" s="189"/>
      <c r="AA480" s="189"/>
    </row>
    <row xmlns:x14ac="http://schemas.microsoft.com/office/spreadsheetml/2009/9/ac" r="481" ht="15.75" x14ac:dyDescent="0.25">
      <c r="A481" s="189"/>
      <c r="B481" s="190"/>
      <c r="C481" s="189"/>
      <c r="D481" s="189"/>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c r="AA481" s="189"/>
    </row>
    <row xmlns:x14ac="http://schemas.microsoft.com/office/spreadsheetml/2009/9/ac" r="482" ht="15.75" x14ac:dyDescent="0.25">
      <c r="A482" s="189"/>
      <c r="B482" s="190"/>
      <c r="C482" s="189"/>
      <c r="D482" s="189"/>
      <c r="E482" s="189"/>
      <c r="F482" s="189"/>
      <c r="G482" s="189"/>
      <c r="H482" s="189"/>
      <c r="I482" s="189"/>
      <c r="J482" s="189"/>
      <c r="K482" s="189"/>
      <c r="L482" s="189"/>
      <c r="M482" s="189"/>
      <c r="N482" s="189"/>
      <c r="O482" s="189"/>
      <c r="P482" s="189"/>
      <c r="Q482" s="189"/>
      <c r="R482" s="189"/>
      <c r="S482" s="189"/>
      <c r="T482" s="189"/>
      <c r="U482" s="189"/>
      <c r="V482" s="189"/>
      <c r="W482" s="189"/>
      <c r="X482" s="189"/>
      <c r="Y482" s="189"/>
      <c r="Z482" s="189"/>
      <c r="AA482" s="189"/>
    </row>
    <row xmlns:x14ac="http://schemas.microsoft.com/office/spreadsheetml/2009/9/ac" r="483" ht="15.75" x14ac:dyDescent="0.25">
      <c r="A483" s="189"/>
      <c r="B483" s="190"/>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row>
    <row xmlns:x14ac="http://schemas.microsoft.com/office/spreadsheetml/2009/9/ac" r="484" ht="15.75" x14ac:dyDescent="0.25">
      <c r="A484" s="189"/>
      <c r="B484" s="190"/>
      <c r="C484" s="189"/>
      <c r="D484" s="189"/>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c r="AA484" s="189"/>
    </row>
    <row xmlns:x14ac="http://schemas.microsoft.com/office/spreadsheetml/2009/9/ac" r="485" ht="15.75" x14ac:dyDescent="0.25">
      <c r="A485" s="189"/>
      <c r="B485" s="190"/>
      <c r="C485" s="189"/>
      <c r="D485" s="189"/>
      <c r="E485" s="189"/>
      <c r="F485" s="189"/>
      <c r="G485" s="189"/>
      <c r="H485" s="189"/>
      <c r="I485" s="189"/>
      <c r="J485" s="189"/>
      <c r="K485" s="189"/>
      <c r="L485" s="189"/>
      <c r="M485" s="189"/>
      <c r="N485" s="189"/>
      <c r="O485" s="189"/>
      <c r="P485" s="189"/>
      <c r="Q485" s="189"/>
      <c r="R485" s="189"/>
      <c r="S485" s="189"/>
      <c r="T485" s="189"/>
      <c r="U485" s="189"/>
      <c r="V485" s="189"/>
      <c r="W485" s="189"/>
      <c r="X485" s="189"/>
      <c r="Y485" s="189"/>
      <c r="Z485" s="189"/>
      <c r="AA485" s="189"/>
    </row>
    <row xmlns:x14ac="http://schemas.microsoft.com/office/spreadsheetml/2009/9/ac" r="486" ht="15.75" x14ac:dyDescent="0.25">
      <c r="A486" s="189"/>
      <c r="B486" s="190"/>
      <c r="C486" s="189"/>
      <c r="D486" s="189"/>
      <c r="E486" s="189"/>
      <c r="F486" s="189"/>
      <c r="G486" s="189"/>
      <c r="H486" s="189"/>
      <c r="I486" s="189"/>
      <c r="J486" s="189"/>
      <c r="K486" s="189"/>
      <c r="L486" s="189"/>
      <c r="M486" s="189"/>
      <c r="N486" s="189"/>
      <c r="O486" s="189"/>
      <c r="P486" s="189"/>
      <c r="Q486" s="189"/>
      <c r="R486" s="189"/>
      <c r="S486" s="189"/>
      <c r="T486" s="189"/>
      <c r="U486" s="189"/>
      <c r="V486" s="189"/>
      <c r="W486" s="189"/>
      <c r="X486" s="189"/>
      <c r="Y486" s="189"/>
      <c r="Z486" s="189"/>
      <c r="AA486" s="189"/>
    </row>
    <row xmlns:x14ac="http://schemas.microsoft.com/office/spreadsheetml/2009/9/ac" r="487" ht="15.75" x14ac:dyDescent="0.25">
      <c r="A487" s="189"/>
      <c r="B487" s="190"/>
      <c r="C487" s="189"/>
      <c r="D487" s="189"/>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c r="AA487" s="189"/>
    </row>
    <row xmlns:x14ac="http://schemas.microsoft.com/office/spreadsheetml/2009/9/ac" r="488" ht="15.75" x14ac:dyDescent="0.25">
      <c r="A488" s="189"/>
      <c r="B488" s="190"/>
      <c r="C488" s="189"/>
      <c r="D488" s="189"/>
      <c r="E488" s="189"/>
      <c r="F488" s="189"/>
      <c r="G488" s="189"/>
      <c r="H488" s="189"/>
      <c r="I488" s="189"/>
      <c r="J488" s="189"/>
      <c r="K488" s="189"/>
      <c r="L488" s="189"/>
      <c r="M488" s="189"/>
      <c r="N488" s="189"/>
      <c r="O488" s="189"/>
      <c r="P488" s="189"/>
      <c r="Q488" s="189"/>
      <c r="R488" s="189"/>
      <c r="S488" s="189"/>
      <c r="T488" s="189"/>
      <c r="U488" s="189"/>
      <c r="V488" s="189"/>
      <c r="W488" s="189"/>
      <c r="X488" s="189"/>
      <c r="Y488" s="189"/>
      <c r="Z488" s="189"/>
      <c r="AA488" s="18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6274A-E868-4AAF-BC6D-42C93895323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1" customWidth="true"/>
    <col min="2" max="2" width="6.5" style="222" customWidth="true"/>
    <col min="3" max="3" width="14.125" style="223" customWidth="true"/>
    <col min="4" max="4" width="9.75" style="201" customWidth="true"/>
    <col min="5" max="5" width="8" style="224" customWidth="true"/>
    <col min="6" max="6" width="8" style="225" customWidth="true"/>
    <col min="7" max="7" width="8" style="226" customWidth="true"/>
    <col min="8" max="8" width="8" style="227" customWidth="true"/>
    <col min="9" max="9" width="8" style="220" customWidth="true"/>
    <col min="10" max="10" width="8" style="228" customWidth="true"/>
    <col min="11" max="11" width="8" style="229" customWidth="true"/>
    <col min="12" max="12" width="8" style="225" customWidth="true"/>
    <col min="13" max="13" width="8" style="230" customWidth="true"/>
    <col min="14" max="14" width="8" style="231" customWidth="true"/>
    <col min="15" max="19" width="8" style="201" customWidth="true"/>
    <col min="20" max="16384" width="9" style="201"/>
  </cols>
  <sheetData>
    <row xmlns:x14ac="http://schemas.microsoft.com/office/spreadsheetml/2009/9/ac" r="1" ht="20.25" customHeight="true" x14ac:dyDescent="0.2">
      <c r="A1" s="576" t="s">
        <v>353</v>
      </c>
      <c r="B1" s="577"/>
      <c r="C1" s="577"/>
      <c r="D1" s="577"/>
      <c r="E1" s="578" t="s">
        <v>50</v>
      </c>
      <c r="F1" s="579"/>
      <c r="G1" s="579"/>
      <c r="H1" s="579"/>
      <c r="I1" s="580"/>
      <c r="J1" s="581" t="s">
        <v>10</v>
      </c>
      <c r="K1" s="581"/>
      <c r="L1" s="581"/>
      <c r="M1" s="581"/>
      <c r="N1" s="581"/>
      <c r="O1" s="582" t="s">
        <v>11</v>
      </c>
      <c r="P1" s="583"/>
      <c r="Q1" s="583"/>
      <c r="R1" s="583"/>
      <c r="S1" s="584"/>
    </row>
    <row xmlns:x14ac="http://schemas.microsoft.com/office/spreadsheetml/2009/9/ac" r="2" x14ac:dyDescent="0.2">
      <c r="A2" s="577"/>
      <c r="B2" s="577"/>
      <c r="C2" s="577"/>
      <c r="D2" s="577"/>
      <c r="E2" s="202"/>
      <c r="F2" s="203"/>
      <c r="G2" s="232"/>
      <c r="H2" s="204"/>
      <c r="I2" s="233"/>
      <c r="J2" s="205"/>
      <c r="K2" s="203"/>
      <c r="L2" s="234"/>
      <c r="M2" s="204"/>
      <c r="N2" s="235"/>
      <c r="O2" s="202"/>
      <c r="P2" s="203"/>
      <c r="Q2" s="206"/>
      <c r="R2" s="204"/>
      <c r="S2" s="233"/>
    </row>
    <row xmlns:x14ac="http://schemas.microsoft.com/office/spreadsheetml/2009/9/ac" r="3" ht="134.25" customHeight="true" x14ac:dyDescent="0.2">
      <c r="A3" s="207" t="s">
        <v>9</v>
      </c>
      <c r="B3" s="208" t="s">
        <v>4</v>
      </c>
      <c r="C3" s="209" t="s">
        <v>8</v>
      </c>
      <c r="D3" s="210" t="s">
        <v>171</v>
      </c>
      <c r="E3" s="211" t="s">
        <v>25</v>
      </c>
      <c r="F3" s="212" t="s">
        <v>19</v>
      </c>
      <c r="G3" s="236" t="s">
        <v>157</v>
      </c>
      <c r="H3" s="213" t="s">
        <v>164</v>
      </c>
      <c r="I3" s="237" t="s">
        <v>36</v>
      </c>
      <c r="J3" s="214" t="s">
        <v>25</v>
      </c>
      <c r="K3" s="215" t="s">
        <v>19</v>
      </c>
      <c r="L3" s="238" t="s">
        <v>158</v>
      </c>
      <c r="M3" s="213" t="s">
        <v>164</v>
      </c>
      <c r="N3" s="239" t="s">
        <v>36</v>
      </c>
      <c r="O3" s="211" t="s">
        <v>25</v>
      </c>
      <c r="P3" s="212" t="s">
        <v>126</v>
      </c>
      <c r="Q3" s="216" t="s">
        <v>159</v>
      </c>
      <c r="R3" s="213" t="s">
        <v>164</v>
      </c>
      <c r="S3" s="237" t="s">
        <v>36</v>
      </c>
    </row>
    <row xmlns:x14ac="http://schemas.microsoft.com/office/spreadsheetml/2009/9/ac" r="4" x14ac:dyDescent="0.2">
      <c r="A4" s="347" t="str">
        <f>IF(ISBLANK(Regressions!A14), " ", Regressions!A14)</f>
        <v>Guinea</v>
      </c>
      <c r="B4" s="348">
        <f>IF(ISBLANK(Regressions!B14), " ", Regressions!B14)</f>
        <v>2000</v>
      </c>
      <c r="C4" s="217" t="str">
        <f>IF(ISBLANK(Regressions!C14), " ", Regressions!C14)</f>
        <v>National</v>
      </c>
      <c r="D4" s="349">
        <f>IF(ISBLANK(Regressions!D14), " ", Regressions!D14)</f>
        <v>3361479</v>
      </c>
      <c r="E4" s="218">
        <f>IF(ISNUMBER(Regressions!E14),ROUND(Regressions!E14, 1), NA())</f>
        <v>20.399999999999999</v>
      </c>
      <c r="F4" s="350" t="e">
        <f>IF(ISNUMBER(Regressions!F14),ROUND(Regressions!F14, 1), NA())</f>
        <v>#N/A</v>
      </c>
      <c r="G4" s="240" t="e">
        <f>IF(ISNUMBER(Regressions!G14),ROUND(Regressions!G14, 1), NA())</f>
        <v>#N/A</v>
      </c>
      <c r="H4" s="351" t="e">
        <f>IF(ISNUMBER(Regressions!H14),ROUND(Regressions!H14, 1), NA())</f>
        <v>#N/A</v>
      </c>
      <c r="I4" s="241">
        <f>IF(ISNUMBER(Regressions!I14),ROUND(Regressions!I14, 1), NA())</f>
        <v>79.599999999999994</v>
      </c>
      <c r="J4" s="352" t="e">
        <f>IF(ISNUMBER(Regressions!K14),ROUND(Regressions!K14, 1), NA())</f>
        <v>#N/A</v>
      </c>
      <c r="K4" s="350" t="e">
        <f>IF(ISNUMBER(Regressions!L14),ROUND(Regressions!L14, 1), NA())</f>
        <v>#N/A</v>
      </c>
      <c r="L4" s="242" t="e">
        <f>IF(ISNUMBER(Regressions!M14),ROUND(Regressions!M14, 1), NA())</f>
        <v>#N/A</v>
      </c>
      <c r="M4" s="351" t="e">
        <f>IF(ISNUMBER(Regressions!N14),ROUND(Regressions!N14, 1), NA())</f>
        <v>#N/A</v>
      </c>
      <c r="N4" s="241" t="e">
        <f>IF(ISNUMBER(Regressions!O14),ROUND(Regressions!O14, 1), NA())</f>
        <v>#N/A</v>
      </c>
      <c r="O4" s="352" t="e">
        <f>IF(ISNUMBER(Regressions!Q14),ROUND(Regressions!Q14, 1), NA())</f>
        <v>#N/A</v>
      </c>
      <c r="P4" s="350" t="e">
        <f>IF(ISNUMBER(Regressions!R14),ROUND(Regressions!R14, 1), NA())</f>
        <v>#N/A</v>
      </c>
      <c r="Q4" s="219" t="e">
        <f>IF(ISNUMBER(Regressions!S14),ROUND(Regressions!S14, 1), NA())</f>
        <v>#N/A</v>
      </c>
      <c r="R4" s="351" t="e">
        <f>IF(ISNUMBER(Regressions!T14),ROUND(Regressions!T14, 1), NA())</f>
        <v>#N/A</v>
      </c>
      <c r="S4" s="241" t="e">
        <f>IF(ISNUMBER(Regressions!U14),ROUND(Regressions!U14, 1), NA())</f>
        <v>#N/A</v>
      </c>
    </row>
    <row xmlns:x14ac="http://schemas.microsoft.com/office/spreadsheetml/2009/9/ac" r="5" x14ac:dyDescent="0.2">
      <c r="A5" s="347" t="str">
        <f>IF(ISBLANK(Regressions!A15), " ", Regressions!A15)</f>
        <v>Guinea</v>
      </c>
      <c r="B5" s="348">
        <f>IF(ISBLANK(Regressions!B15), " ", Regressions!B15)</f>
        <v>2001</v>
      </c>
      <c r="C5" s="353" t="str">
        <f>IF(ISBLANK(Regressions!C15), " ", Regressions!C15)</f>
        <v>National</v>
      </c>
      <c r="D5" s="349">
        <f>IF(ISBLANK(Regressions!D15), " ", Regressions!D15)</f>
        <v>3456635</v>
      </c>
      <c r="E5" s="218">
        <f>IF(ISNUMBER(Regressions!E15),ROUND(Regressions!E15, 1), NA())</f>
        <v>20.399999999999999</v>
      </c>
      <c r="F5" s="350" t="e">
        <f>IF(ISNUMBER(Regressions!F15),ROUND(Regressions!F15, 1), NA())</f>
        <v>#N/A</v>
      </c>
      <c r="G5" s="240" t="e">
        <f>IF(ISNUMBER(Regressions!G15),ROUND(Regressions!G15, 1), NA())</f>
        <v>#N/A</v>
      </c>
      <c r="H5" s="351" t="e">
        <f>IF(ISNUMBER(Regressions!H15),ROUND(Regressions!H15, 1), NA())</f>
        <v>#N/A</v>
      </c>
      <c r="I5" s="241">
        <f>IF(ISNUMBER(Regressions!I15),ROUND(Regressions!I15, 1), NA())</f>
        <v>79.599999999999994</v>
      </c>
      <c r="J5" s="352" t="e">
        <f>IF(ISNUMBER(Regressions!K15),ROUND(Regressions!K15, 1), NA())</f>
        <v>#N/A</v>
      </c>
      <c r="K5" s="350" t="e">
        <f>IF(ISNUMBER(Regressions!L15),ROUND(Regressions!L15, 1), NA())</f>
        <v>#N/A</v>
      </c>
      <c r="L5" s="242" t="e">
        <f>IF(ISNUMBER(Regressions!M15),ROUND(Regressions!M15, 1), NA())</f>
        <v>#N/A</v>
      </c>
      <c r="M5" s="351" t="e">
        <f>IF(ISNUMBER(Regressions!N15),ROUND(Regressions!N15, 1), NA())</f>
        <v>#N/A</v>
      </c>
      <c r="N5" s="241" t="e">
        <f>IF(ISNUMBER(Regressions!O15),ROUND(Regressions!O15, 1), NA())</f>
        <v>#N/A</v>
      </c>
      <c r="O5" s="352" t="e">
        <f>IF(ISNUMBER(Regressions!Q15),ROUND(Regressions!Q15, 1), NA())</f>
        <v>#N/A</v>
      </c>
      <c r="P5" s="350" t="e">
        <f>IF(ISNUMBER(Regressions!R15),ROUND(Regressions!R15, 1), NA())</f>
        <v>#N/A</v>
      </c>
      <c r="Q5" s="219" t="e">
        <f>IF(ISNUMBER(Regressions!S15),ROUND(Regressions!S15, 1), NA())</f>
        <v>#N/A</v>
      </c>
      <c r="R5" s="351" t="e">
        <f>IF(ISNUMBER(Regressions!T15),ROUND(Regressions!T15, 1), NA())</f>
        <v>#N/A</v>
      </c>
      <c r="S5" s="241" t="e">
        <f>IF(ISNUMBER(Regressions!U15),ROUND(Regressions!U15, 1), NA())</f>
        <v>#N/A</v>
      </c>
      <c r="T5" s="220"/>
      <c r="U5" s="220"/>
      <c r="V5" s="220"/>
      <c r="W5" s="220"/>
      <c r="X5" s="220"/>
      <c r="Y5" s="220"/>
      <c r="Z5" s="220"/>
      <c r="AA5" s="220"/>
    </row>
    <row xmlns:x14ac="http://schemas.microsoft.com/office/spreadsheetml/2009/9/ac" r="6" x14ac:dyDescent="0.2">
      <c r="A6" s="347" t="str">
        <f>IF(ISBLANK(Regressions!A16), " ", Regressions!A16)</f>
        <v>Guinea</v>
      </c>
      <c r="B6" s="348">
        <f>IF(ISBLANK(Regressions!B16), " ", Regressions!B16)</f>
        <v>2002</v>
      </c>
      <c r="C6" s="353" t="str">
        <f>IF(ISBLANK(Regressions!C16), " ", Regressions!C16)</f>
        <v>National</v>
      </c>
      <c r="D6" s="349">
        <f>IF(ISBLANK(Regressions!D16), " ", Regressions!D16)</f>
        <v>3542233</v>
      </c>
      <c r="E6" s="218">
        <f>IF(ISNUMBER(Regressions!E16),ROUND(Regressions!E16, 1), NA())</f>
        <v>20.399999999999999</v>
      </c>
      <c r="F6" s="350" t="e">
        <f>IF(ISNUMBER(Regressions!F16),ROUND(Regressions!F16, 1), NA())</f>
        <v>#N/A</v>
      </c>
      <c r="G6" s="240" t="e">
        <f>IF(ISNUMBER(Regressions!G16),ROUND(Regressions!G16, 1), NA())</f>
        <v>#N/A</v>
      </c>
      <c r="H6" s="351" t="e">
        <f>IF(ISNUMBER(Regressions!H16),ROUND(Regressions!H16, 1), NA())</f>
        <v>#N/A</v>
      </c>
      <c r="I6" s="241">
        <f>IF(ISNUMBER(Regressions!I16),ROUND(Regressions!I16, 1), NA())</f>
        <v>79.599999999999994</v>
      </c>
      <c r="J6" s="352" t="e">
        <f>IF(ISNUMBER(Regressions!K16),ROUND(Regressions!K16, 1), NA())</f>
        <v>#N/A</v>
      </c>
      <c r="K6" s="350" t="e">
        <f>IF(ISNUMBER(Regressions!L16),ROUND(Regressions!L16, 1), NA())</f>
        <v>#N/A</v>
      </c>
      <c r="L6" s="242" t="e">
        <f>IF(ISNUMBER(Regressions!M16),ROUND(Regressions!M16, 1), NA())</f>
        <v>#N/A</v>
      </c>
      <c r="M6" s="351" t="e">
        <f>IF(ISNUMBER(Regressions!N16),ROUND(Regressions!N16, 1), NA())</f>
        <v>#N/A</v>
      </c>
      <c r="N6" s="241" t="e">
        <f>IF(ISNUMBER(Regressions!O16),ROUND(Regressions!O16, 1), NA())</f>
        <v>#N/A</v>
      </c>
      <c r="O6" s="352" t="e">
        <f>IF(ISNUMBER(Regressions!Q16),ROUND(Regressions!Q16, 1), NA())</f>
        <v>#N/A</v>
      </c>
      <c r="P6" s="350" t="e">
        <f>IF(ISNUMBER(Regressions!R16),ROUND(Regressions!R16, 1), NA())</f>
        <v>#N/A</v>
      </c>
      <c r="Q6" s="219" t="e">
        <f>IF(ISNUMBER(Regressions!S16),ROUND(Regressions!S16, 1), NA())</f>
        <v>#N/A</v>
      </c>
      <c r="R6" s="351" t="e">
        <f>IF(ISNUMBER(Regressions!T16),ROUND(Regressions!T16, 1), NA())</f>
        <v>#N/A</v>
      </c>
      <c r="S6" s="241" t="e">
        <f>IF(ISNUMBER(Regressions!U16),ROUND(Regressions!U16, 1), NA())</f>
        <v>#N/A</v>
      </c>
      <c r="T6" s="220"/>
      <c r="U6" s="220"/>
      <c r="V6" s="220"/>
      <c r="W6" s="220"/>
      <c r="X6" s="220"/>
      <c r="Y6" s="220"/>
      <c r="Z6" s="220"/>
      <c r="AA6" s="220"/>
    </row>
    <row xmlns:x14ac="http://schemas.microsoft.com/office/spreadsheetml/2009/9/ac" r="7" x14ac:dyDescent="0.2">
      <c r="A7" s="347" t="str">
        <f>IF(ISBLANK(Regressions!A17), " ", Regressions!A17)</f>
        <v>Guinea</v>
      </c>
      <c r="B7" s="348">
        <f>IF(ISBLANK(Regressions!B17), " ", Regressions!B17)</f>
        <v>2003</v>
      </c>
      <c r="C7" s="353" t="str">
        <f>IF(ISBLANK(Regressions!C17), " ", Regressions!C17)</f>
        <v>National</v>
      </c>
      <c r="D7" s="349">
        <f>IF(ISBLANK(Regressions!D17), " ", Regressions!D17)</f>
        <v>3644523</v>
      </c>
      <c r="E7" s="218">
        <f>IF(ISNUMBER(Regressions!E17),ROUND(Regressions!E17, 1), NA())</f>
        <v>20.399999999999999</v>
      </c>
      <c r="F7" s="350" t="e">
        <f>IF(ISNUMBER(Regressions!F17),ROUND(Regressions!F17, 1), NA())</f>
        <v>#N/A</v>
      </c>
      <c r="G7" s="240" t="e">
        <f>IF(ISNUMBER(Regressions!G17),ROUND(Regressions!G17, 1), NA())</f>
        <v>#N/A</v>
      </c>
      <c r="H7" s="351" t="e">
        <f>IF(ISNUMBER(Regressions!H17),ROUND(Regressions!H17, 1), NA())</f>
        <v>#N/A</v>
      </c>
      <c r="I7" s="241">
        <f>IF(ISNUMBER(Regressions!I17),ROUND(Regressions!I17, 1), NA())</f>
        <v>79.599999999999994</v>
      </c>
      <c r="J7" s="352" t="e">
        <f>IF(ISNUMBER(Regressions!K17),ROUND(Regressions!K17, 1), NA())</f>
        <v>#N/A</v>
      </c>
      <c r="K7" s="350" t="e">
        <f>IF(ISNUMBER(Regressions!L17),ROUND(Regressions!L17, 1), NA())</f>
        <v>#N/A</v>
      </c>
      <c r="L7" s="242" t="e">
        <f>IF(ISNUMBER(Regressions!M17),ROUND(Regressions!M17, 1), NA())</f>
        <v>#N/A</v>
      </c>
      <c r="M7" s="351" t="e">
        <f>IF(ISNUMBER(Regressions!N17),ROUND(Regressions!N17, 1), NA())</f>
        <v>#N/A</v>
      </c>
      <c r="N7" s="241" t="e">
        <f>IF(ISNUMBER(Regressions!O17),ROUND(Regressions!O17, 1), NA())</f>
        <v>#N/A</v>
      </c>
      <c r="O7" s="352" t="e">
        <f>IF(ISNUMBER(Regressions!Q17),ROUND(Regressions!Q17, 1), NA())</f>
        <v>#N/A</v>
      </c>
      <c r="P7" s="350" t="e">
        <f>IF(ISNUMBER(Regressions!R17),ROUND(Regressions!R17, 1), NA())</f>
        <v>#N/A</v>
      </c>
      <c r="Q7" s="219" t="e">
        <f>IF(ISNUMBER(Regressions!S17),ROUND(Regressions!S17, 1), NA())</f>
        <v>#N/A</v>
      </c>
      <c r="R7" s="351" t="e">
        <f>IF(ISNUMBER(Regressions!T17),ROUND(Regressions!T17, 1), NA())</f>
        <v>#N/A</v>
      </c>
      <c r="S7" s="241" t="e">
        <f>IF(ISNUMBER(Regressions!U17),ROUND(Regressions!U17, 1), NA())</f>
        <v>#N/A</v>
      </c>
      <c r="T7" s="220"/>
      <c r="U7" s="220"/>
      <c r="V7" s="220"/>
      <c r="W7" s="220"/>
      <c r="X7" s="220"/>
      <c r="Y7" s="220"/>
      <c r="Z7" s="220"/>
      <c r="AA7" s="220"/>
    </row>
    <row xmlns:x14ac="http://schemas.microsoft.com/office/spreadsheetml/2009/9/ac" r="8" x14ac:dyDescent="0.2">
      <c r="A8" s="347" t="str">
        <f>IF(ISBLANK(Regressions!A18), " ", Regressions!A18)</f>
        <v>Guinea</v>
      </c>
      <c r="B8" s="348">
        <f>IF(ISBLANK(Regressions!B18), " ", Regressions!B18)</f>
        <v>2004</v>
      </c>
      <c r="C8" s="353" t="str">
        <f>IF(ISBLANK(Regressions!C18), " ", Regressions!C18)</f>
        <v>National</v>
      </c>
      <c r="D8" s="349">
        <f>IF(ISBLANK(Regressions!D18), " ", Regressions!D18)</f>
        <v>3745862</v>
      </c>
      <c r="E8" s="218">
        <f>IF(ISNUMBER(Regressions!E18),ROUND(Regressions!E18, 1), NA())</f>
        <v>22.3</v>
      </c>
      <c r="F8" s="350" t="e">
        <f>IF(ISNUMBER(Regressions!F18),ROUND(Regressions!F18, 1), NA())</f>
        <v>#N/A</v>
      </c>
      <c r="G8" s="240" t="e">
        <f>IF(ISNUMBER(Regressions!G18),ROUND(Regressions!G18, 1), NA())</f>
        <v>#N/A</v>
      </c>
      <c r="H8" s="351" t="e">
        <f>IF(ISNUMBER(Regressions!H18),ROUND(Regressions!H18, 1), NA())</f>
        <v>#N/A</v>
      </c>
      <c r="I8" s="241">
        <f>IF(ISNUMBER(Regressions!I18),ROUND(Regressions!I18, 1), NA())</f>
        <v>77.7</v>
      </c>
      <c r="J8" s="352">
        <f>IF(ISNUMBER(Regressions!K18),ROUND(Regressions!K18, 1), NA())</f>
        <v>69</v>
      </c>
      <c r="K8" s="350" t="e">
        <f>IF(ISNUMBER(Regressions!L18),ROUND(Regressions!L18, 1), NA())</f>
        <v>#N/A</v>
      </c>
      <c r="L8" s="242" t="e">
        <f>IF(ISNUMBER(Regressions!M18),ROUND(Regressions!M18, 1), NA())</f>
        <v>#N/A</v>
      </c>
      <c r="M8" s="351" t="e">
        <f>IF(ISNUMBER(Regressions!N18),ROUND(Regressions!N18, 1), NA())</f>
        <v>#N/A</v>
      </c>
      <c r="N8" s="241">
        <f>IF(ISNUMBER(Regressions!O18),ROUND(Regressions!O18, 1), NA())</f>
        <v>31</v>
      </c>
      <c r="O8" s="352" t="e">
        <f>IF(ISNUMBER(Regressions!Q18),ROUND(Regressions!Q18, 1), NA())</f>
        <v>#N/A</v>
      </c>
      <c r="P8" s="350" t="e">
        <f>IF(ISNUMBER(Regressions!R18),ROUND(Regressions!R18, 1), NA())</f>
        <v>#N/A</v>
      </c>
      <c r="Q8" s="219" t="e">
        <f>IF(ISNUMBER(Regressions!S18),ROUND(Regressions!S18, 1), NA())</f>
        <v>#N/A</v>
      </c>
      <c r="R8" s="351" t="e">
        <f>IF(ISNUMBER(Regressions!T18),ROUND(Regressions!T18, 1), NA())</f>
        <v>#N/A</v>
      </c>
      <c r="S8" s="241" t="e">
        <f>IF(ISNUMBER(Regressions!U18),ROUND(Regressions!U18, 1), NA())</f>
        <v>#N/A</v>
      </c>
      <c r="T8" s="220"/>
      <c r="U8" s="220"/>
      <c r="V8" s="220"/>
      <c r="W8" s="220"/>
      <c r="X8" s="220"/>
      <c r="Y8" s="220"/>
      <c r="Z8" s="220"/>
      <c r="AA8" s="220"/>
    </row>
    <row xmlns:x14ac="http://schemas.microsoft.com/office/spreadsheetml/2009/9/ac" r="9" x14ac:dyDescent="0.2">
      <c r="A9" s="347" t="str">
        <f>IF(ISBLANK(Regressions!A19), " ", Regressions!A19)</f>
        <v>Guinea</v>
      </c>
      <c r="B9" s="348">
        <f>IF(ISBLANK(Regressions!B19), " ", Regressions!B19)</f>
        <v>2005</v>
      </c>
      <c r="C9" s="353" t="str">
        <f>IF(ISBLANK(Regressions!C19), " ", Regressions!C19)</f>
        <v>National</v>
      </c>
      <c r="D9" s="349">
        <f>IF(ISBLANK(Regressions!D19), " ", Regressions!D19)</f>
        <v>3842303</v>
      </c>
      <c r="E9" s="218">
        <f>IF(ISNUMBER(Regressions!E19),ROUND(Regressions!E19, 1), NA())</f>
        <v>24.2</v>
      </c>
      <c r="F9" s="350" t="e">
        <f>IF(ISNUMBER(Regressions!F19),ROUND(Regressions!F19, 1), NA())</f>
        <v>#N/A</v>
      </c>
      <c r="G9" s="240" t="e">
        <f>IF(ISNUMBER(Regressions!G19),ROUND(Regressions!G19, 1), NA())</f>
        <v>#N/A</v>
      </c>
      <c r="H9" s="351" t="e">
        <f>IF(ISNUMBER(Regressions!H19),ROUND(Regressions!H19, 1), NA())</f>
        <v>#N/A</v>
      </c>
      <c r="I9" s="241">
        <f>IF(ISNUMBER(Regressions!I19),ROUND(Regressions!I19, 1), NA())</f>
        <v>75.8</v>
      </c>
      <c r="J9" s="352">
        <f>IF(ISNUMBER(Regressions!K19),ROUND(Regressions!K19, 1), NA())</f>
        <v>69</v>
      </c>
      <c r="K9" s="350" t="e">
        <f>IF(ISNUMBER(Regressions!L19),ROUND(Regressions!L19, 1), NA())</f>
        <v>#N/A</v>
      </c>
      <c r="L9" s="242" t="e">
        <f>IF(ISNUMBER(Regressions!M19),ROUND(Regressions!M19, 1), NA())</f>
        <v>#N/A</v>
      </c>
      <c r="M9" s="351" t="e">
        <f>IF(ISNUMBER(Regressions!N19),ROUND(Regressions!N19, 1), NA())</f>
        <v>#N/A</v>
      </c>
      <c r="N9" s="241">
        <f>IF(ISNUMBER(Regressions!O19),ROUND(Regressions!O19, 1), NA())</f>
        <v>31</v>
      </c>
      <c r="O9" s="352" t="e">
        <f>IF(ISNUMBER(Regressions!Q19),ROUND(Regressions!Q19, 1), NA())</f>
        <v>#N/A</v>
      </c>
      <c r="P9" s="350" t="e">
        <f>IF(ISNUMBER(Regressions!R19),ROUND(Regressions!R19, 1), NA())</f>
        <v>#N/A</v>
      </c>
      <c r="Q9" s="219" t="e">
        <f>IF(ISNUMBER(Regressions!S19),ROUND(Regressions!S19, 1), NA())</f>
        <v>#N/A</v>
      </c>
      <c r="R9" s="351" t="e">
        <f>IF(ISNUMBER(Regressions!T19),ROUND(Regressions!T19, 1), NA())</f>
        <v>#N/A</v>
      </c>
      <c r="S9" s="241" t="e">
        <f>IF(ISNUMBER(Regressions!U19),ROUND(Regressions!U19, 1), NA())</f>
        <v>#N/A</v>
      </c>
    </row>
    <row xmlns:x14ac="http://schemas.microsoft.com/office/spreadsheetml/2009/9/ac" r="10" x14ac:dyDescent="0.2">
      <c r="A10" s="347" t="str">
        <f>IF(ISBLANK(Regressions!A20), " ", Regressions!A20)</f>
        <v>Guinea</v>
      </c>
      <c r="B10" s="348">
        <f>IF(ISBLANK(Regressions!B20), " ", Regressions!B20)</f>
        <v>2006</v>
      </c>
      <c r="C10" s="353" t="str">
        <f>IF(ISBLANK(Regressions!C20), " ", Regressions!C20)</f>
        <v>National</v>
      </c>
      <c r="D10" s="349">
        <f>IF(ISBLANK(Regressions!D20), " ", Regressions!D20)</f>
        <v>3933258</v>
      </c>
      <c r="E10" s="218">
        <f>IF(ISNUMBER(Regressions!E20),ROUND(Regressions!E20, 1), NA())</f>
        <v>26.1</v>
      </c>
      <c r="F10" s="350" t="e">
        <f>IF(ISNUMBER(Regressions!F20),ROUND(Regressions!F20, 1), NA())</f>
        <v>#N/A</v>
      </c>
      <c r="G10" s="240" t="e">
        <f>IF(ISNUMBER(Regressions!G20),ROUND(Regressions!G20, 1), NA())</f>
        <v>#N/A</v>
      </c>
      <c r="H10" s="351" t="e">
        <f>IF(ISNUMBER(Regressions!H20),ROUND(Regressions!H20, 1), NA())</f>
        <v>#N/A</v>
      </c>
      <c r="I10" s="241">
        <f>IF(ISNUMBER(Regressions!I20),ROUND(Regressions!I20, 1), NA())</f>
        <v>73.900000000000006</v>
      </c>
      <c r="J10" s="352">
        <f>IF(ISNUMBER(Regressions!K20),ROUND(Regressions!K20, 1), NA())</f>
        <v>69</v>
      </c>
      <c r="K10" s="350" t="e">
        <f>IF(ISNUMBER(Regressions!L20),ROUND(Regressions!L20, 1), NA())</f>
        <v>#N/A</v>
      </c>
      <c r="L10" s="242" t="e">
        <f>IF(ISNUMBER(Regressions!M20),ROUND(Regressions!M20, 1), NA())</f>
        <v>#N/A</v>
      </c>
      <c r="M10" s="351" t="e">
        <f>IF(ISNUMBER(Regressions!N20),ROUND(Regressions!N20, 1), NA())</f>
        <v>#N/A</v>
      </c>
      <c r="N10" s="241">
        <f>IF(ISNUMBER(Regressions!O20),ROUND(Regressions!O20, 1), NA())</f>
        <v>31</v>
      </c>
      <c r="O10" s="352" t="e">
        <f>IF(ISNUMBER(Regressions!Q20),ROUND(Regressions!Q20, 1), NA())</f>
        <v>#N/A</v>
      </c>
      <c r="P10" s="350" t="e">
        <f>IF(ISNUMBER(Regressions!R20),ROUND(Regressions!R20, 1), NA())</f>
        <v>#N/A</v>
      </c>
      <c r="Q10" s="219" t="e">
        <f>IF(ISNUMBER(Regressions!S20),ROUND(Regressions!S20, 1), NA())</f>
        <v>#N/A</v>
      </c>
      <c r="R10" s="351" t="e">
        <f>IF(ISNUMBER(Regressions!T20),ROUND(Regressions!T20, 1), NA())</f>
        <v>#N/A</v>
      </c>
      <c r="S10" s="241" t="e">
        <f>IF(ISNUMBER(Regressions!U20),ROUND(Regressions!U20, 1), NA())</f>
        <v>#N/A</v>
      </c>
    </row>
    <row xmlns:x14ac="http://schemas.microsoft.com/office/spreadsheetml/2009/9/ac" r="11" x14ac:dyDescent="0.2">
      <c r="A11" s="347" t="str">
        <f>IF(ISBLANK(Regressions!A21), " ", Regressions!A21)</f>
        <v>Guinea</v>
      </c>
      <c r="B11" s="348">
        <f>IF(ISBLANK(Regressions!B21), " ", Regressions!B21)</f>
        <v>2007</v>
      </c>
      <c r="C11" s="353" t="str">
        <f>IF(ISBLANK(Regressions!C21), " ", Regressions!C21)</f>
        <v>National</v>
      </c>
      <c r="D11" s="349">
        <f>IF(ISBLANK(Regressions!D21), " ", Regressions!D21)</f>
        <v>4023686</v>
      </c>
      <c r="E11" s="218">
        <f>IF(ISNUMBER(Regressions!E21),ROUND(Regressions!E21, 1), NA())</f>
        <v>27.9</v>
      </c>
      <c r="F11" s="350" t="e">
        <f>IF(ISNUMBER(Regressions!F21),ROUND(Regressions!F21, 1), NA())</f>
        <v>#N/A</v>
      </c>
      <c r="G11" s="240" t="e">
        <f>IF(ISNUMBER(Regressions!G21),ROUND(Regressions!G21, 1), NA())</f>
        <v>#N/A</v>
      </c>
      <c r="H11" s="351" t="e">
        <f>IF(ISNUMBER(Regressions!H21),ROUND(Regressions!H21, 1), NA())</f>
        <v>#N/A</v>
      </c>
      <c r="I11" s="241">
        <f>IF(ISNUMBER(Regressions!I21),ROUND(Regressions!I21, 1), NA())</f>
        <v>72.099999999999994</v>
      </c>
      <c r="J11" s="352">
        <f>IF(ISNUMBER(Regressions!K21),ROUND(Regressions!K21, 1), NA())</f>
        <v>69</v>
      </c>
      <c r="K11" s="350" t="e">
        <f>IF(ISNUMBER(Regressions!L21),ROUND(Regressions!L21, 1), NA())</f>
        <v>#N/A</v>
      </c>
      <c r="L11" s="242" t="e">
        <f>IF(ISNUMBER(Regressions!M21),ROUND(Regressions!M21, 1), NA())</f>
        <v>#N/A</v>
      </c>
      <c r="M11" s="351" t="e">
        <f>IF(ISNUMBER(Regressions!N21),ROUND(Regressions!N21, 1), NA())</f>
        <v>#N/A</v>
      </c>
      <c r="N11" s="241">
        <f>IF(ISNUMBER(Regressions!O21),ROUND(Regressions!O21, 1), NA())</f>
        <v>31</v>
      </c>
      <c r="O11" s="352" t="e">
        <f>IF(ISNUMBER(Regressions!Q21),ROUND(Regressions!Q21, 1), NA())</f>
        <v>#N/A</v>
      </c>
      <c r="P11" s="350">
        <f>IF(ISNUMBER(Regressions!R21),ROUND(Regressions!R21, 1), NA())</f>
        <v>24.4</v>
      </c>
      <c r="Q11" s="219" t="e">
        <f>IF(ISNUMBER(Regressions!S21),ROUND(Regressions!S21, 1), NA())</f>
        <v>#N/A</v>
      </c>
      <c r="R11" s="351" t="e">
        <f>IF(ISNUMBER(Regressions!T21),ROUND(Regressions!T21, 1), NA())</f>
        <v>#N/A</v>
      </c>
      <c r="S11" s="241">
        <f>IF(ISNUMBER(Regressions!U21),ROUND(Regressions!U21, 1), NA())</f>
        <v>75.599999999999994</v>
      </c>
    </row>
    <row xmlns:x14ac="http://schemas.microsoft.com/office/spreadsheetml/2009/9/ac" r="12" x14ac:dyDescent="0.2">
      <c r="A12" s="347" t="str">
        <f>IF(ISBLANK(Regressions!A22), " ", Regressions!A22)</f>
        <v>Guinea</v>
      </c>
      <c r="B12" s="348">
        <f>IF(ISBLANK(Regressions!B22), " ", Regressions!B22)</f>
        <v>2008</v>
      </c>
      <c r="C12" s="353" t="str">
        <f>IF(ISBLANK(Regressions!C22), " ", Regressions!C22)</f>
        <v>National</v>
      </c>
      <c r="D12" s="349">
        <f>IF(ISBLANK(Regressions!D22), " ", Regressions!D22)</f>
        <v>4113977</v>
      </c>
      <c r="E12" s="218">
        <f>IF(ISNUMBER(Regressions!E22),ROUND(Regressions!E22, 1), NA())</f>
        <v>29.8</v>
      </c>
      <c r="F12" s="350" t="e">
        <f>IF(ISNUMBER(Regressions!F22),ROUND(Regressions!F22, 1), NA())</f>
        <v>#N/A</v>
      </c>
      <c r="G12" s="240" t="e">
        <f>IF(ISNUMBER(Regressions!G22),ROUND(Regressions!G22, 1), NA())</f>
        <v>#N/A</v>
      </c>
      <c r="H12" s="351" t="e">
        <f>IF(ISNUMBER(Regressions!H22),ROUND(Regressions!H22, 1), NA())</f>
        <v>#N/A</v>
      </c>
      <c r="I12" s="241">
        <f>IF(ISNUMBER(Regressions!I22),ROUND(Regressions!I22, 1), NA())</f>
        <v>70.2</v>
      </c>
      <c r="J12" s="352">
        <f>IF(ISNUMBER(Regressions!K22),ROUND(Regressions!K22, 1), NA())</f>
        <v>69</v>
      </c>
      <c r="K12" s="350" t="e">
        <f>IF(ISNUMBER(Regressions!L22),ROUND(Regressions!L22, 1), NA())</f>
        <v>#N/A</v>
      </c>
      <c r="L12" s="242">
        <f>IF(ISNUMBER(Regressions!M22),ROUND(Regressions!M22, 1), NA())</f>
        <v>52.1</v>
      </c>
      <c r="M12" s="351">
        <f>IF(ISNUMBER(Regressions!N22),ROUND(Regressions!N22, 1), NA())</f>
        <v>16.899999999999999</v>
      </c>
      <c r="N12" s="241">
        <f>IF(ISNUMBER(Regressions!O22),ROUND(Regressions!O22, 1), NA())</f>
        <v>31</v>
      </c>
      <c r="O12" s="352" t="e">
        <f>IF(ISNUMBER(Regressions!Q22),ROUND(Regressions!Q22, 1), NA())</f>
        <v>#N/A</v>
      </c>
      <c r="P12" s="350">
        <f>IF(ISNUMBER(Regressions!R22),ROUND(Regressions!R22, 1), NA())</f>
        <v>24.4</v>
      </c>
      <c r="Q12" s="219" t="e">
        <f>IF(ISNUMBER(Regressions!S22),ROUND(Regressions!S22, 1), NA())</f>
        <v>#N/A</v>
      </c>
      <c r="R12" s="351" t="e">
        <f>IF(ISNUMBER(Regressions!T22),ROUND(Regressions!T22, 1), NA())</f>
        <v>#N/A</v>
      </c>
      <c r="S12" s="241">
        <f>IF(ISNUMBER(Regressions!U22),ROUND(Regressions!U22, 1), NA())</f>
        <v>75.599999999999994</v>
      </c>
    </row>
    <row xmlns:x14ac="http://schemas.microsoft.com/office/spreadsheetml/2009/9/ac" r="13" x14ac:dyDescent="0.2">
      <c r="A13" s="347" t="str">
        <f>IF(ISBLANK(Regressions!A23), " ", Regressions!A23)</f>
        <v>Guinea</v>
      </c>
      <c r="B13" s="348">
        <f>IF(ISBLANK(Regressions!B23), " ", Regressions!B23)</f>
        <v>2009</v>
      </c>
      <c r="C13" s="353" t="str">
        <f>IF(ISBLANK(Regressions!C23), " ", Regressions!C23)</f>
        <v>National</v>
      </c>
      <c r="D13" s="349">
        <f>IF(ISBLANK(Regressions!D23), " ", Regressions!D23)</f>
        <v>4203825</v>
      </c>
      <c r="E13" s="218">
        <f>IF(ISNUMBER(Regressions!E23),ROUND(Regressions!E23, 1), NA())</f>
        <v>31.7</v>
      </c>
      <c r="F13" s="350" t="e">
        <f>IF(ISNUMBER(Regressions!F23),ROUND(Regressions!F23, 1), NA())</f>
        <v>#N/A</v>
      </c>
      <c r="G13" s="240" t="e">
        <f>IF(ISNUMBER(Regressions!G23),ROUND(Regressions!G23, 1), NA())</f>
        <v>#N/A</v>
      </c>
      <c r="H13" s="351" t="e">
        <f>IF(ISNUMBER(Regressions!H23),ROUND(Regressions!H23, 1), NA())</f>
        <v>#N/A</v>
      </c>
      <c r="I13" s="241">
        <f>IF(ISNUMBER(Regressions!I23),ROUND(Regressions!I23, 1), NA())</f>
        <v>68.3</v>
      </c>
      <c r="J13" s="352">
        <f>IF(ISNUMBER(Regressions!K23),ROUND(Regressions!K23, 1), NA())</f>
        <v>70.2</v>
      </c>
      <c r="K13" s="350" t="e">
        <f>IF(ISNUMBER(Regressions!L23),ROUND(Regressions!L23, 1), NA())</f>
        <v>#N/A</v>
      </c>
      <c r="L13" s="242">
        <f>IF(ISNUMBER(Regressions!M23),ROUND(Regressions!M23, 1), NA())</f>
        <v>52.1</v>
      </c>
      <c r="M13" s="351">
        <f>IF(ISNUMBER(Regressions!N23),ROUND(Regressions!N23, 1), NA())</f>
        <v>18.100000000000001</v>
      </c>
      <c r="N13" s="241">
        <f>IF(ISNUMBER(Regressions!O23),ROUND(Regressions!O23, 1), NA())</f>
        <v>29.8</v>
      </c>
      <c r="O13" s="352">
        <f>IF(ISNUMBER(Regressions!Q23),ROUND(Regressions!Q23, 1), NA())</f>
        <v>97.3</v>
      </c>
      <c r="P13" s="350">
        <f>IF(ISNUMBER(Regressions!R23),ROUND(Regressions!R23, 1), NA())</f>
        <v>24.4</v>
      </c>
      <c r="Q13" s="219" t="e">
        <f>IF(ISNUMBER(Regressions!S23),ROUND(Regressions!S23, 1), NA())</f>
        <v>#N/A</v>
      </c>
      <c r="R13" s="351" t="e">
        <f>IF(ISNUMBER(Regressions!T23),ROUND(Regressions!T23, 1), NA())</f>
        <v>#N/A</v>
      </c>
      <c r="S13" s="241">
        <f>IF(ISNUMBER(Regressions!U23),ROUND(Regressions!U23, 1), NA())</f>
        <v>75.599999999999994</v>
      </c>
    </row>
    <row xmlns:x14ac="http://schemas.microsoft.com/office/spreadsheetml/2009/9/ac" r="14" x14ac:dyDescent="0.2">
      <c r="A14" s="347" t="str">
        <f>IF(ISBLANK(Regressions!A24), " ", Regressions!A24)</f>
        <v>Guinea</v>
      </c>
      <c r="B14" s="348">
        <f>IF(ISBLANK(Regressions!B24), " ", Regressions!B24)</f>
        <v>2010</v>
      </c>
      <c r="C14" s="353" t="str">
        <f>IF(ISBLANK(Regressions!C24), " ", Regressions!C24)</f>
        <v>National</v>
      </c>
      <c r="D14" s="349">
        <f>IF(ISBLANK(Regressions!D24), " ", Regressions!D24)</f>
        <v>4293899</v>
      </c>
      <c r="E14" s="218">
        <f>IF(ISNUMBER(Regressions!E24),ROUND(Regressions!E24, 1), NA())</f>
        <v>33.6</v>
      </c>
      <c r="F14" s="350" t="e">
        <f>IF(ISNUMBER(Regressions!F24),ROUND(Regressions!F24, 1), NA())</f>
        <v>#N/A</v>
      </c>
      <c r="G14" s="240" t="e">
        <f>IF(ISNUMBER(Regressions!G24),ROUND(Regressions!G24, 1), NA())</f>
        <v>#N/A</v>
      </c>
      <c r="H14" s="351" t="e">
        <f>IF(ISNUMBER(Regressions!H24),ROUND(Regressions!H24, 1), NA())</f>
        <v>#N/A</v>
      </c>
      <c r="I14" s="241">
        <f>IF(ISNUMBER(Regressions!I24),ROUND(Regressions!I24, 1), NA())</f>
        <v>66.400000000000006</v>
      </c>
      <c r="J14" s="352">
        <f>IF(ISNUMBER(Regressions!K24),ROUND(Regressions!K24, 1), NA())</f>
        <v>71.3</v>
      </c>
      <c r="K14" s="350" t="e">
        <f>IF(ISNUMBER(Regressions!L24),ROUND(Regressions!L24, 1), NA())</f>
        <v>#N/A</v>
      </c>
      <c r="L14" s="242">
        <f>IF(ISNUMBER(Regressions!M24),ROUND(Regressions!M24, 1), NA())</f>
        <v>52.1</v>
      </c>
      <c r="M14" s="351">
        <f>IF(ISNUMBER(Regressions!N24),ROUND(Regressions!N24, 1), NA())</f>
        <v>19.2</v>
      </c>
      <c r="N14" s="241">
        <f>IF(ISNUMBER(Regressions!O24),ROUND(Regressions!O24, 1), NA())</f>
        <v>28.7</v>
      </c>
      <c r="O14" s="352">
        <f>IF(ISNUMBER(Regressions!Q24),ROUND(Regressions!Q24, 1), NA())</f>
        <v>97.3</v>
      </c>
      <c r="P14" s="350">
        <f>IF(ISNUMBER(Regressions!R24),ROUND(Regressions!R24, 1), NA())</f>
        <v>24.4</v>
      </c>
      <c r="Q14" s="219" t="e">
        <f>IF(ISNUMBER(Regressions!S24),ROUND(Regressions!S24, 1), NA())</f>
        <v>#N/A</v>
      </c>
      <c r="R14" s="351" t="e">
        <f>IF(ISNUMBER(Regressions!T24),ROUND(Regressions!T24, 1), NA())</f>
        <v>#N/A</v>
      </c>
      <c r="S14" s="241">
        <f>IF(ISNUMBER(Regressions!U24),ROUND(Regressions!U24, 1), NA())</f>
        <v>75.599999999999994</v>
      </c>
    </row>
    <row xmlns:x14ac="http://schemas.microsoft.com/office/spreadsheetml/2009/9/ac" r="15" x14ac:dyDescent="0.2">
      <c r="A15" s="347" t="str">
        <f>IF(ISBLANK(Regressions!A25), " ", Regressions!A25)</f>
        <v>Guinea</v>
      </c>
      <c r="B15" s="348">
        <f>IF(ISBLANK(Regressions!B25), " ", Regressions!B25)</f>
        <v>2011</v>
      </c>
      <c r="C15" s="353" t="str">
        <f>IF(ISBLANK(Regressions!C25), " ", Regressions!C25)</f>
        <v>National</v>
      </c>
      <c r="D15" s="349">
        <f>IF(ISBLANK(Regressions!D25), " ", Regressions!D25)</f>
        <v>4384265</v>
      </c>
      <c r="E15" s="218">
        <f>IF(ISNUMBER(Regressions!E25),ROUND(Regressions!E25, 1), NA())</f>
        <v>35.5</v>
      </c>
      <c r="F15" s="350" t="e">
        <f>IF(ISNUMBER(Regressions!F25),ROUND(Regressions!F25, 1), NA())</f>
        <v>#N/A</v>
      </c>
      <c r="G15" s="240" t="e">
        <f>IF(ISNUMBER(Regressions!G25),ROUND(Regressions!G25, 1), NA())</f>
        <v>#N/A</v>
      </c>
      <c r="H15" s="351" t="e">
        <f>IF(ISNUMBER(Regressions!H25),ROUND(Regressions!H25, 1), NA())</f>
        <v>#N/A</v>
      </c>
      <c r="I15" s="241">
        <f>IF(ISNUMBER(Regressions!I25),ROUND(Regressions!I25, 1), NA())</f>
        <v>64.5</v>
      </c>
      <c r="J15" s="352">
        <f>IF(ISNUMBER(Regressions!K25),ROUND(Regressions!K25, 1), NA())</f>
        <v>72.5</v>
      </c>
      <c r="K15" s="350" t="e">
        <f>IF(ISNUMBER(Regressions!L25),ROUND(Regressions!L25, 1), NA())</f>
        <v>#N/A</v>
      </c>
      <c r="L15" s="242">
        <f>IF(ISNUMBER(Regressions!M25),ROUND(Regressions!M25, 1), NA())</f>
        <v>52.1</v>
      </c>
      <c r="M15" s="351">
        <f>IF(ISNUMBER(Regressions!N25),ROUND(Regressions!N25, 1), NA())</f>
        <v>20.399999999999999</v>
      </c>
      <c r="N15" s="241">
        <f>IF(ISNUMBER(Regressions!O25),ROUND(Regressions!O25, 1), NA())</f>
        <v>27.5</v>
      </c>
      <c r="O15" s="352">
        <f>IF(ISNUMBER(Regressions!Q25),ROUND(Regressions!Q25, 1), NA())</f>
        <v>97.3</v>
      </c>
      <c r="P15" s="350">
        <f>IF(ISNUMBER(Regressions!R25),ROUND(Regressions!R25, 1), NA())</f>
        <v>24.4</v>
      </c>
      <c r="Q15" s="219" t="e">
        <f>IF(ISNUMBER(Regressions!S25),ROUND(Regressions!S25, 1), NA())</f>
        <v>#N/A</v>
      </c>
      <c r="R15" s="351" t="e">
        <f>IF(ISNUMBER(Regressions!T25),ROUND(Regressions!T25, 1), NA())</f>
        <v>#N/A</v>
      </c>
      <c r="S15" s="241">
        <f>IF(ISNUMBER(Regressions!U25),ROUND(Regressions!U25, 1), NA())</f>
        <v>75.599999999999994</v>
      </c>
    </row>
    <row xmlns:x14ac="http://schemas.microsoft.com/office/spreadsheetml/2009/9/ac" r="16" x14ac:dyDescent="0.2">
      <c r="A16" s="347" t="str">
        <f>IF(ISBLANK(Regressions!A26), " ", Regressions!A26)</f>
        <v>Guinea</v>
      </c>
      <c r="B16" s="348">
        <f>IF(ISBLANK(Regressions!B26), " ", Regressions!B26)</f>
        <v>2012</v>
      </c>
      <c r="C16" s="353" t="str">
        <f>IF(ISBLANK(Regressions!C26), " ", Regressions!C26)</f>
        <v>National</v>
      </c>
      <c r="D16" s="349">
        <f>IF(ISBLANK(Regressions!D26), " ", Regressions!D26)</f>
        <v>4474999</v>
      </c>
      <c r="E16" s="218">
        <f>IF(ISNUMBER(Regressions!E26),ROUND(Regressions!E26, 1), NA())</f>
        <v>37.4</v>
      </c>
      <c r="F16" s="350" t="e">
        <f>IF(ISNUMBER(Regressions!F26),ROUND(Regressions!F26, 1), NA())</f>
        <v>#N/A</v>
      </c>
      <c r="G16" s="240" t="e">
        <f>IF(ISNUMBER(Regressions!G26),ROUND(Regressions!G26, 1), NA())</f>
        <v>#N/A</v>
      </c>
      <c r="H16" s="351" t="e">
        <f>IF(ISNUMBER(Regressions!H26),ROUND(Regressions!H26, 1), NA())</f>
        <v>#N/A</v>
      </c>
      <c r="I16" s="241">
        <f>IF(ISNUMBER(Regressions!I26),ROUND(Regressions!I26, 1), NA())</f>
        <v>62.6</v>
      </c>
      <c r="J16" s="352">
        <f>IF(ISNUMBER(Regressions!K26),ROUND(Regressions!K26, 1), NA())</f>
        <v>73.599999999999994</v>
      </c>
      <c r="K16" s="350" t="e">
        <f>IF(ISNUMBER(Regressions!L26),ROUND(Regressions!L26, 1), NA())</f>
        <v>#N/A</v>
      </c>
      <c r="L16" s="242">
        <f>IF(ISNUMBER(Regressions!M26),ROUND(Regressions!M26, 1), NA())</f>
        <v>52.1</v>
      </c>
      <c r="M16" s="351">
        <f>IF(ISNUMBER(Regressions!N26),ROUND(Regressions!N26, 1), NA())</f>
        <v>21.5</v>
      </c>
      <c r="N16" s="241">
        <f>IF(ISNUMBER(Regressions!O26),ROUND(Regressions!O26, 1), NA())</f>
        <v>26.4</v>
      </c>
      <c r="O16" s="352">
        <f>IF(ISNUMBER(Regressions!Q26),ROUND(Regressions!Q26, 1), NA())</f>
        <v>97.3</v>
      </c>
      <c r="P16" s="350">
        <f>IF(ISNUMBER(Regressions!R26),ROUND(Regressions!R26, 1), NA())</f>
        <v>26.1</v>
      </c>
      <c r="Q16" s="219" t="e">
        <f>IF(ISNUMBER(Regressions!S26),ROUND(Regressions!S26, 1), NA())</f>
        <v>#N/A</v>
      </c>
      <c r="R16" s="351" t="e">
        <f>IF(ISNUMBER(Regressions!T26),ROUND(Regressions!T26, 1), NA())</f>
        <v>#N/A</v>
      </c>
      <c r="S16" s="241">
        <f>IF(ISNUMBER(Regressions!U26),ROUND(Regressions!U26, 1), NA())</f>
        <v>73.900000000000006</v>
      </c>
    </row>
    <row xmlns:x14ac="http://schemas.microsoft.com/office/spreadsheetml/2009/9/ac" r="17" x14ac:dyDescent="0.2">
      <c r="A17" s="347" t="str">
        <f>IF(ISBLANK(Regressions!A27), " ", Regressions!A27)</f>
        <v>Guinea</v>
      </c>
      <c r="B17" s="348">
        <f>IF(ISBLANK(Regressions!B27), " ", Regressions!B27)</f>
        <v>2013</v>
      </c>
      <c r="C17" s="353" t="str">
        <f>IF(ISBLANK(Regressions!C27), " ", Regressions!C27)</f>
        <v>National</v>
      </c>
      <c r="D17" s="349">
        <f>IF(ISBLANK(Regressions!D27), " ", Regressions!D27)</f>
        <v>4566341</v>
      </c>
      <c r="E17" s="218">
        <f>IF(ISNUMBER(Regressions!E27),ROUND(Regressions!E27, 1), NA())</f>
        <v>39.299999999999997</v>
      </c>
      <c r="F17" s="350" t="e">
        <f>IF(ISNUMBER(Regressions!F27),ROUND(Regressions!F27, 1), NA())</f>
        <v>#N/A</v>
      </c>
      <c r="G17" s="240" t="e">
        <f>IF(ISNUMBER(Regressions!G27),ROUND(Regressions!G27, 1), NA())</f>
        <v>#N/A</v>
      </c>
      <c r="H17" s="351" t="e">
        <f>IF(ISNUMBER(Regressions!H27),ROUND(Regressions!H27, 1), NA())</f>
        <v>#N/A</v>
      </c>
      <c r="I17" s="241">
        <f>IF(ISNUMBER(Regressions!I27),ROUND(Regressions!I27, 1), NA())</f>
        <v>60.7</v>
      </c>
      <c r="J17" s="352">
        <f>IF(ISNUMBER(Regressions!K27),ROUND(Regressions!K27, 1), NA())</f>
        <v>74.8</v>
      </c>
      <c r="K17" s="350" t="e">
        <f>IF(ISNUMBER(Regressions!L27),ROUND(Regressions!L27, 1), NA())</f>
        <v>#N/A</v>
      </c>
      <c r="L17" s="242">
        <f>IF(ISNUMBER(Regressions!M27),ROUND(Regressions!M27, 1), NA())</f>
        <v>52.1</v>
      </c>
      <c r="M17" s="351">
        <f>IF(ISNUMBER(Regressions!N27),ROUND(Regressions!N27, 1), NA())</f>
        <v>22.7</v>
      </c>
      <c r="N17" s="241">
        <f>IF(ISNUMBER(Regressions!O27),ROUND(Regressions!O27, 1), NA())</f>
        <v>25.2</v>
      </c>
      <c r="O17" s="352">
        <f>IF(ISNUMBER(Regressions!Q27),ROUND(Regressions!Q27, 1), NA())</f>
        <v>97.3</v>
      </c>
      <c r="P17" s="350">
        <f>IF(ISNUMBER(Regressions!R27),ROUND(Regressions!R27, 1), NA())</f>
        <v>27.7</v>
      </c>
      <c r="Q17" s="219" t="e">
        <f>IF(ISNUMBER(Regressions!S27),ROUND(Regressions!S27, 1), NA())</f>
        <v>#N/A</v>
      </c>
      <c r="R17" s="351" t="e">
        <f>IF(ISNUMBER(Regressions!T27),ROUND(Regressions!T27, 1), NA())</f>
        <v>#N/A</v>
      </c>
      <c r="S17" s="241">
        <f>IF(ISNUMBER(Regressions!U27),ROUND(Regressions!U27, 1), NA())</f>
        <v>72.3</v>
      </c>
    </row>
    <row xmlns:x14ac="http://schemas.microsoft.com/office/spreadsheetml/2009/9/ac" r="18" x14ac:dyDescent="0.2">
      <c r="A18" s="347" t="str">
        <f>IF(ISBLANK(Regressions!A28), " ", Regressions!A28)</f>
        <v>Guinea</v>
      </c>
      <c r="B18" s="348">
        <f>IF(ISBLANK(Regressions!B28), " ", Regressions!B28)</f>
        <v>2014</v>
      </c>
      <c r="C18" s="353" t="str">
        <f>IF(ISBLANK(Regressions!C28), " ", Regressions!C28)</f>
        <v>National</v>
      </c>
      <c r="D18" s="349">
        <f>IF(ISBLANK(Regressions!D28), " ", Regressions!D28)</f>
        <v>4660893</v>
      </c>
      <c r="E18" s="218">
        <f>IF(ISNUMBER(Regressions!E28),ROUND(Regressions!E28, 1), NA())</f>
        <v>41.1</v>
      </c>
      <c r="F18" s="350" t="e">
        <f>IF(ISNUMBER(Regressions!F28),ROUND(Regressions!F28, 1), NA())</f>
        <v>#N/A</v>
      </c>
      <c r="G18" s="240" t="e">
        <f>IF(ISNUMBER(Regressions!G28),ROUND(Regressions!G28, 1), NA())</f>
        <v>#N/A</v>
      </c>
      <c r="H18" s="351" t="e">
        <f>IF(ISNUMBER(Regressions!H28),ROUND(Regressions!H28, 1), NA())</f>
        <v>#N/A</v>
      </c>
      <c r="I18" s="241">
        <f>IF(ISNUMBER(Regressions!I28),ROUND(Regressions!I28, 1), NA())</f>
        <v>58.9</v>
      </c>
      <c r="J18" s="352">
        <f>IF(ISNUMBER(Regressions!K28),ROUND(Regressions!K28, 1), NA())</f>
        <v>76</v>
      </c>
      <c r="K18" s="350" t="e">
        <f>IF(ISNUMBER(Regressions!L28),ROUND(Regressions!L28, 1), NA())</f>
        <v>#N/A</v>
      </c>
      <c r="L18" s="242">
        <f>IF(ISNUMBER(Regressions!M28),ROUND(Regressions!M28, 1), NA())</f>
        <v>52.1</v>
      </c>
      <c r="M18" s="351">
        <f>IF(ISNUMBER(Regressions!N28),ROUND(Regressions!N28, 1), NA())</f>
        <v>23.8</v>
      </c>
      <c r="N18" s="241">
        <f>IF(ISNUMBER(Regressions!O28),ROUND(Regressions!O28, 1), NA())</f>
        <v>24</v>
      </c>
      <c r="O18" s="352">
        <f>IF(ISNUMBER(Regressions!Q28),ROUND(Regressions!Q28, 1), NA())</f>
        <v>95.4</v>
      </c>
      <c r="P18" s="350">
        <f>IF(ISNUMBER(Regressions!R28),ROUND(Regressions!R28, 1), NA())</f>
        <v>29.4</v>
      </c>
      <c r="Q18" s="219" t="e">
        <f>IF(ISNUMBER(Regressions!S28),ROUND(Regressions!S28, 1), NA())</f>
        <v>#N/A</v>
      </c>
      <c r="R18" s="351" t="e">
        <f>IF(ISNUMBER(Regressions!T28),ROUND(Regressions!T28, 1), NA())</f>
        <v>#N/A</v>
      </c>
      <c r="S18" s="241">
        <f>IF(ISNUMBER(Regressions!U28),ROUND(Regressions!U28, 1), NA())</f>
        <v>70.599999999999994</v>
      </c>
    </row>
    <row xmlns:x14ac="http://schemas.microsoft.com/office/spreadsheetml/2009/9/ac" r="19" x14ac:dyDescent="0.2">
      <c r="A19" s="347" t="str">
        <f>IF(ISBLANK(Regressions!A29), " ", Regressions!A29)</f>
        <v>Guinea</v>
      </c>
      <c r="B19" s="348">
        <f>IF(ISBLANK(Regressions!B29), " ", Regressions!B29)</f>
        <v>2015</v>
      </c>
      <c r="C19" s="353" t="str">
        <f>IF(ISBLANK(Regressions!C29), " ", Regressions!C29)</f>
        <v>National</v>
      </c>
      <c r="D19" s="349">
        <f>IF(ISBLANK(Regressions!D29), " ", Regressions!D29)</f>
        <v>4757604</v>
      </c>
      <c r="E19" s="218">
        <f>IF(ISNUMBER(Regressions!E29),ROUND(Regressions!E29, 1), NA())</f>
        <v>43</v>
      </c>
      <c r="F19" s="350" t="e">
        <f>IF(ISNUMBER(Regressions!F29),ROUND(Regressions!F29, 1), NA())</f>
        <v>#N/A</v>
      </c>
      <c r="G19" s="240" t="e">
        <f>IF(ISNUMBER(Regressions!G29),ROUND(Regressions!G29, 1), NA())</f>
        <v>#N/A</v>
      </c>
      <c r="H19" s="351" t="e">
        <f>IF(ISNUMBER(Regressions!H29),ROUND(Regressions!H29, 1), NA())</f>
        <v>#N/A</v>
      </c>
      <c r="I19" s="241">
        <f>IF(ISNUMBER(Regressions!I29),ROUND(Regressions!I29, 1), NA())</f>
        <v>57</v>
      </c>
      <c r="J19" s="352">
        <f>IF(ISNUMBER(Regressions!K29),ROUND(Regressions!K29, 1), NA())</f>
        <v>77.099999999999994</v>
      </c>
      <c r="K19" s="350" t="e">
        <f>IF(ISNUMBER(Regressions!L29),ROUND(Regressions!L29, 1), NA())</f>
        <v>#N/A</v>
      </c>
      <c r="L19" s="242">
        <f>IF(ISNUMBER(Regressions!M29),ROUND(Regressions!M29, 1), NA())</f>
        <v>52.1</v>
      </c>
      <c r="M19" s="351">
        <f>IF(ISNUMBER(Regressions!N29),ROUND(Regressions!N29, 1), NA())</f>
        <v>25</v>
      </c>
      <c r="N19" s="241">
        <f>IF(ISNUMBER(Regressions!O29),ROUND(Regressions!O29, 1), NA())</f>
        <v>22.9</v>
      </c>
      <c r="O19" s="352">
        <f>IF(ISNUMBER(Regressions!Q29),ROUND(Regressions!Q29, 1), NA())</f>
        <v>93.5</v>
      </c>
      <c r="P19" s="350">
        <f>IF(ISNUMBER(Regressions!R29),ROUND(Regressions!R29, 1), NA())</f>
        <v>31</v>
      </c>
      <c r="Q19" s="219" t="e">
        <f>IF(ISNUMBER(Regressions!S29),ROUND(Regressions!S29, 1), NA())</f>
        <v>#N/A</v>
      </c>
      <c r="R19" s="351" t="e">
        <f>IF(ISNUMBER(Regressions!T29),ROUND(Regressions!T29, 1), NA())</f>
        <v>#N/A</v>
      </c>
      <c r="S19" s="241">
        <f>IF(ISNUMBER(Regressions!U29),ROUND(Regressions!U29, 1), NA())</f>
        <v>69</v>
      </c>
    </row>
    <row xmlns:x14ac="http://schemas.microsoft.com/office/spreadsheetml/2009/9/ac" r="20" x14ac:dyDescent="0.2">
      <c r="A20" s="347" t="str">
        <f>IF(ISBLANK(Regressions!A30), " ", Regressions!A30)</f>
        <v>Guinea</v>
      </c>
      <c r="B20" s="348">
        <f>IF(ISBLANK(Regressions!B30), " ", Regressions!B30)</f>
        <v>2016</v>
      </c>
      <c r="C20" s="353" t="str">
        <f>IF(ISBLANK(Regressions!C30), " ", Regressions!C30)</f>
        <v>National</v>
      </c>
      <c r="D20" s="349">
        <f>IF(ISBLANK(Regressions!D30), " ", Regressions!D30)</f>
        <v>4856130</v>
      </c>
      <c r="E20" s="218">
        <f>IF(ISNUMBER(Regressions!E30),ROUND(Regressions!E30, 1), NA())</f>
        <v>44.9</v>
      </c>
      <c r="F20" s="350" t="e">
        <f>IF(ISNUMBER(Regressions!F30),ROUND(Regressions!F30, 1), NA())</f>
        <v>#N/A</v>
      </c>
      <c r="G20" s="240" t="e">
        <f>IF(ISNUMBER(Regressions!G30),ROUND(Regressions!G30, 1), NA())</f>
        <v>#N/A</v>
      </c>
      <c r="H20" s="351" t="e">
        <f>IF(ISNUMBER(Regressions!H30),ROUND(Regressions!H30, 1), NA())</f>
        <v>#N/A</v>
      </c>
      <c r="I20" s="241">
        <f>IF(ISNUMBER(Regressions!I30),ROUND(Regressions!I30, 1), NA())</f>
        <v>55.1</v>
      </c>
      <c r="J20" s="352">
        <f>IF(ISNUMBER(Regressions!K30),ROUND(Regressions!K30, 1), NA())</f>
        <v>78.3</v>
      </c>
      <c r="K20" s="350" t="e">
        <f>IF(ISNUMBER(Regressions!L30),ROUND(Regressions!L30, 1), NA())</f>
        <v>#N/A</v>
      </c>
      <c r="L20" s="242">
        <f>IF(ISNUMBER(Regressions!M30),ROUND(Regressions!M30, 1), NA())</f>
        <v>52.1</v>
      </c>
      <c r="M20" s="351">
        <f>IF(ISNUMBER(Regressions!N30),ROUND(Regressions!N30, 1), NA())</f>
        <v>26.1</v>
      </c>
      <c r="N20" s="241">
        <f>IF(ISNUMBER(Regressions!O30),ROUND(Regressions!O30, 1), NA())</f>
        <v>21.7</v>
      </c>
      <c r="O20" s="352">
        <f>IF(ISNUMBER(Regressions!Q30),ROUND(Regressions!Q30, 1), NA())</f>
        <v>91.6</v>
      </c>
      <c r="P20" s="350">
        <f>IF(ISNUMBER(Regressions!R30),ROUND(Regressions!R30, 1), NA())</f>
        <v>32.700000000000003</v>
      </c>
      <c r="Q20" s="219" t="e">
        <f>IF(ISNUMBER(Regressions!S30),ROUND(Regressions!S30, 1), NA())</f>
        <v>#N/A</v>
      </c>
      <c r="R20" s="351" t="e">
        <f>IF(ISNUMBER(Regressions!T30),ROUND(Regressions!T30, 1), NA())</f>
        <v>#N/A</v>
      </c>
      <c r="S20" s="241">
        <f>IF(ISNUMBER(Regressions!U30),ROUND(Regressions!U30, 1), NA())</f>
        <v>67.3</v>
      </c>
    </row>
    <row xmlns:x14ac="http://schemas.microsoft.com/office/spreadsheetml/2009/9/ac" r="21" x14ac:dyDescent="0.2">
      <c r="A21" s="347" t="str">
        <f>IF(ISBLANK(Regressions!A31), " ", Regressions!A31)</f>
        <v>Guinea</v>
      </c>
      <c r="B21" s="348">
        <f>IF(ISBLANK(Regressions!B31), " ", Regressions!B31)</f>
        <v>2017</v>
      </c>
      <c r="C21" s="353" t="str">
        <f>IF(ISBLANK(Regressions!C31), " ", Regressions!C31)</f>
        <v>National</v>
      </c>
      <c r="D21" s="349">
        <f>IF(ISBLANK(Regressions!D31), " ", Regressions!D31)</f>
        <v>4952805</v>
      </c>
      <c r="E21" s="218">
        <f>IF(ISNUMBER(Regressions!E31),ROUND(Regressions!E31, 1), NA())</f>
        <v>46.8</v>
      </c>
      <c r="F21" s="350" t="e">
        <f>IF(ISNUMBER(Regressions!F31),ROUND(Regressions!F31, 1), NA())</f>
        <v>#N/A</v>
      </c>
      <c r="G21" s="240" t="e">
        <f>IF(ISNUMBER(Regressions!G31),ROUND(Regressions!G31, 1), NA())</f>
        <v>#N/A</v>
      </c>
      <c r="H21" s="351" t="e">
        <f>IF(ISNUMBER(Regressions!H31),ROUND(Regressions!H31, 1), NA())</f>
        <v>#N/A</v>
      </c>
      <c r="I21" s="241">
        <f>IF(ISNUMBER(Regressions!I31),ROUND(Regressions!I31, 1), NA())</f>
        <v>53.2</v>
      </c>
      <c r="J21" s="352">
        <f>IF(ISNUMBER(Regressions!K31),ROUND(Regressions!K31, 1), NA())</f>
        <v>79.400000000000006</v>
      </c>
      <c r="K21" s="350" t="e">
        <f>IF(ISNUMBER(Regressions!L31),ROUND(Regressions!L31, 1), NA())</f>
        <v>#N/A</v>
      </c>
      <c r="L21" s="242">
        <f>IF(ISNUMBER(Regressions!M31),ROUND(Regressions!M31, 1), NA())</f>
        <v>52.1</v>
      </c>
      <c r="M21" s="351">
        <f>IF(ISNUMBER(Regressions!N31),ROUND(Regressions!N31, 1), NA())</f>
        <v>27.3</v>
      </c>
      <c r="N21" s="241">
        <f>IF(ISNUMBER(Regressions!O31),ROUND(Regressions!O31, 1), NA())</f>
        <v>20.6</v>
      </c>
      <c r="O21" s="352">
        <f>IF(ISNUMBER(Regressions!Q31),ROUND(Regressions!Q31, 1), NA())</f>
        <v>89.7</v>
      </c>
      <c r="P21" s="350">
        <f>IF(ISNUMBER(Regressions!R31),ROUND(Regressions!R31, 1), NA())</f>
        <v>34.299999999999997</v>
      </c>
      <c r="Q21" s="219" t="e">
        <f>IF(ISNUMBER(Regressions!S31),ROUND(Regressions!S31, 1), NA())</f>
        <v>#N/A</v>
      </c>
      <c r="R21" s="351" t="e">
        <f>IF(ISNUMBER(Regressions!T31),ROUND(Regressions!T31, 1), NA())</f>
        <v>#N/A</v>
      </c>
      <c r="S21" s="241">
        <f>IF(ISNUMBER(Regressions!U31),ROUND(Regressions!U31, 1), NA())</f>
        <v>65.7</v>
      </c>
    </row>
    <row xmlns:x14ac="http://schemas.microsoft.com/office/spreadsheetml/2009/9/ac" r="22" x14ac:dyDescent="0.2">
      <c r="A22" s="347" t="str">
        <f>IF(ISBLANK(Regressions!A32), " ", Regressions!A32)</f>
        <v>Guinea</v>
      </c>
      <c r="B22" s="348">
        <f>IF(ISBLANK(Regressions!B32), " ", Regressions!B32)</f>
        <v>2018</v>
      </c>
      <c r="C22" s="353" t="str">
        <f>IF(ISBLANK(Regressions!C32), " ", Regressions!C32)</f>
        <v>National</v>
      </c>
      <c r="D22" s="349">
        <f>IF(ISBLANK(Regressions!D32), " ", Regressions!D32)</f>
        <v>5050232</v>
      </c>
      <c r="E22" s="218">
        <f>IF(ISNUMBER(Regressions!E32),ROUND(Regressions!E32, 1), NA())</f>
        <v>48.7</v>
      </c>
      <c r="F22" s="350" t="e">
        <f>IF(ISNUMBER(Regressions!F32),ROUND(Regressions!F32, 1), NA())</f>
        <v>#N/A</v>
      </c>
      <c r="G22" s="240" t="e">
        <f>IF(ISNUMBER(Regressions!G32),ROUND(Regressions!G32, 1), NA())</f>
        <v>#N/A</v>
      </c>
      <c r="H22" s="351" t="e">
        <f>IF(ISNUMBER(Regressions!H32),ROUND(Regressions!H32, 1), NA())</f>
        <v>#N/A</v>
      </c>
      <c r="I22" s="241">
        <f>IF(ISNUMBER(Regressions!I32),ROUND(Regressions!I32, 1), NA())</f>
        <v>51.3</v>
      </c>
      <c r="J22" s="352">
        <f>IF(ISNUMBER(Regressions!K32),ROUND(Regressions!K32, 1), NA())</f>
        <v>80.599999999999994</v>
      </c>
      <c r="K22" s="350" t="e">
        <f>IF(ISNUMBER(Regressions!L32),ROUND(Regressions!L32, 1), NA())</f>
        <v>#N/A</v>
      </c>
      <c r="L22" s="242">
        <f>IF(ISNUMBER(Regressions!M32),ROUND(Regressions!M32, 1), NA())</f>
        <v>52.1</v>
      </c>
      <c r="M22" s="351">
        <f>IF(ISNUMBER(Regressions!N32),ROUND(Regressions!N32, 1), NA())</f>
        <v>28.4</v>
      </c>
      <c r="N22" s="241">
        <f>IF(ISNUMBER(Regressions!O32),ROUND(Regressions!O32, 1), NA())</f>
        <v>19.399999999999999</v>
      </c>
      <c r="O22" s="352">
        <f>IF(ISNUMBER(Regressions!Q32),ROUND(Regressions!Q32, 1), NA())</f>
        <v>87.8</v>
      </c>
      <c r="P22" s="350">
        <f>IF(ISNUMBER(Regressions!R32),ROUND(Regressions!R32, 1), NA())</f>
        <v>36</v>
      </c>
      <c r="Q22" s="219" t="e">
        <f>IF(ISNUMBER(Regressions!S32),ROUND(Regressions!S32, 1), NA())</f>
        <v>#N/A</v>
      </c>
      <c r="R22" s="351" t="e">
        <f>IF(ISNUMBER(Regressions!T32),ROUND(Regressions!T32, 1), NA())</f>
        <v>#N/A</v>
      </c>
      <c r="S22" s="241">
        <f>IF(ISNUMBER(Regressions!U32),ROUND(Regressions!U32, 1), NA())</f>
        <v>64</v>
      </c>
    </row>
    <row xmlns:x14ac="http://schemas.microsoft.com/office/spreadsheetml/2009/9/ac" r="23" x14ac:dyDescent="0.2">
      <c r="A23" s="347" t="str">
        <f>IF(ISBLANK(Regressions!A33), " ", Regressions!A33)</f>
        <v>Guinea</v>
      </c>
      <c r="B23" s="348">
        <f>IF(ISBLANK(Regressions!B33), " ", Regressions!B33)</f>
        <v>2019</v>
      </c>
      <c r="C23" s="353" t="str">
        <f>IF(ISBLANK(Regressions!C33), " ", Regressions!C33)</f>
        <v>National</v>
      </c>
      <c r="D23" s="349">
        <f>IF(ISBLANK(Regressions!D33), " ", Regressions!D33)</f>
        <v>5155245</v>
      </c>
      <c r="E23" s="218">
        <f>IF(ISNUMBER(Regressions!E33),ROUND(Regressions!E33, 1), NA())</f>
        <v>50.6</v>
      </c>
      <c r="F23" s="350" t="e">
        <f>IF(ISNUMBER(Regressions!F33),ROUND(Regressions!F33, 1), NA())</f>
        <v>#N/A</v>
      </c>
      <c r="G23" s="240" t="e">
        <f>IF(ISNUMBER(Regressions!G33),ROUND(Regressions!G33, 1), NA())</f>
        <v>#N/A</v>
      </c>
      <c r="H23" s="351" t="e">
        <f>IF(ISNUMBER(Regressions!H33),ROUND(Regressions!H33, 1), NA())</f>
        <v>#N/A</v>
      </c>
      <c r="I23" s="241">
        <f>IF(ISNUMBER(Regressions!I33),ROUND(Regressions!I33, 1), NA())</f>
        <v>49.4</v>
      </c>
      <c r="J23" s="352">
        <f>IF(ISNUMBER(Regressions!K33),ROUND(Regressions!K33, 1), NA())</f>
        <v>81.7</v>
      </c>
      <c r="K23" s="350" t="e">
        <f>IF(ISNUMBER(Regressions!L33),ROUND(Regressions!L33, 1), NA())</f>
        <v>#N/A</v>
      </c>
      <c r="L23" s="242">
        <f>IF(ISNUMBER(Regressions!M33),ROUND(Regressions!M33, 1), NA())</f>
        <v>52.1</v>
      </c>
      <c r="M23" s="351">
        <f>IF(ISNUMBER(Regressions!N33),ROUND(Regressions!N33, 1), NA())</f>
        <v>29.6</v>
      </c>
      <c r="N23" s="241">
        <f>IF(ISNUMBER(Regressions!O33),ROUND(Regressions!O33, 1), NA())</f>
        <v>18.3</v>
      </c>
      <c r="O23" s="352">
        <f>IF(ISNUMBER(Regressions!Q33),ROUND(Regressions!Q33, 1), NA())</f>
        <v>85.9</v>
      </c>
      <c r="P23" s="350">
        <f>IF(ISNUMBER(Regressions!R33),ROUND(Regressions!R33, 1), NA())</f>
        <v>37.6</v>
      </c>
      <c r="Q23" s="219" t="e">
        <f>IF(ISNUMBER(Regressions!S33),ROUND(Regressions!S33, 1), NA())</f>
        <v>#N/A</v>
      </c>
      <c r="R23" s="351" t="e">
        <f>IF(ISNUMBER(Regressions!T33),ROUND(Regressions!T33, 1), NA())</f>
        <v>#N/A</v>
      </c>
      <c r="S23" s="241">
        <f>IF(ISNUMBER(Regressions!U33),ROUND(Regressions!U33, 1), NA())</f>
        <v>62.4</v>
      </c>
    </row>
    <row xmlns:x14ac="http://schemas.microsoft.com/office/spreadsheetml/2009/9/ac" r="24" x14ac:dyDescent="0.2">
      <c r="A24" s="347" t="str">
        <f>IF(ISBLANK(Regressions!A34), " ", Regressions!A34)</f>
        <v>Guinea</v>
      </c>
      <c r="B24" s="348">
        <f>IF(ISBLANK(Regressions!B34), " ", Regressions!B34)</f>
        <v>2020</v>
      </c>
      <c r="C24" s="353" t="str">
        <f>IF(ISBLANK(Regressions!C34), " ", Regressions!C34)</f>
        <v>National</v>
      </c>
      <c r="D24" s="349">
        <f>IF(ISBLANK(Regressions!D34), " ", Regressions!D34)</f>
        <v>5265934</v>
      </c>
      <c r="E24" s="218">
        <f>IF(ISNUMBER(Regressions!E34),ROUND(Regressions!E34, 1), NA())</f>
        <v>52.5</v>
      </c>
      <c r="F24" s="350" t="e">
        <f>IF(ISNUMBER(Regressions!F34),ROUND(Regressions!F34, 1), NA())</f>
        <v>#N/A</v>
      </c>
      <c r="G24" s="240" t="e">
        <f>IF(ISNUMBER(Regressions!G34),ROUND(Regressions!G34, 1), NA())</f>
        <v>#N/A</v>
      </c>
      <c r="H24" s="351" t="e">
        <f>IF(ISNUMBER(Regressions!H34),ROUND(Regressions!H34, 1), NA())</f>
        <v>#N/A</v>
      </c>
      <c r="I24" s="241">
        <f>IF(ISNUMBER(Regressions!I34),ROUND(Regressions!I34, 1), NA())</f>
        <v>47.5</v>
      </c>
      <c r="J24" s="352">
        <f>IF(ISNUMBER(Regressions!K34),ROUND(Regressions!K34, 1), NA())</f>
        <v>82.9</v>
      </c>
      <c r="K24" s="350" t="e">
        <f>IF(ISNUMBER(Regressions!L34),ROUND(Regressions!L34, 1), NA())</f>
        <v>#N/A</v>
      </c>
      <c r="L24" s="242">
        <f>IF(ISNUMBER(Regressions!M34),ROUND(Regressions!M34, 1), NA())</f>
        <v>52.1</v>
      </c>
      <c r="M24" s="351">
        <f>IF(ISNUMBER(Regressions!N34),ROUND(Regressions!N34, 1), NA())</f>
        <v>30.7</v>
      </c>
      <c r="N24" s="241">
        <f>IF(ISNUMBER(Regressions!O34),ROUND(Regressions!O34, 1), NA())</f>
        <v>17.100000000000001</v>
      </c>
      <c r="O24" s="352">
        <f>IF(ISNUMBER(Regressions!Q34),ROUND(Regressions!Q34, 1), NA())</f>
        <v>84</v>
      </c>
      <c r="P24" s="350">
        <f>IF(ISNUMBER(Regressions!R34),ROUND(Regressions!R34, 1), NA())</f>
        <v>37.6</v>
      </c>
      <c r="Q24" s="219" t="e">
        <f>IF(ISNUMBER(Regressions!S34),ROUND(Regressions!S34, 1), NA())</f>
        <v>#N/A</v>
      </c>
      <c r="R24" s="351" t="e">
        <f>IF(ISNUMBER(Regressions!T34),ROUND(Regressions!T34, 1), NA())</f>
        <v>#N/A</v>
      </c>
      <c r="S24" s="241">
        <f>IF(ISNUMBER(Regressions!U34),ROUND(Regressions!U34, 1), NA())</f>
        <v>62.4</v>
      </c>
    </row>
    <row xmlns:x14ac="http://schemas.microsoft.com/office/spreadsheetml/2009/9/ac" r="25" x14ac:dyDescent="0.2">
      <c r="A25" s="409" t="str">
        <f>IF(ISBLANK(Regressions!A35), " ", Regressions!A35)</f>
        <v>Guinea</v>
      </c>
      <c r="B25" s="410">
        <f>IF(ISBLANK(Regressions!B35), " ", Regressions!B35)</f>
        <v>2021</v>
      </c>
      <c r="C25" s="411" t="str">
        <f>IF(ISBLANK(Regressions!C35), " ", Regressions!C35)</f>
        <v>National</v>
      </c>
      <c r="D25" s="412">
        <f>IF(ISBLANK(Regressions!D35), " ", Regressions!D35)</f>
        <v>5377732</v>
      </c>
      <c r="E25" s="415">
        <f>IF(ISNUMBER(Regressions!E35),ROUND(Regressions!E35, 1), NA())</f>
        <v>54.3</v>
      </c>
      <c r="F25" s="413" t="e">
        <f>IF(ISNUMBER(Regressions!F35),ROUND(Regressions!F35, 1), NA())</f>
        <v>#N/A</v>
      </c>
      <c r="G25" s="416" t="e">
        <f>IF(ISNUMBER(Regressions!G35),ROUND(Regressions!G35, 1), NA())</f>
        <v>#N/A</v>
      </c>
      <c r="H25" s="414" t="e">
        <f>IF(ISNUMBER(Regressions!H35),ROUND(Regressions!H35, 1), NA())</f>
        <v>#N/A</v>
      </c>
      <c r="I25" s="417">
        <f>IF(ISNUMBER(Regressions!I35),ROUND(Regressions!I35, 1), NA())</f>
        <v>45.7</v>
      </c>
      <c r="J25" s="415">
        <f>IF(ISNUMBER(Regressions!K35),ROUND(Regressions!K35, 1), NA())</f>
        <v>84</v>
      </c>
      <c r="K25" s="413" t="e">
        <f>IF(ISNUMBER(Regressions!L35),ROUND(Regressions!L35, 1), NA())</f>
        <v>#N/A</v>
      </c>
      <c r="L25" s="418">
        <f>IF(ISNUMBER(Regressions!M35),ROUND(Regressions!M35, 1), NA())</f>
        <v>52.1</v>
      </c>
      <c r="M25" s="414">
        <f>IF(ISNUMBER(Regressions!N35),ROUND(Regressions!N35, 1), NA())</f>
        <v>31.9</v>
      </c>
      <c r="N25" s="417">
        <f>IF(ISNUMBER(Regressions!O35),ROUND(Regressions!O35, 1), NA())</f>
        <v>16</v>
      </c>
      <c r="O25" s="415">
        <f>IF(ISNUMBER(Regressions!Q35),ROUND(Regressions!Q35, 1), NA())</f>
        <v>82.1</v>
      </c>
      <c r="P25" s="413">
        <f>IF(ISNUMBER(Regressions!R35),ROUND(Regressions!R35, 1), NA())</f>
        <v>37.6</v>
      </c>
      <c r="Q25" s="419" t="e">
        <f>IF(ISNUMBER(Regressions!S35),ROUND(Regressions!S35, 1), NA())</f>
        <v>#N/A</v>
      </c>
      <c r="R25" s="414" t="e">
        <f>IF(ISNUMBER(Regressions!T35),ROUND(Regressions!T35, 1), NA())</f>
        <v>#N/A</v>
      </c>
      <c r="S25" s="417">
        <f>IF(ISNUMBER(Regressions!U35),ROUND(Regressions!U35, 1), NA())</f>
        <v>62.4</v>
      </c>
      <c r="T25" s="408"/>
      <c r="U25" s="408"/>
      <c r="V25" s="408"/>
      <c r="W25" s="408"/>
      <c r="X25" s="408"/>
      <c r="Y25" s="408"/>
      <c r="Z25" s="408"/>
      <c r="AA25" s="408"/>
      <c r="AB25" s="408"/>
      <c r="AC25" s="408"/>
    </row>
    <row xmlns:x14ac="http://schemas.microsoft.com/office/spreadsheetml/2009/9/ac" r="26" x14ac:dyDescent="0.2">
      <c r="A26" s="347" t="str">
        <f>IF(ISBLANK(Regressions!A36), " ", Regressions!A36)</f>
        <v>Guinea</v>
      </c>
      <c r="B26" s="348">
        <f>IF(ISBLANK(Regressions!B36), " ", Regressions!B36)</f>
        <v>2022</v>
      </c>
      <c r="C26" s="353" t="str">
        <f>IF(ISBLANK(Regressions!C36), " ", Regressions!C36)</f>
        <v>National</v>
      </c>
      <c r="D26" s="349">
        <f>IF(ISBLANK(Regressions!D36), " ", Regressions!D36)</f>
        <v>5488668</v>
      </c>
      <c r="E26" s="218">
        <f>IF(ISNUMBER(Regressions!E36),ROUND(Regressions!E36, 1), NA())</f>
        <v>56.2</v>
      </c>
      <c r="F26" s="350" t="e">
        <f>IF(ISNUMBER(Regressions!F36),ROUND(Regressions!F36, 1), NA())</f>
        <v>#N/A</v>
      </c>
      <c r="G26" s="240" t="e">
        <f>IF(ISNUMBER(Regressions!G36),ROUND(Regressions!G36, 1), NA())</f>
        <v>#N/A</v>
      </c>
      <c r="H26" s="351" t="e">
        <f>IF(ISNUMBER(Regressions!H36),ROUND(Regressions!H36, 1), NA())</f>
        <v>#N/A</v>
      </c>
      <c r="I26" s="241">
        <f>IF(ISNUMBER(Regressions!I36),ROUND(Regressions!I36, 1), NA())</f>
        <v>43.8</v>
      </c>
      <c r="J26" s="352">
        <f>IF(ISNUMBER(Regressions!K36),ROUND(Regressions!K36, 1), NA())</f>
        <v>85.2</v>
      </c>
      <c r="K26" s="350" t="e">
        <f>IF(ISNUMBER(Regressions!L36),ROUND(Regressions!L36, 1), NA())</f>
        <v>#N/A</v>
      </c>
      <c r="L26" s="242">
        <f>IF(ISNUMBER(Regressions!M36),ROUND(Regressions!M36, 1), NA())</f>
        <v>52.1</v>
      </c>
      <c r="M26" s="351">
        <f>IF(ISNUMBER(Regressions!N36),ROUND(Regressions!N36, 1), NA())</f>
        <v>33.1</v>
      </c>
      <c r="N26" s="241">
        <f>IF(ISNUMBER(Regressions!O36),ROUND(Regressions!O36, 1), NA())</f>
        <v>14.8</v>
      </c>
      <c r="O26" s="352">
        <f>IF(ISNUMBER(Regressions!Q36),ROUND(Regressions!Q36, 1), NA())</f>
        <v>80.2</v>
      </c>
      <c r="P26" s="350">
        <f>IF(ISNUMBER(Regressions!R36),ROUND(Regressions!R36, 1), NA())</f>
        <v>37.6</v>
      </c>
      <c r="Q26" s="219" t="e">
        <f>IF(ISNUMBER(Regressions!S36),ROUND(Regressions!S36, 1), NA())</f>
        <v>#N/A</v>
      </c>
      <c r="R26" s="351" t="e">
        <f>IF(ISNUMBER(Regressions!T36),ROUND(Regressions!T36, 1), NA())</f>
        <v>#N/A</v>
      </c>
      <c r="S26" s="241">
        <f>IF(ISNUMBER(Regressions!U36),ROUND(Regressions!U36, 1), NA())</f>
        <v>62.4</v>
      </c>
    </row>
    <row xmlns:x14ac="http://schemas.microsoft.com/office/spreadsheetml/2009/9/ac" r="27" x14ac:dyDescent="0.2">
      <c r="A27" s="354" t="str">
        <f>IF(ISBLANK(Regressions!A37), " ", Regressions!A37)</f>
        <v>Guinea</v>
      </c>
      <c r="B27" s="355">
        <f>IF(ISBLANK(Regressions!B37), " ", Regressions!B37)</f>
        <v>2023</v>
      </c>
      <c r="C27" s="356" t="str">
        <f>IF(ISBLANK(Regressions!C37), " ", Regressions!C37)</f>
        <v>National</v>
      </c>
      <c r="D27" s="357">
        <f>IF(ISBLANK(Regressions!D37), " ", Regressions!D37)</f>
        <v>5537458</v>
      </c>
      <c r="E27" s="358">
        <f>IF(ISNUMBER(Regressions!E37),ROUND(Regressions!E37, 1), NA())</f>
        <v>58.1</v>
      </c>
      <c r="F27" s="359" t="e">
        <f>IF(ISNUMBER(Regressions!F37),ROUND(Regressions!F37, 1), NA())</f>
        <v>#N/A</v>
      </c>
      <c r="G27" s="360" t="e">
        <f>IF(ISNUMBER(Regressions!G37),ROUND(Regressions!G37, 1), NA())</f>
        <v>#N/A</v>
      </c>
      <c r="H27" s="361" t="e">
        <f>IF(ISNUMBER(Regressions!H37),ROUND(Regressions!H37, 1), NA())</f>
        <v>#N/A</v>
      </c>
      <c r="I27" s="362">
        <f>IF(ISNUMBER(Regressions!I37),ROUND(Regressions!I37, 1), NA())</f>
        <v>41.9</v>
      </c>
      <c r="J27" s="363">
        <f>IF(ISNUMBER(Regressions!K37),ROUND(Regressions!K37, 1), NA())</f>
        <v>86.3</v>
      </c>
      <c r="K27" s="359" t="e">
        <f>IF(ISNUMBER(Regressions!L37),ROUND(Regressions!L37, 1), NA())</f>
        <v>#N/A</v>
      </c>
      <c r="L27" s="364">
        <f>IF(ISNUMBER(Regressions!M37),ROUND(Regressions!M37, 1), NA())</f>
        <v>52.1</v>
      </c>
      <c r="M27" s="361">
        <f>IF(ISNUMBER(Regressions!N37),ROUND(Regressions!N37, 1), NA())</f>
        <v>34.200000000000003</v>
      </c>
      <c r="N27" s="362">
        <f>IF(ISNUMBER(Regressions!O37),ROUND(Regressions!O37, 1), NA())</f>
        <v>13.7</v>
      </c>
      <c r="O27" s="363">
        <f>IF(ISNUMBER(Regressions!Q37),ROUND(Regressions!Q37, 1), NA())</f>
        <v>78.3</v>
      </c>
      <c r="P27" s="359">
        <f>IF(ISNUMBER(Regressions!R37),ROUND(Regressions!R37, 1), NA())</f>
        <v>37.6</v>
      </c>
      <c r="Q27" s="365" t="e">
        <f>IF(ISNUMBER(Regressions!S37),ROUND(Regressions!S37, 1), NA())</f>
        <v>#N/A</v>
      </c>
      <c r="R27" s="361" t="e">
        <f>IF(ISNUMBER(Regressions!T37),ROUND(Regressions!T37, 1), NA())</f>
        <v>#N/A</v>
      </c>
      <c r="S27" s="362">
        <f>IF(ISNUMBER(Regressions!U37),ROUND(Regressions!U37, 1), NA())</f>
        <v>62.4</v>
      </c>
    </row>
    <row xmlns:x14ac="http://schemas.microsoft.com/office/spreadsheetml/2009/9/ac" r="28" hidden="true" x14ac:dyDescent="0.2">
      <c r="A28" s="347" t="str">
        <f>IF(ISBLANK(Regressions!A38), " ", Regressions!A38)</f>
        <v>Guinea</v>
      </c>
      <c r="B28" s="348">
        <f>IF(ISBLANK(Regressions!B38), " ", Regressions!B38)</f>
        <v>2024</v>
      </c>
      <c r="C28" s="353" t="str">
        <f>IF(ISBLANK(Regressions!C38), " ", Regressions!C38)</f>
        <v>National</v>
      </c>
      <c r="D28" s="349" t="str">
        <f>IF(ISBLANK(Regressions!D38), " ", Regressions!D38)</f>
        <v> </v>
      </c>
      <c r="E28" s="218" t="e">
        <f>IF(ISNUMBER(Regressions!E38),ROUND(Regressions!E38, 1), NA())</f>
        <v>#N/A</v>
      </c>
      <c r="F28" s="350" t="e">
        <f>IF(ISNUMBER(Regressions!F38),ROUND(Regressions!F38, 1), NA())</f>
        <v>#N/A</v>
      </c>
      <c r="G28" s="240" t="e">
        <f>IF(ISNUMBER(Regressions!G38),ROUND(Regressions!G38, 1), NA())</f>
        <v>#N/A</v>
      </c>
      <c r="H28" s="351" t="e">
        <f>IF(ISNUMBER(Regressions!H38),ROUND(Regressions!H38, 1), NA())</f>
        <v>#N/A</v>
      </c>
      <c r="I28" s="241" t="e">
        <f>IF(ISNUMBER(Regressions!I38),ROUND(Regressions!I38, 1), NA())</f>
        <v>#N/A</v>
      </c>
      <c r="J28" s="352" t="e">
        <f>IF(ISNUMBER(Regressions!K38),ROUND(Regressions!K38, 1), NA())</f>
        <v>#N/A</v>
      </c>
      <c r="K28" s="350" t="e">
        <f>IF(ISNUMBER(Regressions!L38),ROUND(Regressions!L38, 1), NA())</f>
        <v>#N/A</v>
      </c>
      <c r="L28" s="242" t="e">
        <f>IF(ISNUMBER(Regressions!M38),ROUND(Regressions!M38, 1), NA())</f>
        <v>#N/A</v>
      </c>
      <c r="M28" s="351" t="e">
        <f>IF(ISNUMBER(Regressions!N38),ROUND(Regressions!N38, 1), NA())</f>
        <v>#N/A</v>
      </c>
      <c r="N28" s="241" t="e">
        <f>IF(ISNUMBER(Regressions!O38),ROUND(Regressions!O38, 1), NA())</f>
        <v>#N/A</v>
      </c>
      <c r="O28" s="352" t="e">
        <f>IF(ISNUMBER(Regressions!Q38),ROUND(Regressions!Q38, 1), NA())</f>
        <v>#N/A</v>
      </c>
      <c r="P28" s="350" t="e">
        <f>IF(ISNUMBER(Regressions!R38),ROUND(Regressions!R38, 1), NA())</f>
        <v>#N/A</v>
      </c>
      <c r="Q28" s="219" t="e">
        <f>IF(ISNUMBER(Regressions!S38),ROUND(Regressions!S38, 1), NA())</f>
        <v>#N/A</v>
      </c>
      <c r="R28" s="351" t="e">
        <f>IF(ISNUMBER(Regressions!T38),ROUND(Regressions!T38, 1), NA())</f>
        <v>#N/A</v>
      </c>
      <c r="S28" s="241" t="e">
        <f>IF(ISNUMBER(Regressions!U38),ROUND(Regressions!U38, 1), NA())</f>
        <v>#N/A</v>
      </c>
    </row>
    <row xmlns:x14ac="http://schemas.microsoft.com/office/spreadsheetml/2009/9/ac" r="29" hidden="true" x14ac:dyDescent="0.2">
      <c r="A29" s="347" t="str">
        <f>IF(ISBLANK(Regressions!A39), " ", Regressions!A39)</f>
        <v>Guinea</v>
      </c>
      <c r="B29" s="348">
        <f>IF(ISBLANK(Regressions!B39), " ", Regressions!B39)</f>
        <v>2025</v>
      </c>
      <c r="C29" s="353" t="str">
        <f>IF(ISBLANK(Regressions!C39), " ", Regressions!C39)</f>
        <v>National</v>
      </c>
      <c r="D29" s="349" t="str">
        <f>IF(ISBLANK(Regressions!D39), " ", Regressions!D39)</f>
        <v> </v>
      </c>
      <c r="E29" s="218" t="e">
        <f>IF(ISNUMBER(Regressions!E39),ROUND(Regressions!E39, 1), NA())</f>
        <v>#N/A</v>
      </c>
      <c r="F29" s="350" t="e">
        <f>IF(ISNUMBER(Regressions!F39),ROUND(Regressions!F39, 1), NA())</f>
        <v>#N/A</v>
      </c>
      <c r="G29" s="240" t="e">
        <f>IF(ISNUMBER(Regressions!G39),ROUND(Regressions!G39, 1), NA())</f>
        <v>#N/A</v>
      </c>
      <c r="H29" s="351" t="e">
        <f>IF(ISNUMBER(Regressions!H39),ROUND(Regressions!H39, 1), NA())</f>
        <v>#N/A</v>
      </c>
      <c r="I29" s="241" t="e">
        <f>IF(ISNUMBER(Regressions!I39),ROUND(Regressions!I39, 1), NA())</f>
        <v>#N/A</v>
      </c>
      <c r="J29" s="352" t="e">
        <f>IF(ISNUMBER(Regressions!K39),ROUND(Regressions!K39, 1), NA())</f>
        <v>#N/A</v>
      </c>
      <c r="K29" s="350" t="e">
        <f>IF(ISNUMBER(Regressions!L39),ROUND(Regressions!L39, 1), NA())</f>
        <v>#N/A</v>
      </c>
      <c r="L29" s="242" t="e">
        <f>IF(ISNUMBER(Regressions!M39),ROUND(Regressions!M39, 1), NA())</f>
        <v>#N/A</v>
      </c>
      <c r="M29" s="351" t="e">
        <f>IF(ISNUMBER(Regressions!N39),ROUND(Regressions!N39, 1), NA())</f>
        <v>#N/A</v>
      </c>
      <c r="N29" s="241" t="e">
        <f>IF(ISNUMBER(Regressions!O39),ROUND(Regressions!O39, 1), NA())</f>
        <v>#N/A</v>
      </c>
      <c r="O29" s="352" t="e">
        <f>IF(ISNUMBER(Regressions!Q39),ROUND(Regressions!Q39, 1), NA())</f>
        <v>#N/A</v>
      </c>
      <c r="P29" s="350" t="e">
        <f>IF(ISNUMBER(Regressions!R39),ROUND(Regressions!R39, 1), NA())</f>
        <v>#N/A</v>
      </c>
      <c r="Q29" s="219" t="e">
        <f>IF(ISNUMBER(Regressions!S39),ROUND(Regressions!S39, 1), NA())</f>
        <v>#N/A</v>
      </c>
      <c r="R29" s="351" t="e">
        <f>IF(ISNUMBER(Regressions!T39),ROUND(Regressions!T39, 1), NA())</f>
        <v>#N/A</v>
      </c>
      <c r="S29" s="241" t="e">
        <f>IF(ISNUMBER(Regressions!U39),ROUND(Regressions!U39, 1), NA())</f>
        <v>#N/A</v>
      </c>
    </row>
    <row xmlns:x14ac="http://schemas.microsoft.com/office/spreadsheetml/2009/9/ac" r="30" hidden="true" x14ac:dyDescent="0.2">
      <c r="A30" s="347" t="str">
        <f>IF(ISBLANK(Regressions!A40), " ", Regressions!A40)</f>
        <v>Guinea</v>
      </c>
      <c r="B30" s="348">
        <f>IF(ISBLANK(Regressions!B40), " ", Regressions!B40)</f>
        <v>2026</v>
      </c>
      <c r="C30" s="353" t="str">
        <f>IF(ISBLANK(Regressions!C40), " ", Regressions!C40)</f>
        <v>National</v>
      </c>
      <c r="D30" s="349" t="str">
        <f>IF(ISBLANK(Regressions!D40), " ", Regressions!D40)</f>
        <v> </v>
      </c>
      <c r="E30" s="218" t="e">
        <f>IF(ISNUMBER(Regressions!E40),ROUND(Regressions!E40, 1), NA())</f>
        <v>#N/A</v>
      </c>
      <c r="F30" s="350" t="e">
        <f>IF(ISNUMBER(Regressions!F40),ROUND(Regressions!F40, 1), NA())</f>
        <v>#N/A</v>
      </c>
      <c r="G30" s="240" t="e">
        <f>IF(ISNUMBER(Regressions!G40),ROUND(Regressions!G40, 1), NA())</f>
        <v>#N/A</v>
      </c>
      <c r="H30" s="351" t="e">
        <f>IF(ISNUMBER(Regressions!H40),ROUND(Regressions!H40, 1), NA())</f>
        <v>#N/A</v>
      </c>
      <c r="I30" s="241" t="e">
        <f>IF(ISNUMBER(Regressions!I40),ROUND(Regressions!I40, 1), NA())</f>
        <v>#N/A</v>
      </c>
      <c r="J30" s="352" t="e">
        <f>IF(ISNUMBER(Regressions!K40),ROUND(Regressions!K40, 1), NA())</f>
        <v>#N/A</v>
      </c>
      <c r="K30" s="350" t="e">
        <f>IF(ISNUMBER(Regressions!L40),ROUND(Regressions!L40, 1), NA())</f>
        <v>#N/A</v>
      </c>
      <c r="L30" s="242" t="e">
        <f>IF(ISNUMBER(Regressions!M40),ROUND(Regressions!M40, 1), NA())</f>
        <v>#N/A</v>
      </c>
      <c r="M30" s="351" t="e">
        <f>IF(ISNUMBER(Regressions!N40),ROUND(Regressions!N40, 1), NA())</f>
        <v>#N/A</v>
      </c>
      <c r="N30" s="241" t="e">
        <f>IF(ISNUMBER(Regressions!O40),ROUND(Regressions!O40, 1), NA())</f>
        <v>#N/A</v>
      </c>
      <c r="O30" s="352" t="e">
        <f>IF(ISNUMBER(Regressions!Q40),ROUND(Regressions!Q40, 1), NA())</f>
        <v>#N/A</v>
      </c>
      <c r="P30" s="350" t="e">
        <f>IF(ISNUMBER(Regressions!R40),ROUND(Regressions!R40, 1), NA())</f>
        <v>#N/A</v>
      </c>
      <c r="Q30" s="219" t="e">
        <f>IF(ISNUMBER(Regressions!S40),ROUND(Regressions!S40, 1), NA())</f>
        <v>#N/A</v>
      </c>
      <c r="R30" s="351" t="e">
        <f>IF(ISNUMBER(Regressions!T40),ROUND(Regressions!T40, 1), NA())</f>
        <v>#N/A</v>
      </c>
      <c r="S30" s="241" t="e">
        <f>IF(ISNUMBER(Regressions!U40),ROUND(Regressions!U40, 1), NA())</f>
        <v>#N/A</v>
      </c>
    </row>
    <row xmlns:x14ac="http://schemas.microsoft.com/office/spreadsheetml/2009/9/ac" r="31" hidden="true" x14ac:dyDescent="0.2">
      <c r="A31" s="347" t="str">
        <f>IF(ISBLANK(Regressions!A41), " ", Regressions!A41)</f>
        <v>Guinea</v>
      </c>
      <c r="B31" s="348">
        <f>IF(ISBLANK(Regressions!B41), " ", Regressions!B41)</f>
        <v>2027</v>
      </c>
      <c r="C31" s="353" t="str">
        <f>IF(ISBLANK(Regressions!C41), " ", Regressions!C41)</f>
        <v>National</v>
      </c>
      <c r="D31" s="349" t="str">
        <f>IF(ISBLANK(Regressions!D41), " ", Regressions!D41)</f>
        <v> </v>
      </c>
      <c r="E31" s="218" t="e">
        <f>IF(ISNUMBER(Regressions!E41),ROUND(Regressions!E41, 1), NA())</f>
        <v>#N/A</v>
      </c>
      <c r="F31" s="350" t="e">
        <f>IF(ISNUMBER(Regressions!F41),ROUND(Regressions!F41, 1), NA())</f>
        <v>#N/A</v>
      </c>
      <c r="G31" s="240" t="e">
        <f>IF(ISNUMBER(Regressions!G41),ROUND(Regressions!G41, 1), NA())</f>
        <v>#N/A</v>
      </c>
      <c r="H31" s="351" t="e">
        <f>IF(ISNUMBER(Regressions!H41),ROUND(Regressions!H41, 1), NA())</f>
        <v>#N/A</v>
      </c>
      <c r="I31" s="241" t="e">
        <f>IF(ISNUMBER(Regressions!I41),ROUND(Regressions!I41, 1), NA())</f>
        <v>#N/A</v>
      </c>
      <c r="J31" s="352" t="e">
        <f>IF(ISNUMBER(Regressions!K41),ROUND(Regressions!K41, 1), NA())</f>
        <v>#N/A</v>
      </c>
      <c r="K31" s="350" t="e">
        <f>IF(ISNUMBER(Regressions!L41),ROUND(Regressions!L41, 1), NA())</f>
        <v>#N/A</v>
      </c>
      <c r="L31" s="242" t="e">
        <f>IF(ISNUMBER(Regressions!M41),ROUND(Regressions!M41, 1), NA())</f>
        <v>#N/A</v>
      </c>
      <c r="M31" s="351" t="e">
        <f>IF(ISNUMBER(Regressions!N41),ROUND(Regressions!N41, 1), NA())</f>
        <v>#N/A</v>
      </c>
      <c r="N31" s="241" t="e">
        <f>IF(ISNUMBER(Regressions!O41),ROUND(Regressions!O41, 1), NA())</f>
        <v>#N/A</v>
      </c>
      <c r="O31" s="352" t="e">
        <f>IF(ISNUMBER(Regressions!Q41),ROUND(Regressions!Q41, 1), NA())</f>
        <v>#N/A</v>
      </c>
      <c r="P31" s="350" t="e">
        <f>IF(ISNUMBER(Regressions!R41),ROUND(Regressions!R41, 1), NA())</f>
        <v>#N/A</v>
      </c>
      <c r="Q31" s="219" t="e">
        <f>IF(ISNUMBER(Regressions!S41),ROUND(Regressions!S41, 1), NA())</f>
        <v>#N/A</v>
      </c>
      <c r="R31" s="351" t="e">
        <f>IF(ISNUMBER(Regressions!T41),ROUND(Regressions!T41, 1), NA())</f>
        <v>#N/A</v>
      </c>
      <c r="S31" s="241" t="e">
        <f>IF(ISNUMBER(Regressions!U41),ROUND(Regressions!U41, 1), NA())</f>
        <v>#N/A</v>
      </c>
    </row>
    <row xmlns:x14ac="http://schemas.microsoft.com/office/spreadsheetml/2009/9/ac" r="32" hidden="true" x14ac:dyDescent="0.2">
      <c r="A32" s="347" t="str">
        <f>IF(ISBLANK(Regressions!A42), " ", Regressions!A42)</f>
        <v>Guinea</v>
      </c>
      <c r="B32" s="348">
        <f>IF(ISBLANK(Regressions!B42), " ", Regressions!B42)</f>
        <v>2028</v>
      </c>
      <c r="C32" s="353" t="str">
        <f>IF(ISBLANK(Regressions!C42), " ", Regressions!C42)</f>
        <v>National</v>
      </c>
      <c r="D32" s="349" t="str">
        <f>IF(ISBLANK(Regressions!D42), " ", Regressions!D42)</f>
        <v> </v>
      </c>
      <c r="E32" s="218" t="e">
        <f>IF(ISNUMBER(Regressions!E42),ROUND(Regressions!E42, 1), NA())</f>
        <v>#N/A</v>
      </c>
      <c r="F32" s="350" t="e">
        <f>IF(ISNUMBER(Regressions!F42),ROUND(Regressions!F42, 1), NA())</f>
        <v>#N/A</v>
      </c>
      <c r="G32" s="240" t="e">
        <f>IF(ISNUMBER(Regressions!G42),ROUND(Regressions!G42, 1), NA())</f>
        <v>#N/A</v>
      </c>
      <c r="H32" s="351" t="e">
        <f>IF(ISNUMBER(Regressions!H42),ROUND(Regressions!H42, 1), NA())</f>
        <v>#N/A</v>
      </c>
      <c r="I32" s="241" t="e">
        <f>IF(ISNUMBER(Regressions!I42),ROUND(Regressions!I42, 1), NA())</f>
        <v>#N/A</v>
      </c>
      <c r="J32" s="352" t="e">
        <f>IF(ISNUMBER(Regressions!K42),ROUND(Regressions!K42, 1), NA())</f>
        <v>#N/A</v>
      </c>
      <c r="K32" s="350" t="e">
        <f>IF(ISNUMBER(Regressions!L42),ROUND(Regressions!L42, 1), NA())</f>
        <v>#N/A</v>
      </c>
      <c r="L32" s="242" t="e">
        <f>IF(ISNUMBER(Regressions!M42),ROUND(Regressions!M42, 1), NA())</f>
        <v>#N/A</v>
      </c>
      <c r="M32" s="351" t="e">
        <f>IF(ISNUMBER(Regressions!N42),ROUND(Regressions!N42, 1), NA())</f>
        <v>#N/A</v>
      </c>
      <c r="N32" s="241" t="e">
        <f>IF(ISNUMBER(Regressions!O42),ROUND(Regressions!O42, 1), NA())</f>
        <v>#N/A</v>
      </c>
      <c r="O32" s="352" t="e">
        <f>IF(ISNUMBER(Regressions!Q42),ROUND(Regressions!Q42, 1), NA())</f>
        <v>#N/A</v>
      </c>
      <c r="P32" s="350" t="e">
        <f>IF(ISNUMBER(Regressions!R42),ROUND(Regressions!R42, 1), NA())</f>
        <v>#N/A</v>
      </c>
      <c r="Q32" s="219" t="e">
        <f>IF(ISNUMBER(Regressions!S42),ROUND(Regressions!S42, 1), NA())</f>
        <v>#N/A</v>
      </c>
      <c r="R32" s="351" t="e">
        <f>IF(ISNUMBER(Regressions!T42),ROUND(Regressions!T42, 1), NA())</f>
        <v>#N/A</v>
      </c>
      <c r="S32" s="241" t="e">
        <f>IF(ISNUMBER(Regressions!U42),ROUND(Regressions!U42, 1), NA())</f>
        <v>#N/A</v>
      </c>
    </row>
    <row xmlns:x14ac="http://schemas.microsoft.com/office/spreadsheetml/2009/9/ac" r="33" hidden="true" x14ac:dyDescent="0.2">
      <c r="A33" s="347" t="str">
        <f>IF(ISBLANK(Regressions!A43), " ", Regressions!A43)</f>
        <v>Guinea</v>
      </c>
      <c r="B33" s="348">
        <f>IF(ISBLANK(Regressions!B43), " ", Regressions!B43)</f>
        <v>2029</v>
      </c>
      <c r="C33" s="353" t="str">
        <f>IF(ISBLANK(Regressions!C43), " ", Regressions!C43)</f>
        <v>National</v>
      </c>
      <c r="D33" s="349" t="str">
        <f>IF(ISBLANK(Regressions!D43), " ", Regressions!D43)</f>
        <v> </v>
      </c>
      <c r="E33" s="218" t="e">
        <f>IF(ISNUMBER(Regressions!E43),ROUND(Regressions!E43, 1), NA())</f>
        <v>#N/A</v>
      </c>
      <c r="F33" s="350" t="e">
        <f>IF(ISNUMBER(Regressions!F43),ROUND(Regressions!F43, 1), NA())</f>
        <v>#N/A</v>
      </c>
      <c r="G33" s="240" t="e">
        <f>IF(ISNUMBER(Regressions!G43),ROUND(Regressions!G43, 1), NA())</f>
        <v>#N/A</v>
      </c>
      <c r="H33" s="351" t="e">
        <f>IF(ISNUMBER(Regressions!H43),ROUND(Regressions!H43, 1), NA())</f>
        <v>#N/A</v>
      </c>
      <c r="I33" s="241" t="e">
        <f>IF(ISNUMBER(Regressions!I43),ROUND(Regressions!I43, 1), NA())</f>
        <v>#N/A</v>
      </c>
      <c r="J33" s="352" t="e">
        <f>IF(ISNUMBER(Regressions!K43),ROUND(Regressions!K43, 1), NA())</f>
        <v>#N/A</v>
      </c>
      <c r="K33" s="350" t="e">
        <f>IF(ISNUMBER(Regressions!L43),ROUND(Regressions!L43, 1), NA())</f>
        <v>#N/A</v>
      </c>
      <c r="L33" s="242" t="e">
        <f>IF(ISNUMBER(Regressions!M43),ROUND(Regressions!M43, 1), NA())</f>
        <v>#N/A</v>
      </c>
      <c r="M33" s="351" t="e">
        <f>IF(ISNUMBER(Regressions!N43),ROUND(Regressions!N43, 1), NA())</f>
        <v>#N/A</v>
      </c>
      <c r="N33" s="241" t="e">
        <f>IF(ISNUMBER(Regressions!O43),ROUND(Regressions!O43, 1), NA())</f>
        <v>#N/A</v>
      </c>
      <c r="O33" s="352" t="e">
        <f>IF(ISNUMBER(Regressions!Q43),ROUND(Regressions!Q43, 1), NA())</f>
        <v>#N/A</v>
      </c>
      <c r="P33" s="350" t="e">
        <f>IF(ISNUMBER(Regressions!R43),ROUND(Regressions!R43, 1), NA())</f>
        <v>#N/A</v>
      </c>
      <c r="Q33" s="219" t="e">
        <f>IF(ISNUMBER(Regressions!S43),ROUND(Regressions!S43, 1), NA())</f>
        <v>#N/A</v>
      </c>
      <c r="R33" s="351" t="e">
        <f>IF(ISNUMBER(Regressions!T43),ROUND(Regressions!T43, 1), NA())</f>
        <v>#N/A</v>
      </c>
      <c r="S33" s="241" t="e">
        <f>IF(ISNUMBER(Regressions!U43),ROUND(Regressions!U43, 1), NA())</f>
        <v>#N/A</v>
      </c>
    </row>
    <row xmlns:x14ac="http://schemas.microsoft.com/office/spreadsheetml/2009/9/ac" r="34" hidden="true" x14ac:dyDescent="0.2">
      <c r="A34" s="347" t="str">
        <f>IF(ISBLANK(Regressions!A44), " ", Regressions!A44)</f>
        <v>Guinea</v>
      </c>
      <c r="B34" s="348">
        <f>IF(ISBLANK(Regressions!B44), " ", Regressions!B44)</f>
        <v>2030</v>
      </c>
      <c r="C34" s="353" t="str">
        <f>IF(ISBLANK(Regressions!C44), " ", Regressions!C44)</f>
        <v>National</v>
      </c>
      <c r="D34" s="349" t="str">
        <f>IF(ISBLANK(Regressions!D44), " ", Regressions!D44)</f>
        <v> </v>
      </c>
      <c r="E34" s="218" t="e">
        <f>IF(ISNUMBER(Regressions!E44),ROUND(Regressions!E44, 1), NA())</f>
        <v>#N/A</v>
      </c>
      <c r="F34" s="350" t="e">
        <f>IF(ISNUMBER(Regressions!F44),ROUND(Regressions!F44, 1), NA())</f>
        <v>#N/A</v>
      </c>
      <c r="G34" s="240" t="e">
        <f>IF(ISNUMBER(Regressions!G44),ROUND(Regressions!G44, 1), NA())</f>
        <v>#N/A</v>
      </c>
      <c r="H34" s="351" t="e">
        <f>IF(ISNUMBER(Regressions!H44),ROUND(Regressions!H44, 1), NA())</f>
        <v>#N/A</v>
      </c>
      <c r="I34" s="241" t="e">
        <f>IF(ISNUMBER(Regressions!I44),ROUND(Regressions!I44, 1), NA())</f>
        <v>#N/A</v>
      </c>
      <c r="J34" s="352" t="e">
        <f>IF(ISNUMBER(Regressions!K44),ROUND(Regressions!K44, 1), NA())</f>
        <v>#N/A</v>
      </c>
      <c r="K34" s="350" t="e">
        <f>IF(ISNUMBER(Regressions!L44),ROUND(Regressions!L44, 1), NA())</f>
        <v>#N/A</v>
      </c>
      <c r="L34" s="242" t="e">
        <f>IF(ISNUMBER(Regressions!M44),ROUND(Regressions!M44, 1), NA())</f>
        <v>#N/A</v>
      </c>
      <c r="M34" s="351" t="e">
        <f>IF(ISNUMBER(Regressions!N44),ROUND(Regressions!N44, 1), NA())</f>
        <v>#N/A</v>
      </c>
      <c r="N34" s="241" t="e">
        <f>IF(ISNUMBER(Regressions!O44),ROUND(Regressions!O44, 1), NA())</f>
        <v>#N/A</v>
      </c>
      <c r="O34" s="352" t="e">
        <f>IF(ISNUMBER(Regressions!Q44),ROUND(Regressions!Q44, 1), NA())</f>
        <v>#N/A</v>
      </c>
      <c r="P34" s="350" t="e">
        <f>IF(ISNUMBER(Regressions!R44),ROUND(Regressions!R44, 1), NA())</f>
        <v>#N/A</v>
      </c>
      <c r="Q34" s="219" t="e">
        <f>IF(ISNUMBER(Regressions!S44),ROUND(Regressions!S44, 1), NA())</f>
        <v>#N/A</v>
      </c>
      <c r="R34" s="351" t="e">
        <f>IF(ISNUMBER(Regressions!T44),ROUND(Regressions!T44, 1), NA())</f>
        <v>#N/A</v>
      </c>
      <c r="S34" s="241" t="e">
        <f>IF(ISNUMBER(Regressions!U44),ROUND(Regressions!U44, 1), NA())</f>
        <v>#N/A</v>
      </c>
    </row>
    <row xmlns:x14ac="http://schemas.microsoft.com/office/spreadsheetml/2009/9/ac" r="35" x14ac:dyDescent="0.2">
      <c r="A35" s="347" t="str">
        <f>IF(ISBLANK(Regressions!A45), " ", Regressions!A45)</f>
        <v>Guinea</v>
      </c>
      <c r="B35" s="348">
        <f>IF(ISBLANK(Regressions!B45), " ", Regressions!B45)</f>
        <v>2000</v>
      </c>
      <c r="C35" s="353" t="str">
        <f>IF(ISBLANK(Regressions!C45), " ", Regressions!C45)</f>
        <v>Urban</v>
      </c>
      <c r="D35" s="349">
        <f>IF(ISBLANK(Regressions!D45), " ", Regressions!D45)</f>
        <v>1037654.935070686</v>
      </c>
      <c r="E35" s="218">
        <f>IF(ISNUMBER(Regressions!E45),ROUND(Regressions!E45, 1), NA())</f>
        <v>36.299999999999997</v>
      </c>
      <c r="F35" s="350" t="e">
        <f>IF(ISNUMBER(Regressions!F45),ROUND(Regressions!F45, 1), NA())</f>
        <v>#N/A</v>
      </c>
      <c r="G35" s="240" t="e">
        <f>IF(ISNUMBER(Regressions!G45),ROUND(Regressions!G45, 1), NA())</f>
        <v>#N/A</v>
      </c>
      <c r="H35" s="351" t="e">
        <f>IF(ISNUMBER(Regressions!H45),ROUND(Regressions!H45, 1), NA())</f>
        <v>#N/A</v>
      </c>
      <c r="I35" s="241" t="e">
        <f>IF(ISNUMBER(Regressions!I45),ROUND(Regressions!I45, 1), NA())</f>
        <v>#N/A</v>
      </c>
      <c r="J35" s="352" t="e">
        <f>IF(ISNUMBER(Regressions!K45),ROUND(Regressions!K45, 1), NA())</f>
        <v>#N/A</v>
      </c>
      <c r="K35" s="350" t="e">
        <f>IF(ISNUMBER(Regressions!L45),ROUND(Regressions!L45, 1), NA())</f>
        <v>#N/A</v>
      </c>
      <c r="L35" s="242" t="e">
        <f>IF(ISNUMBER(Regressions!M45),ROUND(Regressions!M45, 1), NA())</f>
        <v>#N/A</v>
      </c>
      <c r="M35" s="351" t="e">
        <f>IF(ISNUMBER(Regressions!N45),ROUND(Regressions!N45, 1), NA())</f>
        <v>#N/A</v>
      </c>
      <c r="N35" s="241" t="e">
        <f>IF(ISNUMBER(Regressions!O45),ROUND(Regressions!O45, 1), NA())</f>
        <v>#N/A</v>
      </c>
      <c r="O35" s="352" t="e">
        <f>IF(ISNUMBER(Regressions!Q45),ROUND(Regressions!Q45, 1), NA())</f>
        <v>#N/A</v>
      </c>
      <c r="P35" s="350" t="e">
        <f>IF(ISNUMBER(Regressions!R45),ROUND(Regressions!R45, 1), NA())</f>
        <v>#N/A</v>
      </c>
      <c r="Q35" s="219" t="e">
        <f>IF(ISNUMBER(Regressions!S45),ROUND(Regressions!S45, 1), NA())</f>
        <v>#N/A</v>
      </c>
      <c r="R35" s="351" t="e">
        <f>IF(ISNUMBER(Regressions!T45),ROUND(Regressions!T45, 1), NA())</f>
        <v>#N/A</v>
      </c>
      <c r="S35" s="241" t="e">
        <f>IF(ISNUMBER(Regressions!U45),ROUND(Regressions!U45, 1), NA())</f>
        <v>#N/A</v>
      </c>
    </row>
    <row xmlns:x14ac="http://schemas.microsoft.com/office/spreadsheetml/2009/9/ac" r="36" x14ac:dyDescent="0.2">
      <c r="A36" s="347" t="str">
        <f>IF(ISBLANK(Regressions!A46), " ", Regressions!A46)</f>
        <v>Guinea</v>
      </c>
      <c r="B36" s="348">
        <f>IF(ISBLANK(Regressions!B46), " ", Regressions!B46)</f>
        <v>2001</v>
      </c>
      <c r="C36" s="353" t="str">
        <f>IF(ISBLANK(Regressions!C46), " ", Regressions!C46)</f>
        <v>Urban</v>
      </c>
      <c r="D36" s="349">
        <f>IF(ISBLANK(Regressions!D46), " ", Regressions!D46)</f>
        <v>1076534.373281002</v>
      </c>
      <c r="E36" s="218">
        <f>IF(ISNUMBER(Regressions!E46),ROUND(Regressions!E46, 1), NA())</f>
        <v>36.299999999999997</v>
      </c>
      <c r="F36" s="350" t="e">
        <f>IF(ISNUMBER(Regressions!F46),ROUND(Regressions!F46, 1), NA())</f>
        <v>#N/A</v>
      </c>
      <c r="G36" s="240" t="e">
        <f>IF(ISNUMBER(Regressions!G46),ROUND(Regressions!G46, 1), NA())</f>
        <v>#N/A</v>
      </c>
      <c r="H36" s="351" t="e">
        <f>IF(ISNUMBER(Regressions!H46),ROUND(Regressions!H46, 1), NA())</f>
        <v>#N/A</v>
      </c>
      <c r="I36" s="241" t="e">
        <f>IF(ISNUMBER(Regressions!I46),ROUND(Regressions!I46, 1), NA())</f>
        <v>#N/A</v>
      </c>
      <c r="J36" s="352" t="e">
        <f>IF(ISNUMBER(Regressions!K46),ROUND(Regressions!K46, 1), NA())</f>
        <v>#N/A</v>
      </c>
      <c r="K36" s="350" t="e">
        <f>IF(ISNUMBER(Regressions!L46),ROUND(Regressions!L46, 1), NA())</f>
        <v>#N/A</v>
      </c>
      <c r="L36" s="242" t="e">
        <f>IF(ISNUMBER(Regressions!M46),ROUND(Regressions!M46, 1), NA())</f>
        <v>#N/A</v>
      </c>
      <c r="M36" s="351" t="e">
        <f>IF(ISNUMBER(Regressions!N46),ROUND(Regressions!N46, 1), NA())</f>
        <v>#N/A</v>
      </c>
      <c r="N36" s="241" t="e">
        <f>IF(ISNUMBER(Regressions!O46),ROUND(Regressions!O46, 1), NA())</f>
        <v>#N/A</v>
      </c>
      <c r="O36" s="352" t="e">
        <f>IF(ISNUMBER(Regressions!Q46),ROUND(Regressions!Q46, 1), NA())</f>
        <v>#N/A</v>
      </c>
      <c r="P36" s="350" t="e">
        <f>IF(ISNUMBER(Regressions!R46),ROUND(Regressions!R46, 1), NA())</f>
        <v>#N/A</v>
      </c>
      <c r="Q36" s="219" t="e">
        <f>IF(ISNUMBER(Regressions!S46),ROUND(Regressions!S46, 1), NA())</f>
        <v>#N/A</v>
      </c>
      <c r="R36" s="351" t="e">
        <f>IF(ISNUMBER(Regressions!T46),ROUND(Regressions!T46, 1), NA())</f>
        <v>#N/A</v>
      </c>
      <c r="S36" s="241" t="e">
        <f>IF(ISNUMBER(Regressions!U46),ROUND(Regressions!U46, 1), NA())</f>
        <v>#N/A</v>
      </c>
    </row>
    <row xmlns:x14ac="http://schemas.microsoft.com/office/spreadsheetml/2009/9/ac" r="37" x14ac:dyDescent="0.2">
      <c r="A37" s="347" t="str">
        <f>IF(ISBLANK(Regressions!A47), " ", Regressions!A47)</f>
        <v>Guinea</v>
      </c>
      <c r="B37" s="348">
        <f>IF(ISBLANK(Regressions!B47), " ", Regressions!B47)</f>
        <v>2002</v>
      </c>
      <c r="C37" s="353" t="str">
        <f>IF(ISBLANK(Regressions!C47), " ", Regressions!C47)</f>
        <v>Urban</v>
      </c>
      <c r="D37" s="349">
        <f>IF(ISBLANK(Regressions!D47), " ", Regressions!D47)</f>
        <v>1112969.611302509</v>
      </c>
      <c r="E37" s="218">
        <f>IF(ISNUMBER(Regressions!E47),ROUND(Regressions!E47, 1), NA())</f>
        <v>36.299999999999997</v>
      </c>
      <c r="F37" s="350" t="e">
        <f>IF(ISNUMBER(Regressions!F47),ROUND(Regressions!F47, 1), NA())</f>
        <v>#N/A</v>
      </c>
      <c r="G37" s="240" t="e">
        <f>IF(ISNUMBER(Regressions!G47),ROUND(Regressions!G47, 1), NA())</f>
        <v>#N/A</v>
      </c>
      <c r="H37" s="351" t="e">
        <f>IF(ISNUMBER(Regressions!H47),ROUND(Regressions!H47, 1), NA())</f>
        <v>#N/A</v>
      </c>
      <c r="I37" s="241" t="e">
        <f>IF(ISNUMBER(Regressions!I47),ROUND(Regressions!I47, 1), NA())</f>
        <v>#N/A</v>
      </c>
      <c r="J37" s="352" t="e">
        <f>IF(ISNUMBER(Regressions!K47),ROUND(Regressions!K47, 1), NA())</f>
        <v>#N/A</v>
      </c>
      <c r="K37" s="350" t="e">
        <f>IF(ISNUMBER(Regressions!L47),ROUND(Regressions!L47, 1), NA())</f>
        <v>#N/A</v>
      </c>
      <c r="L37" s="242" t="e">
        <f>IF(ISNUMBER(Regressions!M47),ROUND(Regressions!M47, 1), NA())</f>
        <v>#N/A</v>
      </c>
      <c r="M37" s="351" t="e">
        <f>IF(ISNUMBER(Regressions!N47),ROUND(Regressions!N47, 1), NA())</f>
        <v>#N/A</v>
      </c>
      <c r="N37" s="241" t="e">
        <f>IF(ISNUMBER(Regressions!O47),ROUND(Regressions!O47, 1), NA())</f>
        <v>#N/A</v>
      </c>
      <c r="O37" s="352" t="e">
        <f>IF(ISNUMBER(Regressions!Q47),ROUND(Regressions!Q47, 1), NA())</f>
        <v>#N/A</v>
      </c>
      <c r="P37" s="350" t="e">
        <f>IF(ISNUMBER(Regressions!R47),ROUND(Regressions!R47, 1), NA())</f>
        <v>#N/A</v>
      </c>
      <c r="Q37" s="219" t="e">
        <f>IF(ISNUMBER(Regressions!S47),ROUND(Regressions!S47, 1), NA())</f>
        <v>#N/A</v>
      </c>
      <c r="R37" s="351" t="e">
        <f>IF(ISNUMBER(Regressions!T47),ROUND(Regressions!T47, 1), NA())</f>
        <v>#N/A</v>
      </c>
      <c r="S37" s="241" t="e">
        <f>IF(ISNUMBER(Regressions!U47),ROUND(Regressions!U47, 1), NA())</f>
        <v>#N/A</v>
      </c>
    </row>
    <row xmlns:x14ac="http://schemas.microsoft.com/office/spreadsheetml/2009/9/ac" r="38" x14ac:dyDescent="0.2">
      <c r="A38" s="347" t="str">
        <f>IF(ISBLANK(Regressions!A48), " ", Regressions!A48)</f>
        <v>Guinea</v>
      </c>
      <c r="B38" s="348">
        <f>IF(ISBLANK(Regressions!B48), " ", Regressions!B48)</f>
        <v>2003</v>
      </c>
      <c r="C38" s="353" t="str">
        <f>IF(ISBLANK(Regressions!C48), " ", Regressions!C48)</f>
        <v>Urban</v>
      </c>
      <c r="D38" s="349">
        <f>IF(ISBLANK(Regressions!D48), " ", Regressions!D48)</f>
        <v>1155240.89887167</v>
      </c>
      <c r="E38" s="218">
        <f>IF(ISNUMBER(Regressions!E48),ROUND(Regressions!E48, 1), NA())</f>
        <v>36.299999999999997</v>
      </c>
      <c r="F38" s="350" t="e">
        <f>IF(ISNUMBER(Regressions!F48),ROUND(Regressions!F48, 1), NA())</f>
        <v>#N/A</v>
      </c>
      <c r="G38" s="240" t="e">
        <f>IF(ISNUMBER(Regressions!G48),ROUND(Regressions!G48, 1), NA())</f>
        <v>#N/A</v>
      </c>
      <c r="H38" s="351" t="e">
        <f>IF(ISNUMBER(Regressions!H48),ROUND(Regressions!H48, 1), NA())</f>
        <v>#N/A</v>
      </c>
      <c r="I38" s="241" t="e">
        <f>IF(ISNUMBER(Regressions!I48),ROUND(Regressions!I48, 1), NA())</f>
        <v>#N/A</v>
      </c>
      <c r="J38" s="352" t="e">
        <f>IF(ISNUMBER(Regressions!K48),ROUND(Regressions!K48, 1), NA())</f>
        <v>#N/A</v>
      </c>
      <c r="K38" s="350" t="e">
        <f>IF(ISNUMBER(Regressions!L48),ROUND(Regressions!L48, 1), NA())</f>
        <v>#N/A</v>
      </c>
      <c r="L38" s="242" t="e">
        <f>IF(ISNUMBER(Regressions!M48),ROUND(Regressions!M48, 1), NA())</f>
        <v>#N/A</v>
      </c>
      <c r="M38" s="351" t="e">
        <f>IF(ISNUMBER(Regressions!N48),ROUND(Regressions!N48, 1), NA())</f>
        <v>#N/A</v>
      </c>
      <c r="N38" s="241" t="e">
        <f>IF(ISNUMBER(Regressions!O48),ROUND(Regressions!O48, 1), NA())</f>
        <v>#N/A</v>
      </c>
      <c r="O38" s="352" t="e">
        <f>IF(ISNUMBER(Regressions!Q48),ROUND(Regressions!Q48, 1), NA())</f>
        <v>#N/A</v>
      </c>
      <c r="P38" s="350" t="e">
        <f>IF(ISNUMBER(Regressions!R48),ROUND(Regressions!R48, 1), NA())</f>
        <v>#N/A</v>
      </c>
      <c r="Q38" s="219" t="e">
        <f>IF(ISNUMBER(Regressions!S48),ROUND(Regressions!S48, 1), NA())</f>
        <v>#N/A</v>
      </c>
      <c r="R38" s="351" t="e">
        <f>IF(ISNUMBER(Regressions!T48),ROUND(Regressions!T48, 1), NA())</f>
        <v>#N/A</v>
      </c>
      <c r="S38" s="241" t="e">
        <f>IF(ISNUMBER(Regressions!U48),ROUND(Regressions!U48, 1), NA())</f>
        <v>#N/A</v>
      </c>
    </row>
    <row xmlns:x14ac="http://schemas.microsoft.com/office/spreadsheetml/2009/9/ac" r="39" x14ac:dyDescent="0.2">
      <c r="A39" s="347" t="str">
        <f>IF(ISBLANK(Regressions!A49), " ", Regressions!A49)</f>
        <v>Guinea</v>
      </c>
      <c r="B39" s="348">
        <f>IF(ISBLANK(Regressions!B49), " ", Regressions!B49)</f>
        <v>2004</v>
      </c>
      <c r="C39" s="353" t="str">
        <f>IF(ISBLANK(Regressions!C49), " ", Regressions!C49)</f>
        <v>Urban</v>
      </c>
      <c r="D39" s="349">
        <f>IF(ISBLANK(Regressions!D49), " ", Regressions!D49)</f>
        <v>1197814.26487606</v>
      </c>
      <c r="E39" s="218">
        <f>IF(ISNUMBER(Regressions!E49),ROUND(Regressions!E49, 1), NA())</f>
        <v>38.4</v>
      </c>
      <c r="F39" s="350" t="e">
        <f>IF(ISNUMBER(Regressions!F49),ROUND(Regressions!F49, 1), NA())</f>
        <v>#N/A</v>
      </c>
      <c r="G39" s="240" t="e">
        <f>IF(ISNUMBER(Regressions!G49),ROUND(Regressions!G49, 1), NA())</f>
        <v>#N/A</v>
      </c>
      <c r="H39" s="351" t="e">
        <f>IF(ISNUMBER(Regressions!H49),ROUND(Regressions!H49, 1), NA())</f>
        <v>#N/A</v>
      </c>
      <c r="I39" s="241" t="e">
        <f>IF(ISNUMBER(Regressions!I49),ROUND(Regressions!I49, 1), NA())</f>
        <v>#N/A</v>
      </c>
      <c r="J39" s="352" t="e">
        <f>IF(ISNUMBER(Regressions!K49),ROUND(Regressions!K49, 1), NA())</f>
        <v>#N/A</v>
      </c>
      <c r="K39" s="350" t="e">
        <f>IF(ISNUMBER(Regressions!L49),ROUND(Regressions!L49, 1), NA())</f>
        <v>#N/A</v>
      </c>
      <c r="L39" s="242" t="e">
        <f>IF(ISNUMBER(Regressions!M49),ROUND(Regressions!M49, 1), NA())</f>
        <v>#N/A</v>
      </c>
      <c r="M39" s="351" t="e">
        <f>IF(ISNUMBER(Regressions!N49),ROUND(Regressions!N49, 1), NA())</f>
        <v>#N/A</v>
      </c>
      <c r="N39" s="241" t="e">
        <f>IF(ISNUMBER(Regressions!O49),ROUND(Regressions!O49, 1), NA())</f>
        <v>#N/A</v>
      </c>
      <c r="O39" s="352" t="e">
        <f>IF(ISNUMBER(Regressions!Q49),ROUND(Regressions!Q49, 1), NA())</f>
        <v>#N/A</v>
      </c>
      <c r="P39" s="350" t="e">
        <f>IF(ISNUMBER(Regressions!R49),ROUND(Regressions!R49, 1), NA())</f>
        <v>#N/A</v>
      </c>
      <c r="Q39" s="219" t="e">
        <f>IF(ISNUMBER(Regressions!S49),ROUND(Regressions!S49, 1), NA())</f>
        <v>#N/A</v>
      </c>
      <c r="R39" s="351" t="e">
        <f>IF(ISNUMBER(Regressions!T49),ROUND(Regressions!T49, 1), NA())</f>
        <v>#N/A</v>
      </c>
      <c r="S39" s="241" t="e">
        <f>IF(ISNUMBER(Regressions!U49),ROUND(Regressions!U49, 1), NA())</f>
        <v>#N/A</v>
      </c>
    </row>
    <row xmlns:x14ac="http://schemas.microsoft.com/office/spreadsheetml/2009/9/ac" r="40" x14ac:dyDescent="0.2">
      <c r="A40" s="347" t="str">
        <f>IF(ISBLANK(Regressions!A50), " ", Regressions!A50)</f>
        <v>Guinea</v>
      </c>
      <c r="B40" s="348">
        <f>IF(ISBLANK(Regressions!B50), " ", Regressions!B50)</f>
        <v>2005</v>
      </c>
      <c r="C40" s="353" t="str">
        <f>IF(ISBLANK(Regressions!C50), " ", Regressions!C50)</f>
        <v>Urban</v>
      </c>
      <c r="D40" s="349">
        <f>IF(ISBLANK(Regressions!D50), " ", Regressions!D50)</f>
        <v>1239411.6775374219</v>
      </c>
      <c r="E40" s="218">
        <f>IF(ISNUMBER(Regressions!E50),ROUND(Regressions!E50, 1), NA())</f>
        <v>40.6</v>
      </c>
      <c r="F40" s="350" t="e">
        <f>IF(ISNUMBER(Regressions!F50),ROUND(Regressions!F50, 1), NA())</f>
        <v>#N/A</v>
      </c>
      <c r="G40" s="240" t="e">
        <f>IF(ISNUMBER(Regressions!G50),ROUND(Regressions!G50, 1), NA())</f>
        <v>#N/A</v>
      </c>
      <c r="H40" s="351" t="e">
        <f>IF(ISNUMBER(Regressions!H50),ROUND(Regressions!H50, 1), NA())</f>
        <v>#N/A</v>
      </c>
      <c r="I40" s="241" t="e">
        <f>IF(ISNUMBER(Regressions!I50),ROUND(Regressions!I50, 1), NA())</f>
        <v>#N/A</v>
      </c>
      <c r="J40" s="352" t="e">
        <f>IF(ISNUMBER(Regressions!K50),ROUND(Regressions!K50, 1), NA())</f>
        <v>#N/A</v>
      </c>
      <c r="K40" s="350" t="e">
        <f>IF(ISNUMBER(Regressions!L50),ROUND(Regressions!L50, 1), NA())</f>
        <v>#N/A</v>
      </c>
      <c r="L40" s="242" t="e">
        <f>IF(ISNUMBER(Regressions!M50),ROUND(Regressions!M50, 1), NA())</f>
        <v>#N/A</v>
      </c>
      <c r="M40" s="351" t="e">
        <f>IF(ISNUMBER(Regressions!N50),ROUND(Regressions!N50, 1), NA())</f>
        <v>#N/A</v>
      </c>
      <c r="N40" s="241" t="e">
        <f>IF(ISNUMBER(Regressions!O50),ROUND(Regressions!O50, 1), NA())</f>
        <v>#N/A</v>
      </c>
      <c r="O40" s="352" t="e">
        <f>IF(ISNUMBER(Regressions!Q50),ROUND(Regressions!Q50, 1), NA())</f>
        <v>#N/A</v>
      </c>
      <c r="P40" s="350" t="e">
        <f>IF(ISNUMBER(Regressions!R50),ROUND(Regressions!R50, 1), NA())</f>
        <v>#N/A</v>
      </c>
      <c r="Q40" s="219" t="e">
        <f>IF(ISNUMBER(Regressions!S50),ROUND(Regressions!S50, 1), NA())</f>
        <v>#N/A</v>
      </c>
      <c r="R40" s="351" t="e">
        <f>IF(ISNUMBER(Regressions!T50),ROUND(Regressions!T50, 1), NA())</f>
        <v>#N/A</v>
      </c>
      <c r="S40" s="241" t="e">
        <f>IF(ISNUMBER(Regressions!U50),ROUND(Regressions!U50, 1), NA())</f>
        <v>#N/A</v>
      </c>
    </row>
    <row xmlns:x14ac="http://schemas.microsoft.com/office/spreadsheetml/2009/9/ac" r="41" x14ac:dyDescent="0.2">
      <c r="A41" s="347" t="str">
        <f>IF(ISBLANK(Regressions!A51), " ", Regressions!A51)</f>
        <v>Guinea</v>
      </c>
      <c r="B41" s="348">
        <f>IF(ISBLANK(Regressions!B51), " ", Regressions!B51)</f>
        <v>2006</v>
      </c>
      <c r="C41" s="353" t="str">
        <f>IF(ISBLANK(Regressions!C51), " ", Regressions!C51)</f>
        <v>Urban</v>
      </c>
      <c r="D41" s="349">
        <f>IF(ISBLANK(Regressions!D51), " ", Regressions!D51)</f>
        <v>1279842.878236084</v>
      </c>
      <c r="E41" s="218">
        <f>IF(ISNUMBER(Regressions!E51),ROUND(Regressions!E51, 1), NA())</f>
        <v>42.8</v>
      </c>
      <c r="F41" s="350" t="e">
        <f>IF(ISNUMBER(Regressions!F51),ROUND(Regressions!F51, 1), NA())</f>
        <v>#N/A</v>
      </c>
      <c r="G41" s="240" t="e">
        <f>IF(ISNUMBER(Regressions!G51),ROUND(Regressions!G51, 1), NA())</f>
        <v>#N/A</v>
      </c>
      <c r="H41" s="351" t="e">
        <f>IF(ISNUMBER(Regressions!H51),ROUND(Regressions!H51, 1), NA())</f>
        <v>#N/A</v>
      </c>
      <c r="I41" s="241" t="e">
        <f>IF(ISNUMBER(Regressions!I51),ROUND(Regressions!I51, 1), NA())</f>
        <v>#N/A</v>
      </c>
      <c r="J41" s="352" t="e">
        <f>IF(ISNUMBER(Regressions!K51),ROUND(Regressions!K51, 1), NA())</f>
        <v>#N/A</v>
      </c>
      <c r="K41" s="350" t="e">
        <f>IF(ISNUMBER(Regressions!L51),ROUND(Regressions!L51, 1), NA())</f>
        <v>#N/A</v>
      </c>
      <c r="L41" s="242" t="e">
        <f>IF(ISNUMBER(Regressions!M51),ROUND(Regressions!M51, 1), NA())</f>
        <v>#N/A</v>
      </c>
      <c r="M41" s="351" t="e">
        <f>IF(ISNUMBER(Regressions!N51),ROUND(Regressions!N51, 1), NA())</f>
        <v>#N/A</v>
      </c>
      <c r="N41" s="241" t="e">
        <f>IF(ISNUMBER(Regressions!O51),ROUND(Regressions!O51, 1), NA())</f>
        <v>#N/A</v>
      </c>
      <c r="O41" s="352" t="e">
        <f>IF(ISNUMBER(Regressions!Q51),ROUND(Regressions!Q51, 1), NA())</f>
        <v>#N/A</v>
      </c>
      <c r="P41" s="350" t="e">
        <f>IF(ISNUMBER(Regressions!R51),ROUND(Regressions!R51, 1), NA())</f>
        <v>#N/A</v>
      </c>
      <c r="Q41" s="219" t="e">
        <f>IF(ISNUMBER(Regressions!S51),ROUND(Regressions!S51, 1), NA())</f>
        <v>#N/A</v>
      </c>
      <c r="R41" s="351" t="e">
        <f>IF(ISNUMBER(Regressions!T51),ROUND(Regressions!T51, 1), NA())</f>
        <v>#N/A</v>
      </c>
      <c r="S41" s="241" t="e">
        <f>IF(ISNUMBER(Regressions!U51),ROUND(Regressions!U51, 1), NA())</f>
        <v>#N/A</v>
      </c>
    </row>
    <row xmlns:x14ac="http://schemas.microsoft.com/office/spreadsheetml/2009/9/ac" r="42" x14ac:dyDescent="0.2">
      <c r="A42" s="347" t="str">
        <f>IF(ISBLANK(Regressions!A52), " ", Regressions!A52)</f>
        <v>Guinea</v>
      </c>
      <c r="B42" s="348">
        <f>IF(ISBLANK(Regressions!B52), " ", Regressions!B52)</f>
        <v>2007</v>
      </c>
      <c r="C42" s="353" t="str">
        <f>IF(ISBLANK(Regressions!C52), " ", Regressions!C52)</f>
        <v>Urban</v>
      </c>
      <c r="D42" s="349">
        <f>IF(ISBLANK(Regressions!D52), " ", Regressions!D52)</f>
        <v>1320654.16243515</v>
      </c>
      <c r="E42" s="218">
        <f>IF(ISNUMBER(Regressions!E52),ROUND(Regressions!E52, 1), NA())</f>
        <v>44.9</v>
      </c>
      <c r="F42" s="350">
        <f>IF(ISNUMBER(Regressions!F52),ROUND(Regressions!F52, 1), NA())</f>
        <v>44.9</v>
      </c>
      <c r="G42" s="240" t="e">
        <f>IF(ISNUMBER(Regressions!G52),ROUND(Regressions!G52, 1), NA())</f>
        <v>#N/A</v>
      </c>
      <c r="H42" s="351" t="e">
        <f>IF(ISNUMBER(Regressions!H52),ROUND(Regressions!H52, 1), NA())</f>
        <v>#N/A</v>
      </c>
      <c r="I42" s="241">
        <f>IF(ISNUMBER(Regressions!I52),ROUND(Regressions!I52, 1), NA())</f>
        <v>55.1</v>
      </c>
      <c r="J42" s="352" t="e">
        <f>IF(ISNUMBER(Regressions!K52),ROUND(Regressions!K52, 1), NA())</f>
        <v>#N/A</v>
      </c>
      <c r="K42" s="350" t="e">
        <f>IF(ISNUMBER(Regressions!L52),ROUND(Regressions!L52, 1), NA())</f>
        <v>#N/A</v>
      </c>
      <c r="L42" s="242" t="e">
        <f>IF(ISNUMBER(Regressions!M52),ROUND(Regressions!M52, 1), NA())</f>
        <v>#N/A</v>
      </c>
      <c r="M42" s="351" t="e">
        <f>IF(ISNUMBER(Regressions!N52),ROUND(Regressions!N52, 1), NA())</f>
        <v>#N/A</v>
      </c>
      <c r="N42" s="241" t="e">
        <f>IF(ISNUMBER(Regressions!O52),ROUND(Regressions!O52, 1), NA())</f>
        <v>#N/A</v>
      </c>
      <c r="O42" s="352" t="e">
        <f>IF(ISNUMBER(Regressions!Q52),ROUND(Regressions!Q52, 1), NA())</f>
        <v>#N/A</v>
      </c>
      <c r="P42" s="350">
        <f>IF(ISNUMBER(Regressions!R52),ROUND(Regressions!R52, 1), NA())</f>
        <v>46.3</v>
      </c>
      <c r="Q42" s="219" t="e">
        <f>IF(ISNUMBER(Regressions!S52),ROUND(Regressions!S52, 1), NA())</f>
        <v>#N/A</v>
      </c>
      <c r="R42" s="351" t="e">
        <f>IF(ISNUMBER(Regressions!T52),ROUND(Regressions!T52, 1), NA())</f>
        <v>#N/A</v>
      </c>
      <c r="S42" s="241">
        <f>IF(ISNUMBER(Regressions!U52),ROUND(Regressions!U52, 1), NA())</f>
        <v>53.7</v>
      </c>
    </row>
    <row xmlns:x14ac="http://schemas.microsoft.com/office/spreadsheetml/2009/9/ac" r="43" x14ac:dyDescent="0.2">
      <c r="A43" s="347" t="str">
        <f>IF(ISBLANK(Regressions!A53), " ", Regressions!A53)</f>
        <v>Guinea</v>
      </c>
      <c r="B43" s="348">
        <f>IF(ISBLANK(Regressions!B53), " ", Regressions!B53)</f>
        <v>2008</v>
      </c>
      <c r="C43" s="353" t="str">
        <f>IF(ISBLANK(Regressions!C53), " ", Regressions!C53)</f>
        <v>Urban</v>
      </c>
      <c r="D43" s="349">
        <f>IF(ISBLANK(Regressions!D53), " ", Regressions!D53)</f>
        <v>1361973.1841889571</v>
      </c>
      <c r="E43" s="218">
        <f>IF(ISNUMBER(Regressions!E53),ROUND(Regressions!E53, 1), NA())</f>
        <v>47.1</v>
      </c>
      <c r="F43" s="350">
        <f>IF(ISNUMBER(Regressions!F53),ROUND(Regressions!F53, 1), NA())</f>
        <v>47.1</v>
      </c>
      <c r="G43" s="240" t="e">
        <f>IF(ISNUMBER(Regressions!G53),ROUND(Regressions!G53, 1), NA())</f>
        <v>#N/A</v>
      </c>
      <c r="H43" s="351" t="e">
        <f>IF(ISNUMBER(Regressions!H53),ROUND(Regressions!H53, 1), NA())</f>
        <v>#N/A</v>
      </c>
      <c r="I43" s="241">
        <f>IF(ISNUMBER(Regressions!I53),ROUND(Regressions!I53, 1), NA())</f>
        <v>52.9</v>
      </c>
      <c r="J43" s="352" t="e">
        <f>IF(ISNUMBER(Regressions!K53),ROUND(Regressions!K53, 1), NA())</f>
        <v>#N/A</v>
      </c>
      <c r="K43" s="350" t="e">
        <f>IF(ISNUMBER(Regressions!L53),ROUND(Regressions!L53, 1), NA())</f>
        <v>#N/A</v>
      </c>
      <c r="L43" s="242" t="e">
        <f>IF(ISNUMBER(Regressions!M53),ROUND(Regressions!M53, 1), NA())</f>
        <v>#N/A</v>
      </c>
      <c r="M43" s="351" t="e">
        <f>IF(ISNUMBER(Regressions!N53),ROUND(Regressions!N53, 1), NA())</f>
        <v>#N/A</v>
      </c>
      <c r="N43" s="241" t="e">
        <f>IF(ISNUMBER(Regressions!O53),ROUND(Regressions!O53, 1), NA())</f>
        <v>#N/A</v>
      </c>
      <c r="O43" s="352" t="e">
        <f>IF(ISNUMBER(Regressions!Q53),ROUND(Regressions!Q53, 1), NA())</f>
        <v>#N/A</v>
      </c>
      <c r="P43" s="350">
        <f>IF(ISNUMBER(Regressions!R53),ROUND(Regressions!R53, 1), NA())</f>
        <v>46.3</v>
      </c>
      <c r="Q43" s="219" t="e">
        <f>IF(ISNUMBER(Regressions!S53),ROUND(Regressions!S53, 1), NA())</f>
        <v>#N/A</v>
      </c>
      <c r="R43" s="351" t="e">
        <f>IF(ISNUMBER(Regressions!T53),ROUND(Regressions!T53, 1), NA())</f>
        <v>#N/A</v>
      </c>
      <c r="S43" s="241">
        <f>IF(ISNUMBER(Regressions!U53),ROUND(Regressions!U53, 1), NA())</f>
        <v>53.7</v>
      </c>
    </row>
    <row xmlns:x14ac="http://schemas.microsoft.com/office/spreadsheetml/2009/9/ac" r="44" x14ac:dyDescent="0.2">
      <c r="A44" s="347" t="str">
        <f>IF(ISBLANK(Regressions!A54), " ", Regressions!A54)</f>
        <v>Guinea</v>
      </c>
      <c r="B44" s="348">
        <f>IF(ISBLANK(Regressions!B54), " ", Regressions!B54)</f>
        <v>2009</v>
      </c>
      <c r="C44" s="353" t="str">
        <f>IF(ISBLANK(Regressions!C54), " ", Regressions!C54)</f>
        <v>Urban</v>
      </c>
      <c r="D44" s="349">
        <f>IF(ISBLANK(Regressions!D54), " ", Regressions!D54)</f>
        <v>1403699.156999588</v>
      </c>
      <c r="E44" s="218">
        <f>IF(ISNUMBER(Regressions!E54),ROUND(Regressions!E54, 1), NA())</f>
        <v>49.2</v>
      </c>
      <c r="F44" s="350">
        <f>IF(ISNUMBER(Regressions!F54),ROUND(Regressions!F54, 1), NA())</f>
        <v>49.2</v>
      </c>
      <c r="G44" s="240" t="e">
        <f>IF(ISNUMBER(Regressions!G54),ROUND(Regressions!G54, 1), NA())</f>
        <v>#N/A</v>
      </c>
      <c r="H44" s="351" t="e">
        <f>IF(ISNUMBER(Regressions!H54),ROUND(Regressions!H54, 1), NA())</f>
        <v>#N/A</v>
      </c>
      <c r="I44" s="241">
        <f>IF(ISNUMBER(Regressions!I54),ROUND(Regressions!I54, 1), NA())</f>
        <v>50.8</v>
      </c>
      <c r="J44" s="352">
        <f>IF(ISNUMBER(Regressions!K54),ROUND(Regressions!K54, 1), NA())</f>
        <v>91.1</v>
      </c>
      <c r="K44" s="350" t="e">
        <f>IF(ISNUMBER(Regressions!L54),ROUND(Regressions!L54, 1), NA())</f>
        <v>#N/A</v>
      </c>
      <c r="L44" s="242" t="e">
        <f>IF(ISNUMBER(Regressions!M54),ROUND(Regressions!M54, 1), NA())</f>
        <v>#N/A</v>
      </c>
      <c r="M44" s="351" t="e">
        <f>IF(ISNUMBER(Regressions!N54),ROUND(Regressions!N54, 1), NA())</f>
        <v>#N/A</v>
      </c>
      <c r="N44" s="241">
        <f>IF(ISNUMBER(Regressions!O54),ROUND(Regressions!O54, 1), NA())</f>
        <v>8.9</v>
      </c>
      <c r="O44" s="352">
        <f>IF(ISNUMBER(Regressions!Q54),ROUND(Regressions!Q54, 1), NA())</f>
        <v>91.5</v>
      </c>
      <c r="P44" s="350">
        <f>IF(ISNUMBER(Regressions!R54),ROUND(Regressions!R54, 1), NA())</f>
        <v>46.3</v>
      </c>
      <c r="Q44" s="219" t="e">
        <f>IF(ISNUMBER(Regressions!S54),ROUND(Regressions!S54, 1), NA())</f>
        <v>#N/A</v>
      </c>
      <c r="R44" s="351" t="e">
        <f>IF(ISNUMBER(Regressions!T54),ROUND(Regressions!T54, 1), NA())</f>
        <v>#N/A</v>
      </c>
      <c r="S44" s="241">
        <f>IF(ISNUMBER(Regressions!U54),ROUND(Regressions!U54, 1), NA())</f>
        <v>53.7</v>
      </c>
    </row>
    <row xmlns:x14ac="http://schemas.microsoft.com/office/spreadsheetml/2009/9/ac" r="45" x14ac:dyDescent="0.2">
      <c r="A45" s="347" t="str">
        <f>IF(ISBLANK(Regressions!A55), " ", Regressions!A55)</f>
        <v>Guinea</v>
      </c>
      <c r="B45" s="348">
        <f>IF(ISBLANK(Regressions!B55), " ", Regressions!B55)</f>
        <v>2010</v>
      </c>
      <c r="C45" s="353" t="str">
        <f>IF(ISBLANK(Regressions!C55), " ", Regressions!C55)</f>
        <v>Urban</v>
      </c>
      <c r="D45" s="349">
        <f>IF(ISBLANK(Regressions!D55), " ", Regressions!D55)</f>
        <v>1446099.365498123</v>
      </c>
      <c r="E45" s="218">
        <f>IF(ISNUMBER(Regressions!E55),ROUND(Regressions!E55, 1), NA())</f>
        <v>51.4</v>
      </c>
      <c r="F45" s="350">
        <f>IF(ISNUMBER(Regressions!F55),ROUND(Regressions!F55, 1), NA())</f>
        <v>51.4</v>
      </c>
      <c r="G45" s="240" t="e">
        <f>IF(ISNUMBER(Regressions!G55),ROUND(Regressions!G55, 1), NA())</f>
        <v>#N/A</v>
      </c>
      <c r="H45" s="351" t="e">
        <f>IF(ISNUMBER(Regressions!H55),ROUND(Regressions!H55, 1), NA())</f>
        <v>#N/A</v>
      </c>
      <c r="I45" s="241">
        <f>IF(ISNUMBER(Regressions!I55),ROUND(Regressions!I55, 1), NA())</f>
        <v>48.6</v>
      </c>
      <c r="J45" s="352">
        <f>IF(ISNUMBER(Regressions!K55),ROUND(Regressions!K55, 1), NA())</f>
        <v>91.1</v>
      </c>
      <c r="K45" s="350" t="e">
        <f>IF(ISNUMBER(Regressions!L55),ROUND(Regressions!L55, 1), NA())</f>
        <v>#N/A</v>
      </c>
      <c r="L45" s="242" t="e">
        <f>IF(ISNUMBER(Regressions!M55),ROUND(Regressions!M55, 1), NA())</f>
        <v>#N/A</v>
      </c>
      <c r="M45" s="351" t="e">
        <f>IF(ISNUMBER(Regressions!N55),ROUND(Regressions!N55, 1), NA())</f>
        <v>#N/A</v>
      </c>
      <c r="N45" s="241">
        <f>IF(ISNUMBER(Regressions!O55),ROUND(Regressions!O55, 1), NA())</f>
        <v>8.9</v>
      </c>
      <c r="O45" s="352">
        <f>IF(ISNUMBER(Regressions!Q55),ROUND(Regressions!Q55, 1), NA())</f>
        <v>91.5</v>
      </c>
      <c r="P45" s="350">
        <f>IF(ISNUMBER(Regressions!R55),ROUND(Regressions!R55, 1), NA())</f>
        <v>46.3</v>
      </c>
      <c r="Q45" s="219" t="e">
        <f>IF(ISNUMBER(Regressions!S55),ROUND(Regressions!S55, 1), NA())</f>
        <v>#N/A</v>
      </c>
      <c r="R45" s="351" t="e">
        <f>IF(ISNUMBER(Regressions!T55),ROUND(Regressions!T55, 1), NA())</f>
        <v>#N/A</v>
      </c>
      <c r="S45" s="241">
        <f>IF(ISNUMBER(Regressions!U55),ROUND(Regressions!U55, 1), NA())</f>
        <v>53.7</v>
      </c>
    </row>
    <row xmlns:x14ac="http://schemas.microsoft.com/office/spreadsheetml/2009/9/ac" r="46" x14ac:dyDescent="0.2">
      <c r="A46" s="347" t="str">
        <f>IF(ISBLANK(Regressions!A56), " ", Regressions!A56)</f>
        <v>Guinea</v>
      </c>
      <c r="B46" s="348">
        <f>IF(ISBLANK(Regressions!B56), " ", Regressions!B56)</f>
        <v>2011</v>
      </c>
      <c r="C46" s="353" t="str">
        <f>IF(ISBLANK(Regressions!C56), " ", Regressions!C56)</f>
        <v>Urban</v>
      </c>
      <c r="D46" s="349">
        <f>IF(ISBLANK(Regressions!D56), " ", Regressions!D56)</f>
        <v>1489159.4325063699</v>
      </c>
      <c r="E46" s="218">
        <f>IF(ISNUMBER(Regressions!E56),ROUND(Regressions!E56, 1), NA())</f>
        <v>53.6</v>
      </c>
      <c r="F46" s="350">
        <f>IF(ISNUMBER(Regressions!F56),ROUND(Regressions!F56, 1), NA())</f>
        <v>52</v>
      </c>
      <c r="G46" s="240" t="e">
        <f>IF(ISNUMBER(Regressions!G56),ROUND(Regressions!G56, 1), NA())</f>
        <v>#N/A</v>
      </c>
      <c r="H46" s="351" t="e">
        <f>IF(ISNUMBER(Regressions!H56),ROUND(Regressions!H56, 1), NA())</f>
        <v>#N/A</v>
      </c>
      <c r="I46" s="241">
        <f>IF(ISNUMBER(Regressions!I56),ROUND(Regressions!I56, 1), NA())</f>
        <v>48</v>
      </c>
      <c r="J46" s="352">
        <f>IF(ISNUMBER(Regressions!K56),ROUND(Regressions!K56, 1), NA())</f>
        <v>91.1</v>
      </c>
      <c r="K46" s="350" t="e">
        <f>IF(ISNUMBER(Regressions!L56),ROUND(Regressions!L56, 1), NA())</f>
        <v>#N/A</v>
      </c>
      <c r="L46" s="242" t="e">
        <f>IF(ISNUMBER(Regressions!M56),ROUND(Regressions!M56, 1), NA())</f>
        <v>#N/A</v>
      </c>
      <c r="M46" s="351" t="e">
        <f>IF(ISNUMBER(Regressions!N56),ROUND(Regressions!N56, 1), NA())</f>
        <v>#N/A</v>
      </c>
      <c r="N46" s="241">
        <f>IF(ISNUMBER(Regressions!O56),ROUND(Regressions!O56, 1), NA())</f>
        <v>8.9</v>
      </c>
      <c r="O46" s="352">
        <f>IF(ISNUMBER(Regressions!Q56),ROUND(Regressions!Q56, 1), NA())</f>
        <v>91.5</v>
      </c>
      <c r="P46" s="350">
        <f>IF(ISNUMBER(Regressions!R56),ROUND(Regressions!R56, 1), NA())</f>
        <v>46.3</v>
      </c>
      <c r="Q46" s="219" t="e">
        <f>IF(ISNUMBER(Regressions!S56),ROUND(Regressions!S56, 1), NA())</f>
        <v>#N/A</v>
      </c>
      <c r="R46" s="351" t="e">
        <f>IF(ISNUMBER(Regressions!T56),ROUND(Regressions!T56, 1), NA())</f>
        <v>#N/A</v>
      </c>
      <c r="S46" s="241">
        <f>IF(ISNUMBER(Regressions!U56),ROUND(Regressions!U56, 1), NA())</f>
        <v>53.7</v>
      </c>
    </row>
    <row xmlns:x14ac="http://schemas.microsoft.com/office/spreadsheetml/2009/9/ac" r="47" x14ac:dyDescent="0.2">
      <c r="A47" s="347" t="str">
        <f>IF(ISBLANK(Regressions!A57), " ", Regressions!A57)</f>
        <v>Guinea</v>
      </c>
      <c r="B47" s="348">
        <f>IF(ISBLANK(Regressions!B57), " ", Regressions!B57)</f>
        <v>2012</v>
      </c>
      <c r="C47" s="353" t="str">
        <f>IF(ISBLANK(Regressions!C57), " ", Regressions!C57)</f>
        <v>Urban</v>
      </c>
      <c r="D47" s="349">
        <f>IF(ISBLANK(Regressions!D57), " ", Regressions!D57)</f>
        <v>1532910.9552481461</v>
      </c>
      <c r="E47" s="218">
        <f>IF(ISNUMBER(Regressions!E57),ROUND(Regressions!E57, 1), NA())</f>
        <v>55.7</v>
      </c>
      <c r="F47" s="350">
        <f>IF(ISNUMBER(Regressions!F57),ROUND(Regressions!F57, 1), NA())</f>
        <v>53.2</v>
      </c>
      <c r="G47" s="240" t="e">
        <f>IF(ISNUMBER(Regressions!G57),ROUND(Regressions!G57, 1), NA())</f>
        <v>#N/A</v>
      </c>
      <c r="H47" s="351" t="e">
        <f>IF(ISNUMBER(Regressions!H57),ROUND(Regressions!H57, 1), NA())</f>
        <v>#N/A</v>
      </c>
      <c r="I47" s="241">
        <f>IF(ISNUMBER(Regressions!I57),ROUND(Regressions!I57, 1), NA())</f>
        <v>46.8</v>
      </c>
      <c r="J47" s="352">
        <f>IF(ISNUMBER(Regressions!K57),ROUND(Regressions!K57, 1), NA())</f>
        <v>91.1</v>
      </c>
      <c r="K47" s="350" t="e">
        <f>IF(ISNUMBER(Regressions!L57),ROUND(Regressions!L57, 1), NA())</f>
        <v>#N/A</v>
      </c>
      <c r="L47" s="242" t="e">
        <f>IF(ISNUMBER(Regressions!M57),ROUND(Regressions!M57, 1), NA())</f>
        <v>#N/A</v>
      </c>
      <c r="M47" s="351" t="e">
        <f>IF(ISNUMBER(Regressions!N57),ROUND(Regressions!N57, 1), NA())</f>
        <v>#N/A</v>
      </c>
      <c r="N47" s="241">
        <f>IF(ISNUMBER(Regressions!O57),ROUND(Regressions!O57, 1), NA())</f>
        <v>8.9</v>
      </c>
      <c r="O47" s="352">
        <f>IF(ISNUMBER(Regressions!Q57),ROUND(Regressions!Q57, 1), NA())</f>
        <v>91.5</v>
      </c>
      <c r="P47" s="350">
        <f>IF(ISNUMBER(Regressions!R57),ROUND(Regressions!R57, 1), NA())</f>
        <v>46.3</v>
      </c>
      <c r="Q47" s="219" t="e">
        <f>IF(ISNUMBER(Regressions!S57),ROUND(Regressions!S57, 1), NA())</f>
        <v>#N/A</v>
      </c>
      <c r="R47" s="351" t="e">
        <f>IF(ISNUMBER(Regressions!T57),ROUND(Regressions!T57, 1), NA())</f>
        <v>#N/A</v>
      </c>
      <c r="S47" s="241">
        <f>IF(ISNUMBER(Regressions!U57),ROUND(Regressions!U57, 1), NA())</f>
        <v>53.7</v>
      </c>
    </row>
    <row xmlns:x14ac="http://schemas.microsoft.com/office/spreadsheetml/2009/9/ac" r="48" x14ac:dyDescent="0.2">
      <c r="A48" s="347" t="str">
        <f>IF(ISBLANK(Regressions!A58), " ", Regressions!A58)</f>
        <v>Guinea</v>
      </c>
      <c r="B48" s="348">
        <f>IF(ISBLANK(Regressions!B58), " ", Regressions!B58)</f>
        <v>2013</v>
      </c>
      <c r="C48" s="353" t="str">
        <f>IF(ISBLANK(Regressions!C58), " ", Regressions!C58)</f>
        <v>Urban</v>
      </c>
      <c r="D48" s="349">
        <f>IF(ISBLANK(Regressions!D58), " ", Regressions!D58)</f>
        <v>1577442.414837799</v>
      </c>
      <c r="E48" s="218">
        <f>IF(ISNUMBER(Regressions!E58),ROUND(Regressions!E58, 1), NA())</f>
        <v>57.9</v>
      </c>
      <c r="F48" s="350">
        <f>IF(ISNUMBER(Regressions!F58),ROUND(Regressions!F58, 1), NA())</f>
        <v>54.4</v>
      </c>
      <c r="G48" s="240" t="e">
        <f>IF(ISNUMBER(Regressions!G58),ROUND(Regressions!G58, 1), NA())</f>
        <v>#N/A</v>
      </c>
      <c r="H48" s="351" t="e">
        <f>IF(ISNUMBER(Regressions!H58),ROUND(Regressions!H58, 1), NA())</f>
        <v>#N/A</v>
      </c>
      <c r="I48" s="241">
        <f>IF(ISNUMBER(Regressions!I58),ROUND(Regressions!I58, 1), NA())</f>
        <v>45.6</v>
      </c>
      <c r="J48" s="352">
        <f>IF(ISNUMBER(Regressions!K58),ROUND(Regressions!K58, 1), NA())</f>
        <v>91.1</v>
      </c>
      <c r="K48" s="350" t="e">
        <f>IF(ISNUMBER(Regressions!L58),ROUND(Regressions!L58, 1), NA())</f>
        <v>#N/A</v>
      </c>
      <c r="L48" s="242" t="e">
        <f>IF(ISNUMBER(Regressions!M58),ROUND(Regressions!M58, 1), NA())</f>
        <v>#N/A</v>
      </c>
      <c r="M48" s="351" t="e">
        <f>IF(ISNUMBER(Regressions!N58),ROUND(Regressions!N58, 1), NA())</f>
        <v>#N/A</v>
      </c>
      <c r="N48" s="241">
        <f>IF(ISNUMBER(Regressions!O58),ROUND(Regressions!O58, 1), NA())</f>
        <v>8.9</v>
      </c>
      <c r="O48" s="352">
        <f>IF(ISNUMBER(Regressions!Q58),ROUND(Regressions!Q58, 1), NA())</f>
        <v>91.5</v>
      </c>
      <c r="P48" s="350">
        <f>IF(ISNUMBER(Regressions!R58),ROUND(Regressions!R58, 1), NA())</f>
        <v>46.3</v>
      </c>
      <c r="Q48" s="219" t="e">
        <f>IF(ISNUMBER(Regressions!S58),ROUND(Regressions!S58, 1), NA())</f>
        <v>#N/A</v>
      </c>
      <c r="R48" s="351" t="e">
        <f>IF(ISNUMBER(Regressions!T58),ROUND(Regressions!T58, 1), NA())</f>
        <v>#N/A</v>
      </c>
      <c r="S48" s="241">
        <f>IF(ISNUMBER(Regressions!U58),ROUND(Regressions!U58, 1), NA())</f>
        <v>53.7</v>
      </c>
    </row>
    <row xmlns:x14ac="http://schemas.microsoft.com/office/spreadsheetml/2009/9/ac" r="49" x14ac:dyDescent="0.2">
      <c r="A49" s="347" t="str">
        <f>IF(ISBLANK(Regressions!A59), " ", Regressions!A59)</f>
        <v>Guinea</v>
      </c>
      <c r="B49" s="348">
        <f>IF(ISBLANK(Regressions!B59), " ", Regressions!B59)</f>
        <v>2014</v>
      </c>
      <c r="C49" s="353" t="str">
        <f>IF(ISBLANK(Regressions!C59), " ", Regressions!C59)</f>
        <v>Urban</v>
      </c>
      <c r="D49" s="349">
        <f>IF(ISBLANK(Regressions!D59), " ", Regressions!D59)</f>
        <v>1623668.6172052</v>
      </c>
      <c r="E49" s="218">
        <f>IF(ISNUMBER(Regressions!E59),ROUND(Regressions!E59, 1), NA())</f>
        <v>60</v>
      </c>
      <c r="F49" s="350">
        <f>IF(ISNUMBER(Regressions!F59),ROUND(Regressions!F59, 1), NA())</f>
        <v>55.7</v>
      </c>
      <c r="G49" s="240" t="e">
        <f>IF(ISNUMBER(Regressions!G59),ROUND(Regressions!G59, 1), NA())</f>
        <v>#N/A</v>
      </c>
      <c r="H49" s="351" t="e">
        <f>IF(ISNUMBER(Regressions!H59),ROUND(Regressions!H59, 1), NA())</f>
        <v>#N/A</v>
      </c>
      <c r="I49" s="241">
        <f>IF(ISNUMBER(Regressions!I59),ROUND(Regressions!I59, 1), NA())</f>
        <v>44.3</v>
      </c>
      <c r="J49" s="352">
        <f>IF(ISNUMBER(Regressions!K59),ROUND(Regressions!K59, 1), NA())</f>
        <v>91.7</v>
      </c>
      <c r="K49" s="350" t="e">
        <f>IF(ISNUMBER(Regressions!L59),ROUND(Regressions!L59, 1), NA())</f>
        <v>#N/A</v>
      </c>
      <c r="L49" s="242" t="e">
        <f>IF(ISNUMBER(Regressions!M59),ROUND(Regressions!M59, 1), NA())</f>
        <v>#N/A</v>
      </c>
      <c r="M49" s="351" t="e">
        <f>IF(ISNUMBER(Regressions!N59),ROUND(Regressions!N59, 1), NA())</f>
        <v>#N/A</v>
      </c>
      <c r="N49" s="241">
        <f>IF(ISNUMBER(Regressions!O59),ROUND(Regressions!O59, 1), NA())</f>
        <v>8.3000000000000007</v>
      </c>
      <c r="O49" s="352">
        <f>IF(ISNUMBER(Regressions!Q59),ROUND(Regressions!Q59, 1), NA())</f>
        <v>91.3</v>
      </c>
      <c r="P49" s="350">
        <f>IF(ISNUMBER(Regressions!R59),ROUND(Regressions!R59, 1), NA())</f>
        <v>46.3</v>
      </c>
      <c r="Q49" s="219" t="e">
        <f>IF(ISNUMBER(Regressions!S59),ROUND(Regressions!S59, 1), NA())</f>
        <v>#N/A</v>
      </c>
      <c r="R49" s="351" t="e">
        <f>IF(ISNUMBER(Regressions!T59),ROUND(Regressions!T59, 1), NA())</f>
        <v>#N/A</v>
      </c>
      <c r="S49" s="241">
        <f>IF(ISNUMBER(Regressions!U59),ROUND(Regressions!U59, 1), NA())</f>
        <v>53.7</v>
      </c>
    </row>
    <row xmlns:x14ac="http://schemas.microsoft.com/office/spreadsheetml/2009/9/ac" r="50" x14ac:dyDescent="0.2">
      <c r="A50" s="347" t="str">
        <f>IF(ISBLANK(Regressions!A60), " ", Regressions!A60)</f>
        <v>Guinea</v>
      </c>
      <c r="B50" s="348">
        <f>IF(ISBLANK(Regressions!B60), " ", Regressions!B60)</f>
        <v>2015</v>
      </c>
      <c r="C50" s="353" t="str">
        <f>IF(ISBLANK(Regressions!C60), " ", Regressions!C60)</f>
        <v>Urban</v>
      </c>
      <c r="D50" s="349">
        <f>IF(ISBLANK(Regressions!D60), " ", Regressions!D60)</f>
        <v>1671869.5664675899</v>
      </c>
      <c r="E50" s="218">
        <f>IF(ISNUMBER(Regressions!E60),ROUND(Regressions!E60, 1), NA())</f>
        <v>62.2</v>
      </c>
      <c r="F50" s="350">
        <f>IF(ISNUMBER(Regressions!F60),ROUND(Regressions!F60, 1), NA())</f>
        <v>56.9</v>
      </c>
      <c r="G50" s="240" t="e">
        <f>IF(ISNUMBER(Regressions!G60),ROUND(Regressions!G60, 1), NA())</f>
        <v>#N/A</v>
      </c>
      <c r="H50" s="351" t="e">
        <f>IF(ISNUMBER(Regressions!H60),ROUND(Regressions!H60, 1), NA())</f>
        <v>#N/A</v>
      </c>
      <c r="I50" s="241">
        <f>IF(ISNUMBER(Regressions!I60),ROUND(Regressions!I60, 1), NA())</f>
        <v>43.1</v>
      </c>
      <c r="J50" s="352">
        <f>IF(ISNUMBER(Regressions!K60),ROUND(Regressions!K60, 1), NA())</f>
        <v>92.2</v>
      </c>
      <c r="K50" s="350" t="e">
        <f>IF(ISNUMBER(Regressions!L60),ROUND(Regressions!L60, 1), NA())</f>
        <v>#N/A</v>
      </c>
      <c r="L50" s="242" t="e">
        <f>IF(ISNUMBER(Regressions!M60),ROUND(Regressions!M60, 1), NA())</f>
        <v>#N/A</v>
      </c>
      <c r="M50" s="351" t="e">
        <f>IF(ISNUMBER(Regressions!N60),ROUND(Regressions!N60, 1), NA())</f>
        <v>#N/A</v>
      </c>
      <c r="N50" s="241">
        <f>IF(ISNUMBER(Regressions!O60),ROUND(Regressions!O60, 1), NA())</f>
        <v>7.8</v>
      </c>
      <c r="O50" s="352">
        <f>IF(ISNUMBER(Regressions!Q60),ROUND(Regressions!Q60, 1), NA())</f>
        <v>91.1</v>
      </c>
      <c r="P50" s="350">
        <f>IF(ISNUMBER(Regressions!R60),ROUND(Regressions!R60, 1), NA())</f>
        <v>46.3</v>
      </c>
      <c r="Q50" s="219" t="e">
        <f>IF(ISNUMBER(Regressions!S60),ROUND(Regressions!S60, 1), NA())</f>
        <v>#N/A</v>
      </c>
      <c r="R50" s="351" t="e">
        <f>IF(ISNUMBER(Regressions!T60),ROUND(Regressions!T60, 1), NA())</f>
        <v>#N/A</v>
      </c>
      <c r="S50" s="241">
        <f>IF(ISNUMBER(Regressions!U60),ROUND(Regressions!U60, 1), NA())</f>
        <v>53.7</v>
      </c>
    </row>
    <row xmlns:x14ac="http://schemas.microsoft.com/office/spreadsheetml/2009/9/ac" r="51" x14ac:dyDescent="0.2">
      <c r="A51" s="347" t="str">
        <f>IF(ISBLANK(Regressions!A61), " ", Regressions!A61)</f>
        <v>Guinea</v>
      </c>
      <c r="B51" s="348">
        <f>IF(ISBLANK(Regressions!B61), " ", Regressions!B61)</f>
        <v>2016</v>
      </c>
      <c r="C51" s="353" t="str">
        <f>IF(ISBLANK(Regressions!C61), " ", Regressions!C61)</f>
        <v>Urban</v>
      </c>
      <c r="D51" s="349">
        <f>IF(ISBLANK(Regressions!D61), " ", Regressions!D61)</f>
        <v>1721983.653540802</v>
      </c>
      <c r="E51" s="218">
        <f>IF(ISNUMBER(Regressions!E61),ROUND(Regressions!E61, 1), NA())</f>
        <v>64.400000000000006</v>
      </c>
      <c r="F51" s="350">
        <f>IF(ISNUMBER(Regressions!F61),ROUND(Regressions!F61, 1), NA())</f>
        <v>58.1</v>
      </c>
      <c r="G51" s="240" t="e">
        <f>IF(ISNUMBER(Regressions!G61),ROUND(Regressions!G61, 1), NA())</f>
        <v>#N/A</v>
      </c>
      <c r="H51" s="351" t="e">
        <f>IF(ISNUMBER(Regressions!H61),ROUND(Regressions!H61, 1), NA())</f>
        <v>#N/A</v>
      </c>
      <c r="I51" s="241">
        <f>IF(ISNUMBER(Regressions!I61),ROUND(Regressions!I61, 1), NA())</f>
        <v>41.9</v>
      </c>
      <c r="J51" s="352">
        <f>IF(ISNUMBER(Regressions!K61),ROUND(Regressions!K61, 1), NA())</f>
        <v>92.8</v>
      </c>
      <c r="K51" s="350" t="e">
        <f>IF(ISNUMBER(Regressions!L61),ROUND(Regressions!L61, 1), NA())</f>
        <v>#N/A</v>
      </c>
      <c r="L51" s="242" t="e">
        <f>IF(ISNUMBER(Regressions!M61),ROUND(Regressions!M61, 1), NA())</f>
        <v>#N/A</v>
      </c>
      <c r="M51" s="351" t="e">
        <f>IF(ISNUMBER(Regressions!N61),ROUND(Regressions!N61, 1), NA())</f>
        <v>#N/A</v>
      </c>
      <c r="N51" s="241">
        <f>IF(ISNUMBER(Regressions!O61),ROUND(Regressions!O61, 1), NA())</f>
        <v>7.2</v>
      </c>
      <c r="O51" s="352">
        <f>IF(ISNUMBER(Regressions!Q61),ROUND(Regressions!Q61, 1), NA())</f>
        <v>90.9</v>
      </c>
      <c r="P51" s="350">
        <f>IF(ISNUMBER(Regressions!R61),ROUND(Regressions!R61, 1), NA())</f>
        <v>46.3</v>
      </c>
      <c r="Q51" s="219" t="e">
        <f>IF(ISNUMBER(Regressions!S61),ROUND(Regressions!S61, 1), NA())</f>
        <v>#N/A</v>
      </c>
      <c r="R51" s="351" t="e">
        <f>IF(ISNUMBER(Regressions!T61),ROUND(Regressions!T61, 1), NA())</f>
        <v>#N/A</v>
      </c>
      <c r="S51" s="241">
        <f>IF(ISNUMBER(Regressions!U61),ROUND(Regressions!U61, 1), NA())</f>
        <v>53.7</v>
      </c>
    </row>
    <row xmlns:x14ac="http://schemas.microsoft.com/office/spreadsheetml/2009/9/ac" r="52" x14ac:dyDescent="0.2">
      <c r="A52" s="347" t="str">
        <f>IF(ISBLANK(Regressions!A62), " ", Regressions!A62)</f>
        <v>Guinea</v>
      </c>
      <c r="B52" s="348">
        <f>IF(ISBLANK(Regressions!B62), " ", Regressions!B62)</f>
        <v>2017</v>
      </c>
      <c r="C52" s="353" t="str">
        <f>IF(ISBLANK(Regressions!C62), " ", Regressions!C62)</f>
        <v>Urban</v>
      </c>
      <c r="D52" s="349">
        <f>IF(ISBLANK(Regressions!D62), " ", Regressions!D62)</f>
        <v>1772757.457374573</v>
      </c>
      <c r="E52" s="218">
        <f>IF(ISNUMBER(Regressions!E62),ROUND(Regressions!E62, 1), NA())</f>
        <v>66.5</v>
      </c>
      <c r="F52" s="350">
        <f>IF(ISNUMBER(Regressions!F62),ROUND(Regressions!F62, 1), NA())</f>
        <v>59.4</v>
      </c>
      <c r="G52" s="240" t="e">
        <f>IF(ISNUMBER(Regressions!G62),ROUND(Regressions!G62, 1), NA())</f>
        <v>#N/A</v>
      </c>
      <c r="H52" s="351" t="e">
        <f>IF(ISNUMBER(Regressions!H62),ROUND(Regressions!H62, 1), NA())</f>
        <v>#N/A</v>
      </c>
      <c r="I52" s="241">
        <f>IF(ISNUMBER(Regressions!I62),ROUND(Regressions!I62, 1), NA())</f>
        <v>40.6</v>
      </c>
      <c r="J52" s="352">
        <f>IF(ISNUMBER(Regressions!K62),ROUND(Regressions!K62, 1), NA())</f>
        <v>93.3</v>
      </c>
      <c r="K52" s="350" t="e">
        <f>IF(ISNUMBER(Regressions!L62),ROUND(Regressions!L62, 1), NA())</f>
        <v>#N/A</v>
      </c>
      <c r="L52" s="242" t="e">
        <f>IF(ISNUMBER(Regressions!M62),ROUND(Regressions!M62, 1), NA())</f>
        <v>#N/A</v>
      </c>
      <c r="M52" s="351" t="e">
        <f>IF(ISNUMBER(Regressions!N62),ROUND(Regressions!N62, 1), NA())</f>
        <v>#N/A</v>
      </c>
      <c r="N52" s="241">
        <f>IF(ISNUMBER(Regressions!O62),ROUND(Regressions!O62, 1), NA())</f>
        <v>6.7</v>
      </c>
      <c r="O52" s="352">
        <f>IF(ISNUMBER(Regressions!Q62),ROUND(Regressions!Q62, 1), NA())</f>
        <v>90.8</v>
      </c>
      <c r="P52" s="350">
        <f>IF(ISNUMBER(Regressions!R62),ROUND(Regressions!R62, 1), NA())</f>
        <v>46.3</v>
      </c>
      <c r="Q52" s="219" t="e">
        <f>IF(ISNUMBER(Regressions!S62),ROUND(Regressions!S62, 1), NA())</f>
        <v>#N/A</v>
      </c>
      <c r="R52" s="351" t="e">
        <f>IF(ISNUMBER(Regressions!T62),ROUND(Regressions!T62, 1), NA())</f>
        <v>#N/A</v>
      </c>
      <c r="S52" s="241">
        <f>IF(ISNUMBER(Regressions!U62),ROUND(Regressions!U62, 1), NA())</f>
        <v>53.7</v>
      </c>
    </row>
    <row xmlns:x14ac="http://schemas.microsoft.com/office/spreadsheetml/2009/9/ac" r="53" x14ac:dyDescent="0.2">
      <c r="A53" s="347" t="str">
        <f>IF(ISBLANK(Regressions!A63), " ", Regressions!A63)</f>
        <v>Guinea</v>
      </c>
      <c r="B53" s="348">
        <f>IF(ISBLANK(Regressions!B63), " ", Regressions!B63)</f>
        <v>2018</v>
      </c>
      <c r="C53" s="353" t="str">
        <f>IF(ISBLANK(Regressions!C63), " ", Regressions!C63)</f>
        <v>Urban</v>
      </c>
      <c r="D53" s="349">
        <f>IF(ISBLANK(Regressions!D63), " ", Regressions!D63)</f>
        <v>1825153.8139758301</v>
      </c>
      <c r="E53" s="218">
        <f>IF(ISNUMBER(Regressions!E63),ROUND(Regressions!E63, 1), NA())</f>
        <v>68.7</v>
      </c>
      <c r="F53" s="350">
        <f>IF(ISNUMBER(Regressions!F63),ROUND(Regressions!F63, 1), NA())</f>
        <v>60.6</v>
      </c>
      <c r="G53" s="240" t="e">
        <f>IF(ISNUMBER(Regressions!G63),ROUND(Regressions!G63, 1), NA())</f>
        <v>#N/A</v>
      </c>
      <c r="H53" s="351" t="e">
        <f>IF(ISNUMBER(Regressions!H63),ROUND(Regressions!H63, 1), NA())</f>
        <v>#N/A</v>
      </c>
      <c r="I53" s="241">
        <f>IF(ISNUMBER(Regressions!I63),ROUND(Regressions!I63, 1), NA())</f>
        <v>39.4</v>
      </c>
      <c r="J53" s="352">
        <f>IF(ISNUMBER(Regressions!K63),ROUND(Regressions!K63, 1), NA())</f>
        <v>93.9</v>
      </c>
      <c r="K53" s="350" t="e">
        <f>IF(ISNUMBER(Regressions!L63),ROUND(Regressions!L63, 1), NA())</f>
        <v>#N/A</v>
      </c>
      <c r="L53" s="242" t="e">
        <f>IF(ISNUMBER(Regressions!M63),ROUND(Regressions!M63, 1), NA())</f>
        <v>#N/A</v>
      </c>
      <c r="M53" s="351" t="e">
        <f>IF(ISNUMBER(Regressions!N63),ROUND(Regressions!N63, 1), NA())</f>
        <v>#N/A</v>
      </c>
      <c r="N53" s="241">
        <f>IF(ISNUMBER(Regressions!O63),ROUND(Regressions!O63, 1), NA())</f>
        <v>6.1</v>
      </c>
      <c r="O53" s="352">
        <f>IF(ISNUMBER(Regressions!Q63),ROUND(Regressions!Q63, 1), NA())</f>
        <v>90.6</v>
      </c>
      <c r="P53" s="350">
        <f>IF(ISNUMBER(Regressions!R63),ROUND(Regressions!R63, 1), NA())</f>
        <v>46.3</v>
      </c>
      <c r="Q53" s="219" t="e">
        <f>IF(ISNUMBER(Regressions!S63),ROUND(Regressions!S63, 1), NA())</f>
        <v>#N/A</v>
      </c>
      <c r="R53" s="351" t="e">
        <f>IF(ISNUMBER(Regressions!T63),ROUND(Regressions!T63, 1), NA())</f>
        <v>#N/A</v>
      </c>
      <c r="S53" s="241">
        <f>IF(ISNUMBER(Regressions!U63),ROUND(Regressions!U63, 1), NA())</f>
        <v>53.7</v>
      </c>
    </row>
    <row xmlns:x14ac="http://schemas.microsoft.com/office/spreadsheetml/2009/9/ac" r="54" x14ac:dyDescent="0.2">
      <c r="A54" s="347" t="str">
        <f>IF(ISBLANK(Regressions!A64), " ", Regressions!A64)</f>
        <v>Guinea</v>
      </c>
      <c r="B54" s="348">
        <f>IF(ISBLANK(Regressions!B64), " ", Regressions!B64)</f>
        <v>2019</v>
      </c>
      <c r="C54" s="353" t="str">
        <f>IF(ISBLANK(Regressions!C64), " ", Regressions!C64)</f>
        <v>Urban</v>
      </c>
      <c r="D54" s="349">
        <f>IF(ISBLANK(Regressions!D64), " ", Regressions!D64)</f>
        <v>1881664.425</v>
      </c>
      <c r="E54" s="218">
        <f>IF(ISNUMBER(Regressions!E64),ROUND(Regressions!E64, 1), NA())</f>
        <v>70.8</v>
      </c>
      <c r="F54" s="350">
        <f>IF(ISNUMBER(Regressions!F64),ROUND(Regressions!F64, 1), NA())</f>
        <v>61.8</v>
      </c>
      <c r="G54" s="240" t="e">
        <f>IF(ISNUMBER(Regressions!G64),ROUND(Regressions!G64, 1), NA())</f>
        <v>#N/A</v>
      </c>
      <c r="H54" s="351" t="e">
        <f>IF(ISNUMBER(Regressions!H64),ROUND(Regressions!H64, 1), NA())</f>
        <v>#N/A</v>
      </c>
      <c r="I54" s="241">
        <f>IF(ISNUMBER(Regressions!I64),ROUND(Regressions!I64, 1), NA())</f>
        <v>38.200000000000003</v>
      </c>
      <c r="J54" s="352">
        <f>IF(ISNUMBER(Regressions!K64),ROUND(Regressions!K64, 1), NA())</f>
        <v>94.4</v>
      </c>
      <c r="K54" s="350" t="e">
        <f>IF(ISNUMBER(Regressions!L64),ROUND(Regressions!L64, 1), NA())</f>
        <v>#N/A</v>
      </c>
      <c r="L54" s="242" t="e">
        <f>IF(ISNUMBER(Regressions!M64),ROUND(Regressions!M64, 1), NA())</f>
        <v>#N/A</v>
      </c>
      <c r="M54" s="351" t="e">
        <f>IF(ISNUMBER(Regressions!N64),ROUND(Regressions!N64, 1), NA())</f>
        <v>#N/A</v>
      </c>
      <c r="N54" s="241">
        <f>IF(ISNUMBER(Regressions!O64),ROUND(Regressions!O64, 1), NA())</f>
        <v>5.6</v>
      </c>
      <c r="O54" s="352">
        <f>IF(ISNUMBER(Regressions!Q64),ROUND(Regressions!Q64, 1), NA())</f>
        <v>90.4</v>
      </c>
      <c r="P54" s="350">
        <f>IF(ISNUMBER(Regressions!R64),ROUND(Regressions!R64, 1), NA())</f>
        <v>46.3</v>
      </c>
      <c r="Q54" s="219" t="e">
        <f>IF(ISNUMBER(Regressions!S64),ROUND(Regressions!S64, 1), NA())</f>
        <v>#N/A</v>
      </c>
      <c r="R54" s="351" t="e">
        <f>IF(ISNUMBER(Regressions!T64),ROUND(Regressions!T64, 1), NA())</f>
        <v>#N/A</v>
      </c>
      <c r="S54" s="241">
        <f>IF(ISNUMBER(Regressions!U64),ROUND(Regressions!U64, 1), NA())</f>
        <v>53.7</v>
      </c>
    </row>
    <row xmlns:x14ac="http://schemas.microsoft.com/office/spreadsheetml/2009/9/ac" r="55" ht="13.5" customHeight="true" x14ac:dyDescent="0.2">
      <c r="A55" s="347" t="str">
        <f>IF(ISBLANK(Regressions!A65), " ", Regressions!A65)</f>
        <v>Guinea</v>
      </c>
      <c r="B55" s="348">
        <f>IF(ISBLANK(Regressions!B65), " ", Regressions!B65)</f>
        <v>2020</v>
      </c>
      <c r="C55" s="353" t="str">
        <f>IF(ISBLANK(Regressions!C65), " ", Regressions!C65)</f>
        <v>Urban</v>
      </c>
      <c r="D55" s="349">
        <f>IF(ISBLANK(Regressions!D65), " ", Regressions!D65)</f>
        <v>1941813.1625000001</v>
      </c>
      <c r="E55" s="218">
        <f>IF(ISNUMBER(Regressions!E65),ROUND(Regressions!E65, 1), NA())</f>
        <v>73</v>
      </c>
      <c r="F55" s="350">
        <f>IF(ISNUMBER(Regressions!F65),ROUND(Regressions!F65, 1), NA())</f>
        <v>63.1</v>
      </c>
      <c r="G55" s="240" t="e">
        <f>IF(ISNUMBER(Regressions!G65),ROUND(Regressions!G65, 1), NA())</f>
        <v>#N/A</v>
      </c>
      <c r="H55" s="351" t="e">
        <f>IF(ISNUMBER(Regressions!H65),ROUND(Regressions!H65, 1), NA())</f>
        <v>#N/A</v>
      </c>
      <c r="I55" s="241">
        <f>IF(ISNUMBER(Regressions!I65),ROUND(Regressions!I65, 1), NA())</f>
        <v>36.9</v>
      </c>
      <c r="J55" s="352">
        <f>IF(ISNUMBER(Regressions!K65),ROUND(Regressions!K65, 1), NA())</f>
        <v>94.9</v>
      </c>
      <c r="K55" s="350" t="e">
        <f>IF(ISNUMBER(Regressions!L65),ROUND(Regressions!L65, 1), NA())</f>
        <v>#N/A</v>
      </c>
      <c r="L55" s="242" t="e">
        <f>IF(ISNUMBER(Regressions!M65),ROUND(Regressions!M65, 1), NA())</f>
        <v>#N/A</v>
      </c>
      <c r="M55" s="351" t="e">
        <f>IF(ISNUMBER(Regressions!N65),ROUND(Regressions!N65, 1), NA())</f>
        <v>#N/A</v>
      </c>
      <c r="N55" s="241">
        <f>IF(ISNUMBER(Regressions!O65),ROUND(Regressions!O65, 1), NA())</f>
        <v>5.0999999999999996</v>
      </c>
      <c r="O55" s="352">
        <f>IF(ISNUMBER(Regressions!Q65),ROUND(Regressions!Q65, 1), NA())</f>
        <v>90.2</v>
      </c>
      <c r="P55" s="350">
        <f>IF(ISNUMBER(Regressions!R65),ROUND(Regressions!R65, 1), NA())</f>
        <v>46.3</v>
      </c>
      <c r="Q55" s="219" t="e">
        <f>IF(ISNUMBER(Regressions!S65),ROUND(Regressions!S65, 1), NA())</f>
        <v>#N/A</v>
      </c>
      <c r="R55" s="351" t="e">
        <f>IF(ISNUMBER(Regressions!T65),ROUND(Regressions!T65, 1), NA())</f>
        <v>#N/A</v>
      </c>
      <c r="S55" s="241">
        <f>IF(ISNUMBER(Regressions!U65),ROUND(Regressions!U65, 1), NA())</f>
        <v>53.7</v>
      </c>
    </row>
    <row xmlns:x14ac="http://schemas.microsoft.com/office/spreadsheetml/2009/9/ac" r="56" x14ac:dyDescent="0.2">
      <c r="A56" s="409" t="str">
        <f>IF(ISBLANK(Regressions!A66), " ", Regressions!A66)</f>
        <v>Guinea</v>
      </c>
      <c r="B56" s="410">
        <f>IF(ISBLANK(Regressions!B66), " ", Regressions!B66)</f>
        <v>2021</v>
      </c>
      <c r="C56" s="411" t="str">
        <f>IF(ISBLANK(Regressions!C66), " ", Regressions!C66)</f>
        <v>Urban</v>
      </c>
      <c r="D56" s="412">
        <f>IF(ISBLANK(Regressions!D66), " ", Regressions!D66)</f>
        <v>2003958.049197692</v>
      </c>
      <c r="E56" s="415">
        <f>IF(ISNUMBER(Regressions!E66),ROUND(Regressions!E66, 1), NA())</f>
        <v>75.2</v>
      </c>
      <c r="F56" s="413">
        <f>IF(ISNUMBER(Regressions!F66),ROUND(Regressions!F66, 1), NA())</f>
        <v>64.3</v>
      </c>
      <c r="G56" s="416" t="e">
        <f>IF(ISNUMBER(Regressions!G66),ROUND(Regressions!G66, 1), NA())</f>
        <v>#N/A</v>
      </c>
      <c r="H56" s="414" t="e">
        <f>IF(ISNUMBER(Regressions!H66),ROUND(Regressions!H66, 1), NA())</f>
        <v>#N/A</v>
      </c>
      <c r="I56" s="417">
        <f>IF(ISNUMBER(Regressions!I66),ROUND(Regressions!I66, 1), NA())</f>
        <v>35.700000000000003</v>
      </c>
      <c r="J56" s="415">
        <f>IF(ISNUMBER(Regressions!K66),ROUND(Regressions!K66, 1), NA())</f>
        <v>95.5</v>
      </c>
      <c r="K56" s="413" t="e">
        <f>IF(ISNUMBER(Regressions!L66),ROUND(Regressions!L66, 1), NA())</f>
        <v>#N/A</v>
      </c>
      <c r="L56" s="418" t="e">
        <f>IF(ISNUMBER(Regressions!M66),ROUND(Regressions!M66, 1), NA())</f>
        <v>#N/A</v>
      </c>
      <c r="M56" s="414" t="e">
        <f>IF(ISNUMBER(Regressions!N66),ROUND(Regressions!N66, 1), NA())</f>
        <v>#N/A</v>
      </c>
      <c r="N56" s="417">
        <f>IF(ISNUMBER(Regressions!O66),ROUND(Regressions!O66, 1), NA())</f>
        <v>4.5</v>
      </c>
      <c r="O56" s="415">
        <f>IF(ISNUMBER(Regressions!Q66),ROUND(Regressions!Q66, 1), NA())</f>
        <v>90</v>
      </c>
      <c r="P56" s="413" t="e">
        <f>IF(ISNUMBER(Regressions!R66),ROUND(Regressions!R66, 1), NA())</f>
        <v>#N/A</v>
      </c>
      <c r="Q56" s="419" t="e">
        <f>IF(ISNUMBER(Regressions!S66),ROUND(Regressions!S66, 1), NA())</f>
        <v>#N/A</v>
      </c>
      <c r="R56" s="414" t="e">
        <f>IF(ISNUMBER(Regressions!T66),ROUND(Regressions!T66, 1), NA())</f>
        <v>#N/A</v>
      </c>
      <c r="S56" s="417" t="e">
        <f>IF(ISNUMBER(Regressions!U66),ROUND(Regressions!U66, 1), NA())</f>
        <v>#N/A</v>
      </c>
      <c r="T56" s="408"/>
      <c r="U56" s="408"/>
      <c r="V56" s="408"/>
      <c r="W56" s="408"/>
      <c r="X56" s="408"/>
      <c r="Y56" s="408"/>
      <c r="Z56" s="408"/>
      <c r="AA56" s="408"/>
      <c r="AB56" s="408"/>
      <c r="AC56" s="408"/>
    </row>
    <row xmlns:x14ac="http://schemas.microsoft.com/office/spreadsheetml/2009/9/ac" r="57" x14ac:dyDescent="0.2">
      <c r="A57" s="347" t="str">
        <f>IF(ISBLANK(Regressions!A67), " ", Regressions!A67)</f>
        <v>Guinea</v>
      </c>
      <c r="B57" s="348">
        <f>IF(ISBLANK(Regressions!B67), " ", Regressions!B67)</f>
        <v>2022</v>
      </c>
      <c r="C57" s="353" t="str">
        <f>IF(ISBLANK(Regressions!C67), " ", Regressions!C67)</f>
        <v>Urban</v>
      </c>
      <c r="D57" s="349">
        <f>IF(ISBLANK(Regressions!D67), " ", Regressions!D67)</f>
        <v>2067471.422039795</v>
      </c>
      <c r="E57" s="218">
        <f>IF(ISNUMBER(Regressions!E67),ROUND(Regressions!E67, 1), NA())</f>
        <v>77.3</v>
      </c>
      <c r="F57" s="350">
        <f>IF(ISNUMBER(Regressions!F67),ROUND(Regressions!F67, 1), NA())</f>
        <v>65.5</v>
      </c>
      <c r="G57" s="240" t="e">
        <f>IF(ISNUMBER(Regressions!G67),ROUND(Regressions!G67, 1), NA())</f>
        <v>#N/A</v>
      </c>
      <c r="H57" s="351" t="e">
        <f>IF(ISNUMBER(Regressions!H67),ROUND(Regressions!H67, 1), NA())</f>
        <v>#N/A</v>
      </c>
      <c r="I57" s="241">
        <f>IF(ISNUMBER(Regressions!I67),ROUND(Regressions!I67, 1), NA())</f>
        <v>34.5</v>
      </c>
      <c r="J57" s="352">
        <f>IF(ISNUMBER(Regressions!K67),ROUND(Regressions!K67, 1), NA())</f>
        <v>96</v>
      </c>
      <c r="K57" s="350" t="e">
        <f>IF(ISNUMBER(Regressions!L67),ROUND(Regressions!L67, 1), NA())</f>
        <v>#N/A</v>
      </c>
      <c r="L57" s="242" t="e">
        <f>IF(ISNUMBER(Regressions!M67),ROUND(Regressions!M67, 1), NA())</f>
        <v>#N/A</v>
      </c>
      <c r="M57" s="351" t="e">
        <f>IF(ISNUMBER(Regressions!N67),ROUND(Regressions!N67, 1), NA())</f>
        <v>#N/A</v>
      </c>
      <c r="N57" s="241">
        <f>IF(ISNUMBER(Regressions!O67),ROUND(Regressions!O67, 1), NA())</f>
        <v>4</v>
      </c>
      <c r="O57" s="352">
        <f>IF(ISNUMBER(Regressions!Q67),ROUND(Regressions!Q67, 1), NA())</f>
        <v>89.9</v>
      </c>
      <c r="P57" s="350" t="e">
        <f>IF(ISNUMBER(Regressions!R67),ROUND(Regressions!R67, 1), NA())</f>
        <v>#N/A</v>
      </c>
      <c r="Q57" s="219" t="e">
        <f>IF(ISNUMBER(Regressions!S67),ROUND(Regressions!S67, 1), NA())</f>
        <v>#N/A</v>
      </c>
      <c r="R57" s="351" t="e">
        <f>IF(ISNUMBER(Regressions!T67),ROUND(Regressions!T67, 1), NA())</f>
        <v>#N/A</v>
      </c>
      <c r="S57" s="241" t="e">
        <f>IF(ISNUMBER(Regressions!U67),ROUND(Regressions!U67, 1), NA())</f>
        <v>#N/A</v>
      </c>
    </row>
    <row xmlns:x14ac="http://schemas.microsoft.com/office/spreadsheetml/2009/9/ac" r="58" x14ac:dyDescent="0.2">
      <c r="A58" s="354" t="str">
        <f>IF(ISBLANK(Regressions!A68), " ", Regressions!A68)</f>
        <v>Guinea</v>
      </c>
      <c r="B58" s="355">
        <f>IF(ISBLANK(Regressions!B68), " ", Regressions!B68)</f>
        <v>2023</v>
      </c>
      <c r="C58" s="356" t="str">
        <f>IF(ISBLANK(Regressions!C68), " ", Regressions!C68)</f>
        <v>Urban</v>
      </c>
      <c r="D58" s="357">
        <f>IF(ISBLANK(Regressions!D68), " ", Regressions!D68)</f>
        <v>2108940.8286030581</v>
      </c>
      <c r="E58" s="358">
        <f>IF(ISNUMBER(Regressions!E68),ROUND(Regressions!E68, 1), NA())</f>
        <v>77.3</v>
      </c>
      <c r="F58" s="359">
        <f>IF(ISNUMBER(Regressions!F68),ROUND(Regressions!F68, 1), NA())</f>
        <v>65.5</v>
      </c>
      <c r="G58" s="360" t="e">
        <f>IF(ISNUMBER(Regressions!G68),ROUND(Regressions!G68, 1), NA())</f>
        <v>#N/A</v>
      </c>
      <c r="H58" s="361" t="e">
        <f>IF(ISNUMBER(Regressions!H68),ROUND(Regressions!H68, 1), NA())</f>
        <v>#N/A</v>
      </c>
      <c r="I58" s="362">
        <f>IF(ISNUMBER(Regressions!I68),ROUND(Regressions!I68, 1), NA())</f>
        <v>34.5</v>
      </c>
      <c r="J58" s="363">
        <f>IF(ISNUMBER(Regressions!K68),ROUND(Regressions!K68, 1), NA())</f>
        <v>96</v>
      </c>
      <c r="K58" s="359" t="e">
        <f>IF(ISNUMBER(Regressions!L68),ROUND(Regressions!L68, 1), NA())</f>
        <v>#N/A</v>
      </c>
      <c r="L58" s="364" t="e">
        <f>IF(ISNUMBER(Regressions!M68),ROUND(Regressions!M68, 1), NA())</f>
        <v>#N/A</v>
      </c>
      <c r="M58" s="361" t="e">
        <f>IF(ISNUMBER(Regressions!N68),ROUND(Regressions!N68, 1), NA())</f>
        <v>#N/A</v>
      </c>
      <c r="N58" s="362">
        <f>IF(ISNUMBER(Regressions!O68),ROUND(Regressions!O68, 1), NA())</f>
        <v>4</v>
      </c>
      <c r="O58" s="363">
        <f>IF(ISNUMBER(Regressions!Q68),ROUND(Regressions!Q68, 1), NA())</f>
        <v>89.9</v>
      </c>
      <c r="P58" s="359" t="e">
        <f>IF(ISNUMBER(Regressions!R68),ROUND(Regressions!R68, 1), NA())</f>
        <v>#N/A</v>
      </c>
      <c r="Q58" s="365" t="e">
        <f>IF(ISNUMBER(Regressions!S68),ROUND(Regressions!S68, 1), NA())</f>
        <v>#N/A</v>
      </c>
      <c r="R58" s="361" t="e">
        <f>IF(ISNUMBER(Regressions!T68),ROUND(Regressions!T68, 1), NA())</f>
        <v>#N/A</v>
      </c>
      <c r="S58" s="362" t="e">
        <f>IF(ISNUMBER(Regressions!U68),ROUND(Regressions!U68, 1), NA())</f>
        <v>#N/A</v>
      </c>
    </row>
    <row xmlns:x14ac="http://schemas.microsoft.com/office/spreadsheetml/2009/9/ac" r="59" hidden="true" x14ac:dyDescent="0.2">
      <c r="A59" s="347" t="str">
        <f>IF(ISBLANK(Regressions!A69), " ", Regressions!A69)</f>
        <v>Guinea</v>
      </c>
      <c r="B59" s="348">
        <f>IF(ISBLANK(Regressions!B69), " ", Regressions!B69)</f>
        <v>2024</v>
      </c>
      <c r="C59" s="353" t="str">
        <f>IF(ISBLANK(Regressions!C69), " ", Regressions!C69)</f>
        <v>Urban</v>
      </c>
      <c r="D59" s="349" t="str">
        <f>IF(ISBLANK(Regressions!D69), " ", Regressions!D69)</f>
        <v> </v>
      </c>
      <c r="E59" s="218" t="e">
        <f>IF(ISNUMBER(Regressions!E69),ROUND(Regressions!E69, 1), NA())</f>
        <v>#N/A</v>
      </c>
      <c r="F59" s="350" t="e">
        <f>IF(ISNUMBER(Regressions!F69),ROUND(Regressions!F69, 1), NA())</f>
        <v>#N/A</v>
      </c>
      <c r="G59" s="240" t="e">
        <f>IF(ISNUMBER(Regressions!G69),ROUND(Regressions!G69, 1), NA())</f>
        <v>#N/A</v>
      </c>
      <c r="H59" s="351" t="e">
        <f>IF(ISNUMBER(Regressions!H69),ROUND(Regressions!H69, 1), NA())</f>
        <v>#N/A</v>
      </c>
      <c r="I59" s="241" t="e">
        <f>IF(ISNUMBER(Regressions!I69),ROUND(Regressions!I69, 1), NA())</f>
        <v>#N/A</v>
      </c>
      <c r="J59" s="352" t="e">
        <f>IF(ISNUMBER(Regressions!K69),ROUND(Regressions!K69, 1), NA())</f>
        <v>#N/A</v>
      </c>
      <c r="K59" s="350" t="e">
        <f>IF(ISNUMBER(Regressions!L69),ROUND(Regressions!L69, 1), NA())</f>
        <v>#N/A</v>
      </c>
      <c r="L59" s="242" t="e">
        <f>IF(ISNUMBER(Regressions!M69),ROUND(Regressions!M69, 1), NA())</f>
        <v>#N/A</v>
      </c>
      <c r="M59" s="351" t="e">
        <f>IF(ISNUMBER(Regressions!N69),ROUND(Regressions!N69, 1), NA())</f>
        <v>#N/A</v>
      </c>
      <c r="N59" s="241" t="e">
        <f>IF(ISNUMBER(Regressions!O69),ROUND(Regressions!O69, 1), NA())</f>
        <v>#N/A</v>
      </c>
      <c r="O59" s="352" t="e">
        <f>IF(ISNUMBER(Regressions!Q69),ROUND(Regressions!Q69, 1), NA())</f>
        <v>#N/A</v>
      </c>
      <c r="P59" s="350" t="e">
        <f>IF(ISNUMBER(Regressions!R69),ROUND(Regressions!R69, 1), NA())</f>
        <v>#N/A</v>
      </c>
      <c r="Q59" s="219" t="e">
        <f>IF(ISNUMBER(Regressions!S69),ROUND(Regressions!S69, 1), NA())</f>
        <v>#N/A</v>
      </c>
      <c r="R59" s="351" t="e">
        <f>IF(ISNUMBER(Regressions!T69),ROUND(Regressions!T69, 1), NA())</f>
        <v>#N/A</v>
      </c>
      <c r="S59" s="241" t="e">
        <f>IF(ISNUMBER(Regressions!U69),ROUND(Regressions!U69, 1), NA())</f>
        <v>#N/A</v>
      </c>
    </row>
    <row xmlns:x14ac="http://schemas.microsoft.com/office/spreadsheetml/2009/9/ac" r="60" hidden="true" x14ac:dyDescent="0.2">
      <c r="A60" s="347" t="str">
        <f>IF(ISBLANK(Regressions!A70), " ", Regressions!A70)</f>
        <v>Guinea</v>
      </c>
      <c r="B60" s="348">
        <f>IF(ISBLANK(Regressions!B70), " ", Regressions!B70)</f>
        <v>2025</v>
      </c>
      <c r="C60" s="353" t="str">
        <f>IF(ISBLANK(Regressions!C70), " ", Regressions!C70)</f>
        <v>Urban</v>
      </c>
      <c r="D60" s="349" t="str">
        <f>IF(ISBLANK(Regressions!D70), " ", Regressions!D70)</f>
        <v> </v>
      </c>
      <c r="E60" s="218" t="e">
        <f>IF(ISNUMBER(Regressions!E70),ROUND(Regressions!E70, 1), NA())</f>
        <v>#N/A</v>
      </c>
      <c r="F60" s="350" t="e">
        <f>IF(ISNUMBER(Regressions!F70),ROUND(Regressions!F70, 1), NA())</f>
        <v>#N/A</v>
      </c>
      <c r="G60" s="240" t="e">
        <f>IF(ISNUMBER(Regressions!G70),ROUND(Regressions!G70, 1), NA())</f>
        <v>#N/A</v>
      </c>
      <c r="H60" s="351" t="e">
        <f>IF(ISNUMBER(Regressions!H70),ROUND(Regressions!H70, 1), NA())</f>
        <v>#N/A</v>
      </c>
      <c r="I60" s="241" t="e">
        <f>IF(ISNUMBER(Regressions!I70),ROUND(Regressions!I70, 1), NA())</f>
        <v>#N/A</v>
      </c>
      <c r="J60" s="352" t="e">
        <f>IF(ISNUMBER(Regressions!K70),ROUND(Regressions!K70, 1), NA())</f>
        <v>#N/A</v>
      </c>
      <c r="K60" s="350" t="e">
        <f>IF(ISNUMBER(Regressions!L70),ROUND(Regressions!L70, 1), NA())</f>
        <v>#N/A</v>
      </c>
      <c r="L60" s="242" t="e">
        <f>IF(ISNUMBER(Regressions!M70),ROUND(Regressions!M70, 1), NA())</f>
        <v>#N/A</v>
      </c>
      <c r="M60" s="351" t="e">
        <f>IF(ISNUMBER(Regressions!N70),ROUND(Regressions!N70, 1), NA())</f>
        <v>#N/A</v>
      </c>
      <c r="N60" s="241" t="e">
        <f>IF(ISNUMBER(Regressions!O70),ROUND(Regressions!O70, 1), NA())</f>
        <v>#N/A</v>
      </c>
      <c r="O60" s="352" t="e">
        <f>IF(ISNUMBER(Regressions!Q70),ROUND(Regressions!Q70, 1), NA())</f>
        <v>#N/A</v>
      </c>
      <c r="P60" s="350" t="e">
        <f>IF(ISNUMBER(Regressions!R70),ROUND(Regressions!R70, 1), NA())</f>
        <v>#N/A</v>
      </c>
      <c r="Q60" s="219" t="e">
        <f>IF(ISNUMBER(Regressions!S70),ROUND(Regressions!S70, 1), NA())</f>
        <v>#N/A</v>
      </c>
      <c r="R60" s="351" t="e">
        <f>IF(ISNUMBER(Regressions!T70),ROUND(Regressions!T70, 1), NA())</f>
        <v>#N/A</v>
      </c>
      <c r="S60" s="241" t="e">
        <f>IF(ISNUMBER(Regressions!U70),ROUND(Regressions!U70, 1), NA())</f>
        <v>#N/A</v>
      </c>
    </row>
    <row xmlns:x14ac="http://schemas.microsoft.com/office/spreadsheetml/2009/9/ac" r="61" hidden="true" x14ac:dyDescent="0.2">
      <c r="A61" s="347" t="str">
        <f>IF(ISBLANK(Regressions!A71), " ", Regressions!A71)</f>
        <v>Guinea</v>
      </c>
      <c r="B61" s="348">
        <f>IF(ISBLANK(Regressions!B71), " ", Regressions!B71)</f>
        <v>2026</v>
      </c>
      <c r="C61" s="353" t="str">
        <f>IF(ISBLANK(Regressions!C71), " ", Regressions!C71)</f>
        <v>Urban</v>
      </c>
      <c r="D61" s="349" t="str">
        <f>IF(ISBLANK(Regressions!D71), " ", Regressions!D71)</f>
        <v> </v>
      </c>
      <c r="E61" s="218" t="e">
        <f>IF(ISNUMBER(Regressions!E71),ROUND(Regressions!E71, 1), NA())</f>
        <v>#N/A</v>
      </c>
      <c r="F61" s="350" t="e">
        <f>IF(ISNUMBER(Regressions!F71),ROUND(Regressions!F71, 1), NA())</f>
        <v>#N/A</v>
      </c>
      <c r="G61" s="240" t="e">
        <f>IF(ISNUMBER(Regressions!G71),ROUND(Regressions!G71, 1), NA())</f>
        <v>#N/A</v>
      </c>
      <c r="H61" s="351" t="e">
        <f>IF(ISNUMBER(Regressions!H71),ROUND(Regressions!H71, 1), NA())</f>
        <v>#N/A</v>
      </c>
      <c r="I61" s="241" t="e">
        <f>IF(ISNUMBER(Regressions!I71),ROUND(Regressions!I71, 1), NA())</f>
        <v>#N/A</v>
      </c>
      <c r="J61" s="352" t="e">
        <f>IF(ISNUMBER(Regressions!K71),ROUND(Regressions!K71, 1), NA())</f>
        <v>#N/A</v>
      </c>
      <c r="K61" s="350" t="e">
        <f>IF(ISNUMBER(Regressions!L71),ROUND(Regressions!L71, 1), NA())</f>
        <v>#N/A</v>
      </c>
      <c r="L61" s="242" t="e">
        <f>IF(ISNUMBER(Regressions!M71),ROUND(Regressions!M71, 1), NA())</f>
        <v>#N/A</v>
      </c>
      <c r="M61" s="351" t="e">
        <f>IF(ISNUMBER(Regressions!N71),ROUND(Regressions!N71, 1), NA())</f>
        <v>#N/A</v>
      </c>
      <c r="N61" s="241" t="e">
        <f>IF(ISNUMBER(Regressions!O71),ROUND(Regressions!O71, 1), NA())</f>
        <v>#N/A</v>
      </c>
      <c r="O61" s="352" t="e">
        <f>IF(ISNUMBER(Regressions!Q71),ROUND(Regressions!Q71, 1), NA())</f>
        <v>#N/A</v>
      </c>
      <c r="P61" s="350" t="e">
        <f>IF(ISNUMBER(Regressions!R71),ROUND(Regressions!R71, 1), NA())</f>
        <v>#N/A</v>
      </c>
      <c r="Q61" s="219" t="e">
        <f>IF(ISNUMBER(Regressions!S71),ROUND(Regressions!S71, 1), NA())</f>
        <v>#N/A</v>
      </c>
      <c r="R61" s="351" t="e">
        <f>IF(ISNUMBER(Regressions!T71),ROUND(Regressions!T71, 1), NA())</f>
        <v>#N/A</v>
      </c>
      <c r="S61" s="241" t="e">
        <f>IF(ISNUMBER(Regressions!U71),ROUND(Regressions!U71, 1), NA())</f>
        <v>#N/A</v>
      </c>
    </row>
    <row xmlns:x14ac="http://schemas.microsoft.com/office/spreadsheetml/2009/9/ac" r="62" hidden="true" x14ac:dyDescent="0.2">
      <c r="A62" s="347" t="str">
        <f>IF(ISBLANK(Regressions!A72), " ", Regressions!A72)</f>
        <v>Guinea</v>
      </c>
      <c r="B62" s="348">
        <f>IF(ISBLANK(Regressions!B72), " ", Regressions!B72)</f>
        <v>2027</v>
      </c>
      <c r="C62" s="353" t="str">
        <f>IF(ISBLANK(Regressions!C72), " ", Regressions!C72)</f>
        <v>Urban</v>
      </c>
      <c r="D62" s="349" t="str">
        <f>IF(ISBLANK(Regressions!D72), " ", Regressions!D72)</f>
        <v> </v>
      </c>
      <c r="E62" s="218" t="e">
        <f>IF(ISNUMBER(Regressions!E72),ROUND(Regressions!E72, 1), NA())</f>
        <v>#N/A</v>
      </c>
      <c r="F62" s="350" t="e">
        <f>IF(ISNUMBER(Regressions!F72),ROUND(Regressions!F72, 1), NA())</f>
        <v>#N/A</v>
      </c>
      <c r="G62" s="240" t="e">
        <f>IF(ISNUMBER(Regressions!G72),ROUND(Regressions!G72, 1), NA())</f>
        <v>#N/A</v>
      </c>
      <c r="H62" s="351" t="e">
        <f>IF(ISNUMBER(Regressions!H72),ROUND(Regressions!H72, 1), NA())</f>
        <v>#N/A</v>
      </c>
      <c r="I62" s="241" t="e">
        <f>IF(ISNUMBER(Regressions!I72),ROUND(Regressions!I72, 1), NA())</f>
        <v>#N/A</v>
      </c>
      <c r="J62" s="352" t="e">
        <f>IF(ISNUMBER(Regressions!K72),ROUND(Regressions!K72, 1), NA())</f>
        <v>#N/A</v>
      </c>
      <c r="K62" s="350" t="e">
        <f>IF(ISNUMBER(Regressions!L72),ROUND(Regressions!L72, 1), NA())</f>
        <v>#N/A</v>
      </c>
      <c r="L62" s="242" t="e">
        <f>IF(ISNUMBER(Regressions!M72),ROUND(Regressions!M72, 1), NA())</f>
        <v>#N/A</v>
      </c>
      <c r="M62" s="351" t="e">
        <f>IF(ISNUMBER(Regressions!N72),ROUND(Regressions!N72, 1), NA())</f>
        <v>#N/A</v>
      </c>
      <c r="N62" s="241" t="e">
        <f>IF(ISNUMBER(Regressions!O72),ROUND(Regressions!O72, 1), NA())</f>
        <v>#N/A</v>
      </c>
      <c r="O62" s="352" t="e">
        <f>IF(ISNUMBER(Regressions!Q72),ROUND(Regressions!Q72, 1), NA())</f>
        <v>#N/A</v>
      </c>
      <c r="P62" s="350" t="e">
        <f>IF(ISNUMBER(Regressions!R72),ROUND(Regressions!R72, 1), NA())</f>
        <v>#N/A</v>
      </c>
      <c r="Q62" s="219" t="e">
        <f>IF(ISNUMBER(Regressions!S72),ROUND(Regressions!S72, 1), NA())</f>
        <v>#N/A</v>
      </c>
      <c r="R62" s="351" t="e">
        <f>IF(ISNUMBER(Regressions!T72),ROUND(Regressions!T72, 1), NA())</f>
        <v>#N/A</v>
      </c>
      <c r="S62" s="241" t="e">
        <f>IF(ISNUMBER(Regressions!U72),ROUND(Regressions!U72, 1), NA())</f>
        <v>#N/A</v>
      </c>
    </row>
    <row xmlns:x14ac="http://schemas.microsoft.com/office/spreadsheetml/2009/9/ac" r="63" hidden="true" x14ac:dyDescent="0.2">
      <c r="A63" s="347" t="str">
        <f>IF(ISBLANK(Regressions!A73), " ", Regressions!A73)</f>
        <v>Guinea</v>
      </c>
      <c r="B63" s="348">
        <f>IF(ISBLANK(Regressions!B73), " ", Regressions!B73)</f>
        <v>2028</v>
      </c>
      <c r="C63" s="353" t="str">
        <f>IF(ISBLANK(Regressions!C73), " ", Regressions!C73)</f>
        <v>Urban</v>
      </c>
      <c r="D63" s="349" t="str">
        <f>IF(ISBLANK(Regressions!D73), " ", Regressions!D73)</f>
        <v> </v>
      </c>
      <c r="E63" s="218" t="e">
        <f>IF(ISNUMBER(Regressions!E73),ROUND(Regressions!E73, 1), NA())</f>
        <v>#N/A</v>
      </c>
      <c r="F63" s="350" t="e">
        <f>IF(ISNUMBER(Regressions!F73),ROUND(Regressions!F73, 1), NA())</f>
        <v>#N/A</v>
      </c>
      <c r="G63" s="240" t="e">
        <f>IF(ISNUMBER(Regressions!G73),ROUND(Regressions!G73, 1), NA())</f>
        <v>#N/A</v>
      </c>
      <c r="H63" s="351" t="e">
        <f>IF(ISNUMBER(Regressions!H73),ROUND(Regressions!H73, 1), NA())</f>
        <v>#N/A</v>
      </c>
      <c r="I63" s="241" t="e">
        <f>IF(ISNUMBER(Regressions!I73),ROUND(Regressions!I73, 1), NA())</f>
        <v>#N/A</v>
      </c>
      <c r="J63" s="352" t="e">
        <f>IF(ISNUMBER(Regressions!K73),ROUND(Regressions!K73, 1), NA())</f>
        <v>#N/A</v>
      </c>
      <c r="K63" s="350" t="e">
        <f>IF(ISNUMBER(Regressions!L73),ROUND(Regressions!L73, 1), NA())</f>
        <v>#N/A</v>
      </c>
      <c r="L63" s="242" t="e">
        <f>IF(ISNUMBER(Regressions!M73),ROUND(Regressions!M73, 1), NA())</f>
        <v>#N/A</v>
      </c>
      <c r="M63" s="351" t="e">
        <f>IF(ISNUMBER(Regressions!N73),ROUND(Regressions!N73, 1), NA())</f>
        <v>#N/A</v>
      </c>
      <c r="N63" s="241" t="e">
        <f>IF(ISNUMBER(Regressions!O73),ROUND(Regressions!O73, 1), NA())</f>
        <v>#N/A</v>
      </c>
      <c r="O63" s="352" t="e">
        <f>IF(ISNUMBER(Regressions!Q73),ROUND(Regressions!Q73, 1), NA())</f>
        <v>#N/A</v>
      </c>
      <c r="P63" s="350" t="e">
        <f>IF(ISNUMBER(Regressions!R73),ROUND(Regressions!R73, 1), NA())</f>
        <v>#N/A</v>
      </c>
      <c r="Q63" s="219" t="e">
        <f>IF(ISNUMBER(Regressions!S73),ROUND(Regressions!S73, 1), NA())</f>
        <v>#N/A</v>
      </c>
      <c r="R63" s="351" t="e">
        <f>IF(ISNUMBER(Regressions!T73),ROUND(Regressions!T73, 1), NA())</f>
        <v>#N/A</v>
      </c>
      <c r="S63" s="241" t="e">
        <f>IF(ISNUMBER(Regressions!U73),ROUND(Regressions!U73, 1), NA())</f>
        <v>#N/A</v>
      </c>
    </row>
    <row xmlns:x14ac="http://schemas.microsoft.com/office/spreadsheetml/2009/9/ac" r="64" hidden="true" x14ac:dyDescent="0.2">
      <c r="A64" s="347" t="str">
        <f>IF(ISBLANK(Regressions!A74), " ", Regressions!A74)</f>
        <v>Guinea</v>
      </c>
      <c r="B64" s="348">
        <f>IF(ISBLANK(Regressions!B74), " ", Regressions!B74)</f>
        <v>2029</v>
      </c>
      <c r="C64" s="353" t="str">
        <f>IF(ISBLANK(Regressions!C74), " ", Regressions!C74)</f>
        <v>Urban</v>
      </c>
      <c r="D64" s="349" t="str">
        <f>IF(ISBLANK(Regressions!D74), " ", Regressions!D74)</f>
        <v> </v>
      </c>
      <c r="E64" s="218" t="e">
        <f>IF(ISNUMBER(Regressions!E74),ROUND(Regressions!E74, 1), NA())</f>
        <v>#N/A</v>
      </c>
      <c r="F64" s="350" t="e">
        <f>IF(ISNUMBER(Regressions!F74),ROUND(Regressions!F74, 1), NA())</f>
        <v>#N/A</v>
      </c>
      <c r="G64" s="240" t="e">
        <f>IF(ISNUMBER(Regressions!G74),ROUND(Regressions!G74, 1), NA())</f>
        <v>#N/A</v>
      </c>
      <c r="H64" s="351" t="e">
        <f>IF(ISNUMBER(Regressions!H74),ROUND(Regressions!H74, 1), NA())</f>
        <v>#N/A</v>
      </c>
      <c r="I64" s="241" t="e">
        <f>IF(ISNUMBER(Regressions!I74),ROUND(Regressions!I74, 1), NA())</f>
        <v>#N/A</v>
      </c>
      <c r="J64" s="352" t="e">
        <f>IF(ISNUMBER(Regressions!K74),ROUND(Regressions!K74, 1), NA())</f>
        <v>#N/A</v>
      </c>
      <c r="K64" s="350" t="e">
        <f>IF(ISNUMBER(Regressions!L74),ROUND(Regressions!L74, 1), NA())</f>
        <v>#N/A</v>
      </c>
      <c r="L64" s="242" t="e">
        <f>IF(ISNUMBER(Regressions!M74),ROUND(Regressions!M74, 1), NA())</f>
        <v>#N/A</v>
      </c>
      <c r="M64" s="351" t="e">
        <f>IF(ISNUMBER(Regressions!N74),ROUND(Regressions!N74, 1), NA())</f>
        <v>#N/A</v>
      </c>
      <c r="N64" s="241" t="e">
        <f>IF(ISNUMBER(Regressions!O74),ROUND(Regressions!O74, 1), NA())</f>
        <v>#N/A</v>
      </c>
      <c r="O64" s="352" t="e">
        <f>IF(ISNUMBER(Regressions!Q74),ROUND(Regressions!Q74, 1), NA())</f>
        <v>#N/A</v>
      </c>
      <c r="P64" s="350" t="e">
        <f>IF(ISNUMBER(Regressions!R74),ROUND(Regressions!R74, 1), NA())</f>
        <v>#N/A</v>
      </c>
      <c r="Q64" s="219" t="e">
        <f>IF(ISNUMBER(Regressions!S74),ROUND(Regressions!S74, 1), NA())</f>
        <v>#N/A</v>
      </c>
      <c r="R64" s="351" t="e">
        <f>IF(ISNUMBER(Regressions!T74),ROUND(Regressions!T74, 1), NA())</f>
        <v>#N/A</v>
      </c>
      <c r="S64" s="241" t="e">
        <f>IF(ISNUMBER(Regressions!U74),ROUND(Regressions!U74, 1), NA())</f>
        <v>#N/A</v>
      </c>
    </row>
    <row xmlns:x14ac="http://schemas.microsoft.com/office/spreadsheetml/2009/9/ac" r="65" hidden="true" x14ac:dyDescent="0.2">
      <c r="A65" s="347" t="str">
        <f>IF(ISBLANK(Regressions!A75), " ", Regressions!A75)</f>
        <v>Guinea</v>
      </c>
      <c r="B65" s="348">
        <f>IF(ISBLANK(Regressions!B75), " ", Regressions!B75)</f>
        <v>2030</v>
      </c>
      <c r="C65" s="353" t="str">
        <f>IF(ISBLANK(Regressions!C75), " ", Regressions!C75)</f>
        <v>Urban</v>
      </c>
      <c r="D65" s="349" t="str">
        <f>IF(ISBLANK(Regressions!D75), " ", Regressions!D75)</f>
        <v> </v>
      </c>
      <c r="E65" s="218" t="e">
        <f>IF(ISNUMBER(Regressions!E75),ROUND(Regressions!E75, 1), NA())</f>
        <v>#N/A</v>
      </c>
      <c r="F65" s="350" t="e">
        <f>IF(ISNUMBER(Regressions!F75),ROUND(Regressions!F75, 1), NA())</f>
        <v>#N/A</v>
      </c>
      <c r="G65" s="240" t="e">
        <f>IF(ISNUMBER(Regressions!G75),ROUND(Regressions!G75, 1), NA())</f>
        <v>#N/A</v>
      </c>
      <c r="H65" s="351" t="e">
        <f>IF(ISNUMBER(Regressions!H75),ROUND(Regressions!H75, 1), NA())</f>
        <v>#N/A</v>
      </c>
      <c r="I65" s="241" t="e">
        <f>IF(ISNUMBER(Regressions!I75),ROUND(Regressions!I75, 1), NA())</f>
        <v>#N/A</v>
      </c>
      <c r="J65" s="352" t="e">
        <f>IF(ISNUMBER(Regressions!K75),ROUND(Regressions!K75, 1), NA())</f>
        <v>#N/A</v>
      </c>
      <c r="K65" s="350" t="e">
        <f>IF(ISNUMBER(Regressions!L75),ROUND(Regressions!L75, 1), NA())</f>
        <v>#N/A</v>
      </c>
      <c r="L65" s="242" t="e">
        <f>IF(ISNUMBER(Regressions!M75),ROUND(Regressions!M75, 1), NA())</f>
        <v>#N/A</v>
      </c>
      <c r="M65" s="351" t="e">
        <f>IF(ISNUMBER(Regressions!N75),ROUND(Regressions!N75, 1), NA())</f>
        <v>#N/A</v>
      </c>
      <c r="N65" s="241" t="e">
        <f>IF(ISNUMBER(Regressions!O75),ROUND(Regressions!O75, 1), NA())</f>
        <v>#N/A</v>
      </c>
      <c r="O65" s="352" t="e">
        <f>IF(ISNUMBER(Regressions!Q75),ROUND(Regressions!Q75, 1), NA())</f>
        <v>#N/A</v>
      </c>
      <c r="P65" s="350" t="e">
        <f>IF(ISNUMBER(Regressions!R75),ROUND(Regressions!R75, 1), NA())</f>
        <v>#N/A</v>
      </c>
      <c r="Q65" s="219" t="e">
        <f>IF(ISNUMBER(Regressions!S75),ROUND(Regressions!S75, 1), NA())</f>
        <v>#N/A</v>
      </c>
      <c r="R65" s="351" t="e">
        <f>IF(ISNUMBER(Regressions!T75),ROUND(Regressions!T75, 1), NA())</f>
        <v>#N/A</v>
      </c>
      <c r="S65" s="241" t="e">
        <f>IF(ISNUMBER(Regressions!U75),ROUND(Regressions!U75, 1), NA())</f>
        <v>#N/A</v>
      </c>
    </row>
    <row xmlns:x14ac="http://schemas.microsoft.com/office/spreadsheetml/2009/9/ac" r="66" x14ac:dyDescent="0.2">
      <c r="A66" s="347" t="str">
        <f>IF(ISBLANK(Regressions!A76), " ", Regressions!A76)</f>
        <v>Guinea</v>
      </c>
      <c r="B66" s="348">
        <f>IF(ISBLANK(Regressions!B76), " ", Regressions!B76)</f>
        <v>2000</v>
      </c>
      <c r="C66" s="353" t="str">
        <f>IF(ISBLANK(Regressions!C76), " ", Regressions!C76)</f>
        <v>Rural</v>
      </c>
      <c r="D66" s="349">
        <f>IF(ISBLANK(Regressions!D76), " ", Regressions!D76)</f>
        <v>2323824.064929313</v>
      </c>
      <c r="E66" s="218">
        <f>IF(ISNUMBER(Regressions!E76),ROUND(Regressions!E76, 1), NA())</f>
        <v>15.3</v>
      </c>
      <c r="F66" s="350" t="e">
        <f>IF(ISNUMBER(Regressions!F76),ROUND(Regressions!F76, 1), NA())</f>
        <v>#N/A</v>
      </c>
      <c r="G66" s="240" t="e">
        <f>IF(ISNUMBER(Regressions!G76),ROUND(Regressions!G76, 1), NA())</f>
        <v>#N/A</v>
      </c>
      <c r="H66" s="351" t="e">
        <f>IF(ISNUMBER(Regressions!H76),ROUND(Regressions!H76, 1), NA())</f>
        <v>#N/A</v>
      </c>
      <c r="I66" s="241" t="e">
        <f>IF(ISNUMBER(Regressions!I76),ROUND(Regressions!I76, 1), NA())</f>
        <v>#N/A</v>
      </c>
      <c r="J66" s="352" t="e">
        <f>IF(ISNUMBER(Regressions!K76),ROUND(Regressions!K76, 1), NA())</f>
        <v>#N/A</v>
      </c>
      <c r="K66" s="350" t="e">
        <f>IF(ISNUMBER(Regressions!L76),ROUND(Regressions!L76, 1), NA())</f>
        <v>#N/A</v>
      </c>
      <c r="L66" s="242" t="e">
        <f>IF(ISNUMBER(Regressions!M76),ROUND(Regressions!M76, 1), NA())</f>
        <v>#N/A</v>
      </c>
      <c r="M66" s="351" t="e">
        <f>IF(ISNUMBER(Regressions!N76),ROUND(Regressions!N76, 1), NA())</f>
        <v>#N/A</v>
      </c>
      <c r="N66" s="241" t="e">
        <f>IF(ISNUMBER(Regressions!O76),ROUND(Regressions!O76, 1), NA())</f>
        <v>#N/A</v>
      </c>
      <c r="O66" s="352" t="e">
        <f>IF(ISNUMBER(Regressions!Q76),ROUND(Regressions!Q76, 1), NA())</f>
        <v>#N/A</v>
      </c>
      <c r="P66" s="350" t="e">
        <f>IF(ISNUMBER(Regressions!R76),ROUND(Regressions!R76, 1), NA())</f>
        <v>#N/A</v>
      </c>
      <c r="Q66" s="219" t="e">
        <f>IF(ISNUMBER(Regressions!S76),ROUND(Regressions!S76, 1), NA())</f>
        <v>#N/A</v>
      </c>
      <c r="R66" s="351" t="e">
        <f>IF(ISNUMBER(Regressions!T76),ROUND(Regressions!T76, 1), NA())</f>
        <v>#N/A</v>
      </c>
      <c r="S66" s="241" t="e">
        <f>IF(ISNUMBER(Regressions!U76),ROUND(Regressions!U76, 1), NA())</f>
        <v>#N/A</v>
      </c>
    </row>
    <row xmlns:x14ac="http://schemas.microsoft.com/office/spreadsheetml/2009/9/ac" r="67" x14ac:dyDescent="0.2">
      <c r="A67" s="347" t="str">
        <f>IF(ISBLANK(Regressions!A77), " ", Regressions!A77)</f>
        <v>Guinea</v>
      </c>
      <c r="B67" s="348">
        <f>IF(ISBLANK(Regressions!B77), " ", Regressions!B77)</f>
        <v>2001</v>
      </c>
      <c r="C67" s="353" t="str">
        <f>IF(ISBLANK(Regressions!C77), " ", Regressions!C77)</f>
        <v>Rural</v>
      </c>
      <c r="D67" s="349">
        <f>IF(ISBLANK(Regressions!D77), " ", Regressions!D77)</f>
        <v>2380100.626718998</v>
      </c>
      <c r="E67" s="218">
        <f>IF(ISNUMBER(Regressions!E77),ROUND(Regressions!E77, 1), NA())</f>
        <v>15.3</v>
      </c>
      <c r="F67" s="350" t="e">
        <f>IF(ISNUMBER(Regressions!F77),ROUND(Regressions!F77, 1), NA())</f>
        <v>#N/A</v>
      </c>
      <c r="G67" s="240" t="e">
        <f>IF(ISNUMBER(Regressions!G77),ROUND(Regressions!G77, 1), NA())</f>
        <v>#N/A</v>
      </c>
      <c r="H67" s="351" t="e">
        <f>IF(ISNUMBER(Regressions!H77),ROUND(Regressions!H77, 1), NA())</f>
        <v>#N/A</v>
      </c>
      <c r="I67" s="241" t="e">
        <f>IF(ISNUMBER(Regressions!I77),ROUND(Regressions!I77, 1), NA())</f>
        <v>#N/A</v>
      </c>
      <c r="J67" s="352" t="e">
        <f>IF(ISNUMBER(Regressions!K77),ROUND(Regressions!K77, 1), NA())</f>
        <v>#N/A</v>
      </c>
      <c r="K67" s="350" t="e">
        <f>IF(ISNUMBER(Regressions!L77),ROUND(Regressions!L77, 1), NA())</f>
        <v>#N/A</v>
      </c>
      <c r="L67" s="242" t="e">
        <f>IF(ISNUMBER(Regressions!M77),ROUND(Regressions!M77, 1), NA())</f>
        <v>#N/A</v>
      </c>
      <c r="M67" s="351" t="e">
        <f>IF(ISNUMBER(Regressions!N77),ROUND(Regressions!N77, 1), NA())</f>
        <v>#N/A</v>
      </c>
      <c r="N67" s="241" t="e">
        <f>IF(ISNUMBER(Regressions!O77),ROUND(Regressions!O77, 1), NA())</f>
        <v>#N/A</v>
      </c>
      <c r="O67" s="352" t="e">
        <f>IF(ISNUMBER(Regressions!Q77),ROUND(Regressions!Q77, 1), NA())</f>
        <v>#N/A</v>
      </c>
      <c r="P67" s="350" t="e">
        <f>IF(ISNUMBER(Regressions!R77),ROUND(Regressions!R77, 1), NA())</f>
        <v>#N/A</v>
      </c>
      <c r="Q67" s="219" t="e">
        <f>IF(ISNUMBER(Regressions!S77),ROUND(Regressions!S77, 1), NA())</f>
        <v>#N/A</v>
      </c>
      <c r="R67" s="351" t="e">
        <f>IF(ISNUMBER(Regressions!T77),ROUND(Regressions!T77, 1), NA())</f>
        <v>#N/A</v>
      </c>
      <c r="S67" s="241" t="e">
        <f>IF(ISNUMBER(Regressions!U77),ROUND(Regressions!U77, 1), NA())</f>
        <v>#N/A</v>
      </c>
    </row>
    <row xmlns:x14ac="http://schemas.microsoft.com/office/spreadsheetml/2009/9/ac" r="68" x14ac:dyDescent="0.2">
      <c r="A68" s="347" t="str">
        <f>IF(ISBLANK(Regressions!A78), " ", Regressions!A78)</f>
        <v>Guinea</v>
      </c>
      <c r="B68" s="348">
        <f>IF(ISBLANK(Regressions!B78), " ", Regressions!B78)</f>
        <v>2002</v>
      </c>
      <c r="C68" s="353" t="str">
        <f>IF(ISBLANK(Regressions!C78), " ", Regressions!C78)</f>
        <v>Rural</v>
      </c>
      <c r="D68" s="349">
        <f>IF(ISBLANK(Regressions!D78), " ", Regressions!D78)</f>
        <v>2429263.388697491</v>
      </c>
      <c r="E68" s="218">
        <f>IF(ISNUMBER(Regressions!E78),ROUND(Regressions!E78, 1), NA())</f>
        <v>15.3</v>
      </c>
      <c r="F68" s="350" t="e">
        <f>IF(ISNUMBER(Regressions!F78),ROUND(Regressions!F78, 1), NA())</f>
        <v>#N/A</v>
      </c>
      <c r="G68" s="240" t="e">
        <f>IF(ISNUMBER(Regressions!G78),ROUND(Regressions!G78, 1), NA())</f>
        <v>#N/A</v>
      </c>
      <c r="H68" s="351" t="e">
        <f>IF(ISNUMBER(Regressions!H78),ROUND(Regressions!H78, 1), NA())</f>
        <v>#N/A</v>
      </c>
      <c r="I68" s="241" t="e">
        <f>IF(ISNUMBER(Regressions!I78),ROUND(Regressions!I78, 1), NA())</f>
        <v>#N/A</v>
      </c>
      <c r="J68" s="352" t="e">
        <f>IF(ISNUMBER(Regressions!K78),ROUND(Regressions!K78, 1), NA())</f>
        <v>#N/A</v>
      </c>
      <c r="K68" s="350" t="e">
        <f>IF(ISNUMBER(Regressions!L78),ROUND(Regressions!L78, 1), NA())</f>
        <v>#N/A</v>
      </c>
      <c r="L68" s="242" t="e">
        <f>IF(ISNUMBER(Regressions!M78),ROUND(Regressions!M78, 1), NA())</f>
        <v>#N/A</v>
      </c>
      <c r="M68" s="351" t="e">
        <f>IF(ISNUMBER(Regressions!N78),ROUND(Regressions!N78, 1), NA())</f>
        <v>#N/A</v>
      </c>
      <c r="N68" s="241" t="e">
        <f>IF(ISNUMBER(Regressions!O78),ROUND(Regressions!O78, 1), NA())</f>
        <v>#N/A</v>
      </c>
      <c r="O68" s="352" t="e">
        <f>IF(ISNUMBER(Regressions!Q78),ROUND(Regressions!Q78, 1), NA())</f>
        <v>#N/A</v>
      </c>
      <c r="P68" s="350" t="e">
        <f>IF(ISNUMBER(Regressions!R78),ROUND(Regressions!R78, 1), NA())</f>
        <v>#N/A</v>
      </c>
      <c r="Q68" s="219" t="e">
        <f>IF(ISNUMBER(Regressions!S78),ROUND(Regressions!S78, 1), NA())</f>
        <v>#N/A</v>
      </c>
      <c r="R68" s="351" t="e">
        <f>IF(ISNUMBER(Regressions!T78),ROUND(Regressions!T78, 1), NA())</f>
        <v>#N/A</v>
      </c>
      <c r="S68" s="241" t="e">
        <f>IF(ISNUMBER(Regressions!U78),ROUND(Regressions!U78, 1), NA())</f>
        <v>#N/A</v>
      </c>
    </row>
    <row xmlns:x14ac="http://schemas.microsoft.com/office/spreadsheetml/2009/9/ac" r="69" x14ac:dyDescent="0.2">
      <c r="A69" s="347" t="str">
        <f>IF(ISBLANK(Regressions!A79), " ", Regressions!A79)</f>
        <v>Guinea</v>
      </c>
      <c r="B69" s="348">
        <f>IF(ISBLANK(Regressions!B79), " ", Regressions!B79)</f>
        <v>2003</v>
      </c>
      <c r="C69" s="353" t="str">
        <f>IF(ISBLANK(Regressions!C79), " ", Regressions!C79)</f>
        <v>Rural</v>
      </c>
      <c r="D69" s="349">
        <f>IF(ISBLANK(Regressions!D79), " ", Regressions!D79)</f>
        <v>2489282.10112833</v>
      </c>
      <c r="E69" s="218">
        <f>IF(ISNUMBER(Regressions!E79),ROUND(Regressions!E79, 1), NA())</f>
        <v>15.3</v>
      </c>
      <c r="F69" s="350" t="e">
        <f>IF(ISNUMBER(Regressions!F79),ROUND(Regressions!F79, 1), NA())</f>
        <v>#N/A</v>
      </c>
      <c r="G69" s="240" t="e">
        <f>IF(ISNUMBER(Regressions!G79),ROUND(Regressions!G79, 1), NA())</f>
        <v>#N/A</v>
      </c>
      <c r="H69" s="351" t="e">
        <f>IF(ISNUMBER(Regressions!H79),ROUND(Regressions!H79, 1), NA())</f>
        <v>#N/A</v>
      </c>
      <c r="I69" s="241" t="e">
        <f>IF(ISNUMBER(Regressions!I79),ROUND(Regressions!I79, 1), NA())</f>
        <v>#N/A</v>
      </c>
      <c r="J69" s="352" t="e">
        <f>IF(ISNUMBER(Regressions!K79),ROUND(Regressions!K79, 1), NA())</f>
        <v>#N/A</v>
      </c>
      <c r="K69" s="350" t="e">
        <f>IF(ISNUMBER(Regressions!L79),ROUND(Regressions!L79, 1), NA())</f>
        <v>#N/A</v>
      </c>
      <c r="L69" s="242" t="e">
        <f>IF(ISNUMBER(Regressions!M79),ROUND(Regressions!M79, 1), NA())</f>
        <v>#N/A</v>
      </c>
      <c r="M69" s="351" t="e">
        <f>IF(ISNUMBER(Regressions!N79),ROUND(Regressions!N79, 1), NA())</f>
        <v>#N/A</v>
      </c>
      <c r="N69" s="241" t="e">
        <f>IF(ISNUMBER(Regressions!O79),ROUND(Regressions!O79, 1), NA())</f>
        <v>#N/A</v>
      </c>
      <c r="O69" s="352" t="e">
        <f>IF(ISNUMBER(Regressions!Q79),ROUND(Regressions!Q79, 1), NA())</f>
        <v>#N/A</v>
      </c>
      <c r="P69" s="350" t="e">
        <f>IF(ISNUMBER(Regressions!R79),ROUND(Regressions!R79, 1), NA())</f>
        <v>#N/A</v>
      </c>
      <c r="Q69" s="219" t="e">
        <f>IF(ISNUMBER(Regressions!S79),ROUND(Regressions!S79, 1), NA())</f>
        <v>#N/A</v>
      </c>
      <c r="R69" s="351" t="e">
        <f>IF(ISNUMBER(Regressions!T79),ROUND(Regressions!T79, 1), NA())</f>
        <v>#N/A</v>
      </c>
      <c r="S69" s="241" t="e">
        <f>IF(ISNUMBER(Regressions!U79),ROUND(Regressions!U79, 1), NA())</f>
        <v>#N/A</v>
      </c>
    </row>
    <row xmlns:x14ac="http://schemas.microsoft.com/office/spreadsheetml/2009/9/ac" r="70" x14ac:dyDescent="0.2">
      <c r="A70" s="347" t="str">
        <f>IF(ISBLANK(Regressions!A80), " ", Regressions!A80)</f>
        <v>Guinea</v>
      </c>
      <c r="B70" s="348">
        <f>IF(ISBLANK(Regressions!B80), " ", Regressions!B80)</f>
        <v>2004</v>
      </c>
      <c r="C70" s="353" t="str">
        <f>IF(ISBLANK(Regressions!C80), " ", Regressions!C80)</f>
        <v>Rural</v>
      </c>
      <c r="D70" s="349">
        <f>IF(ISBLANK(Regressions!D80), " ", Regressions!D80)</f>
        <v>2548047.7351239389</v>
      </c>
      <c r="E70" s="218">
        <f>IF(ISNUMBER(Regressions!E80),ROUND(Regressions!E80, 1), NA())</f>
        <v>16.2</v>
      </c>
      <c r="F70" s="350" t="e">
        <f>IF(ISNUMBER(Regressions!F80),ROUND(Regressions!F80, 1), NA())</f>
        <v>#N/A</v>
      </c>
      <c r="G70" s="240" t="e">
        <f>IF(ISNUMBER(Regressions!G80),ROUND(Regressions!G80, 1), NA())</f>
        <v>#N/A</v>
      </c>
      <c r="H70" s="351" t="e">
        <f>IF(ISNUMBER(Regressions!H80),ROUND(Regressions!H80, 1), NA())</f>
        <v>#N/A</v>
      </c>
      <c r="I70" s="241" t="e">
        <f>IF(ISNUMBER(Regressions!I80),ROUND(Regressions!I80, 1), NA())</f>
        <v>#N/A</v>
      </c>
      <c r="J70" s="352" t="e">
        <f>IF(ISNUMBER(Regressions!K80),ROUND(Regressions!K80, 1), NA())</f>
        <v>#N/A</v>
      </c>
      <c r="K70" s="350" t="e">
        <f>IF(ISNUMBER(Regressions!L80),ROUND(Regressions!L80, 1), NA())</f>
        <v>#N/A</v>
      </c>
      <c r="L70" s="242" t="e">
        <f>IF(ISNUMBER(Regressions!M80),ROUND(Regressions!M80, 1), NA())</f>
        <v>#N/A</v>
      </c>
      <c r="M70" s="351" t="e">
        <f>IF(ISNUMBER(Regressions!N80),ROUND(Regressions!N80, 1), NA())</f>
        <v>#N/A</v>
      </c>
      <c r="N70" s="241" t="e">
        <f>IF(ISNUMBER(Regressions!O80),ROUND(Regressions!O80, 1), NA())</f>
        <v>#N/A</v>
      </c>
      <c r="O70" s="352" t="e">
        <f>IF(ISNUMBER(Regressions!Q80),ROUND(Regressions!Q80, 1), NA())</f>
        <v>#N/A</v>
      </c>
      <c r="P70" s="350" t="e">
        <f>IF(ISNUMBER(Regressions!R80),ROUND(Regressions!R80, 1), NA())</f>
        <v>#N/A</v>
      </c>
      <c r="Q70" s="219" t="e">
        <f>IF(ISNUMBER(Regressions!S80),ROUND(Regressions!S80, 1), NA())</f>
        <v>#N/A</v>
      </c>
      <c r="R70" s="351" t="e">
        <f>IF(ISNUMBER(Regressions!T80),ROUND(Regressions!T80, 1), NA())</f>
        <v>#N/A</v>
      </c>
      <c r="S70" s="241" t="e">
        <f>IF(ISNUMBER(Regressions!U80),ROUND(Regressions!U80, 1), NA())</f>
        <v>#N/A</v>
      </c>
    </row>
    <row xmlns:x14ac="http://schemas.microsoft.com/office/spreadsheetml/2009/9/ac" r="71" x14ac:dyDescent="0.2">
      <c r="A71" s="347" t="str">
        <f>IF(ISBLANK(Regressions!A81), " ", Regressions!A81)</f>
        <v>Guinea</v>
      </c>
      <c r="B71" s="348">
        <f>IF(ISBLANK(Regressions!B81), " ", Regressions!B81)</f>
        <v>2005</v>
      </c>
      <c r="C71" s="353" t="str">
        <f>IF(ISBLANK(Regressions!C81), " ", Regressions!C81)</f>
        <v>Rural</v>
      </c>
      <c r="D71" s="349">
        <f>IF(ISBLANK(Regressions!D81), " ", Regressions!D81)</f>
        <v>2602891.3224625778</v>
      </c>
      <c r="E71" s="218">
        <f>IF(ISNUMBER(Regressions!E81),ROUND(Regressions!E81, 1), NA())</f>
        <v>17.100000000000001</v>
      </c>
      <c r="F71" s="350" t="e">
        <f>IF(ISNUMBER(Regressions!F81),ROUND(Regressions!F81, 1), NA())</f>
        <v>#N/A</v>
      </c>
      <c r="G71" s="240" t="e">
        <f>IF(ISNUMBER(Regressions!G81),ROUND(Regressions!G81, 1), NA())</f>
        <v>#N/A</v>
      </c>
      <c r="H71" s="351" t="e">
        <f>IF(ISNUMBER(Regressions!H81),ROUND(Regressions!H81, 1), NA())</f>
        <v>#N/A</v>
      </c>
      <c r="I71" s="241" t="e">
        <f>IF(ISNUMBER(Regressions!I81),ROUND(Regressions!I81, 1), NA())</f>
        <v>#N/A</v>
      </c>
      <c r="J71" s="352" t="e">
        <f>IF(ISNUMBER(Regressions!K81),ROUND(Regressions!K81, 1), NA())</f>
        <v>#N/A</v>
      </c>
      <c r="K71" s="350" t="e">
        <f>IF(ISNUMBER(Regressions!L81),ROUND(Regressions!L81, 1), NA())</f>
        <v>#N/A</v>
      </c>
      <c r="L71" s="242" t="e">
        <f>IF(ISNUMBER(Regressions!M81),ROUND(Regressions!M81, 1), NA())</f>
        <v>#N/A</v>
      </c>
      <c r="M71" s="351" t="e">
        <f>IF(ISNUMBER(Regressions!N81),ROUND(Regressions!N81, 1), NA())</f>
        <v>#N/A</v>
      </c>
      <c r="N71" s="241" t="e">
        <f>IF(ISNUMBER(Regressions!O81),ROUND(Regressions!O81, 1), NA())</f>
        <v>#N/A</v>
      </c>
      <c r="O71" s="352" t="e">
        <f>IF(ISNUMBER(Regressions!Q81),ROUND(Regressions!Q81, 1), NA())</f>
        <v>#N/A</v>
      </c>
      <c r="P71" s="350" t="e">
        <f>IF(ISNUMBER(Regressions!R81),ROUND(Regressions!R81, 1), NA())</f>
        <v>#N/A</v>
      </c>
      <c r="Q71" s="219" t="e">
        <f>IF(ISNUMBER(Regressions!S81),ROUND(Regressions!S81, 1), NA())</f>
        <v>#N/A</v>
      </c>
      <c r="R71" s="351" t="e">
        <f>IF(ISNUMBER(Regressions!T81),ROUND(Regressions!T81, 1), NA())</f>
        <v>#N/A</v>
      </c>
      <c r="S71" s="241" t="e">
        <f>IF(ISNUMBER(Regressions!U81),ROUND(Regressions!U81, 1), NA())</f>
        <v>#N/A</v>
      </c>
    </row>
    <row xmlns:x14ac="http://schemas.microsoft.com/office/spreadsheetml/2009/9/ac" r="72" x14ac:dyDescent="0.2">
      <c r="A72" s="347" t="str">
        <f>IF(ISBLANK(Regressions!A82), " ", Regressions!A82)</f>
        <v>Guinea</v>
      </c>
      <c r="B72" s="348">
        <f>IF(ISBLANK(Regressions!B82), " ", Regressions!B82)</f>
        <v>2006</v>
      </c>
      <c r="C72" s="353" t="str">
        <f>IF(ISBLANK(Regressions!C82), " ", Regressions!C82)</f>
        <v>Rural</v>
      </c>
      <c r="D72" s="349">
        <f>IF(ISBLANK(Regressions!D82), " ", Regressions!D82)</f>
        <v>2653415.1217639162</v>
      </c>
      <c r="E72" s="218">
        <f>IF(ISNUMBER(Regressions!E82),ROUND(Regressions!E82, 1), NA())</f>
        <v>18</v>
      </c>
      <c r="F72" s="350" t="e">
        <f>IF(ISNUMBER(Regressions!F82),ROUND(Regressions!F82, 1), NA())</f>
        <v>#N/A</v>
      </c>
      <c r="G72" s="240" t="e">
        <f>IF(ISNUMBER(Regressions!G82),ROUND(Regressions!G82, 1), NA())</f>
        <v>#N/A</v>
      </c>
      <c r="H72" s="351" t="e">
        <f>IF(ISNUMBER(Regressions!H82),ROUND(Regressions!H82, 1), NA())</f>
        <v>#N/A</v>
      </c>
      <c r="I72" s="241" t="e">
        <f>IF(ISNUMBER(Regressions!I82),ROUND(Regressions!I82, 1), NA())</f>
        <v>#N/A</v>
      </c>
      <c r="J72" s="352" t="e">
        <f>IF(ISNUMBER(Regressions!K82),ROUND(Regressions!K82, 1), NA())</f>
        <v>#N/A</v>
      </c>
      <c r="K72" s="350" t="e">
        <f>IF(ISNUMBER(Regressions!L82),ROUND(Regressions!L82, 1), NA())</f>
        <v>#N/A</v>
      </c>
      <c r="L72" s="242" t="e">
        <f>IF(ISNUMBER(Regressions!M82),ROUND(Regressions!M82, 1), NA())</f>
        <v>#N/A</v>
      </c>
      <c r="M72" s="351" t="e">
        <f>IF(ISNUMBER(Regressions!N82),ROUND(Regressions!N82, 1), NA())</f>
        <v>#N/A</v>
      </c>
      <c r="N72" s="241" t="e">
        <f>IF(ISNUMBER(Regressions!O82),ROUND(Regressions!O82, 1), NA())</f>
        <v>#N/A</v>
      </c>
      <c r="O72" s="352" t="e">
        <f>IF(ISNUMBER(Regressions!Q82),ROUND(Regressions!Q82, 1), NA())</f>
        <v>#N/A</v>
      </c>
      <c r="P72" s="350" t="e">
        <f>IF(ISNUMBER(Regressions!R82),ROUND(Regressions!R82, 1), NA())</f>
        <v>#N/A</v>
      </c>
      <c r="Q72" s="219" t="e">
        <f>IF(ISNUMBER(Regressions!S82),ROUND(Regressions!S82, 1), NA())</f>
        <v>#N/A</v>
      </c>
      <c r="R72" s="351" t="e">
        <f>IF(ISNUMBER(Regressions!T82),ROUND(Regressions!T82, 1), NA())</f>
        <v>#N/A</v>
      </c>
      <c r="S72" s="241" t="e">
        <f>IF(ISNUMBER(Regressions!U82),ROUND(Regressions!U82, 1), NA())</f>
        <v>#N/A</v>
      </c>
    </row>
    <row xmlns:x14ac="http://schemas.microsoft.com/office/spreadsheetml/2009/9/ac" r="73" x14ac:dyDescent="0.2">
      <c r="A73" s="347" t="str">
        <f>IF(ISBLANK(Regressions!A83), " ", Regressions!A83)</f>
        <v>Guinea</v>
      </c>
      <c r="B73" s="348">
        <f>IF(ISBLANK(Regressions!B83), " ", Regressions!B83)</f>
        <v>2007</v>
      </c>
      <c r="C73" s="353" t="str">
        <f>IF(ISBLANK(Regressions!C83), " ", Regressions!C83)</f>
        <v>Rural</v>
      </c>
      <c r="D73" s="349">
        <f>IF(ISBLANK(Regressions!D83), " ", Regressions!D83)</f>
        <v>2703031.8375648502</v>
      </c>
      <c r="E73" s="218">
        <f>IF(ISNUMBER(Regressions!E83),ROUND(Regressions!E83, 1), NA())</f>
        <v>18.8</v>
      </c>
      <c r="F73" s="350">
        <f>IF(ISNUMBER(Regressions!F83),ROUND(Regressions!F83, 1), NA())</f>
        <v>17.5</v>
      </c>
      <c r="G73" s="240" t="e">
        <f>IF(ISNUMBER(Regressions!G83),ROUND(Regressions!G83, 1), NA())</f>
        <v>#N/A</v>
      </c>
      <c r="H73" s="351" t="e">
        <f>IF(ISNUMBER(Regressions!H83),ROUND(Regressions!H83, 1), NA())</f>
        <v>#N/A</v>
      </c>
      <c r="I73" s="241">
        <f>IF(ISNUMBER(Regressions!I83),ROUND(Regressions!I83, 1), NA())</f>
        <v>82.5</v>
      </c>
      <c r="J73" s="352" t="e">
        <f>IF(ISNUMBER(Regressions!K83),ROUND(Regressions!K83, 1), NA())</f>
        <v>#N/A</v>
      </c>
      <c r="K73" s="350" t="e">
        <f>IF(ISNUMBER(Regressions!L83),ROUND(Regressions!L83, 1), NA())</f>
        <v>#N/A</v>
      </c>
      <c r="L73" s="242" t="e">
        <f>IF(ISNUMBER(Regressions!M83),ROUND(Regressions!M83, 1), NA())</f>
        <v>#N/A</v>
      </c>
      <c r="M73" s="351" t="e">
        <f>IF(ISNUMBER(Regressions!N83),ROUND(Regressions!N83, 1), NA())</f>
        <v>#N/A</v>
      </c>
      <c r="N73" s="241" t="e">
        <f>IF(ISNUMBER(Regressions!O83),ROUND(Regressions!O83, 1), NA())</f>
        <v>#N/A</v>
      </c>
      <c r="O73" s="352" t="e">
        <f>IF(ISNUMBER(Regressions!Q83),ROUND(Regressions!Q83, 1), NA())</f>
        <v>#N/A</v>
      </c>
      <c r="P73" s="350">
        <f>IF(ISNUMBER(Regressions!R83),ROUND(Regressions!R83, 1), NA())</f>
        <v>23.1</v>
      </c>
      <c r="Q73" s="219" t="e">
        <f>IF(ISNUMBER(Regressions!S83),ROUND(Regressions!S83, 1), NA())</f>
        <v>#N/A</v>
      </c>
      <c r="R73" s="351" t="e">
        <f>IF(ISNUMBER(Regressions!T83),ROUND(Regressions!T83, 1), NA())</f>
        <v>#N/A</v>
      </c>
      <c r="S73" s="241">
        <f>IF(ISNUMBER(Regressions!U83),ROUND(Regressions!U83, 1), NA())</f>
        <v>76.900000000000006</v>
      </c>
    </row>
    <row xmlns:x14ac="http://schemas.microsoft.com/office/spreadsheetml/2009/9/ac" r="74" x14ac:dyDescent="0.2">
      <c r="A74" s="347" t="str">
        <f>IF(ISBLANK(Regressions!A84), " ", Regressions!A84)</f>
        <v>Guinea</v>
      </c>
      <c r="B74" s="348">
        <f>IF(ISBLANK(Regressions!B84), " ", Regressions!B84)</f>
        <v>2008</v>
      </c>
      <c r="C74" s="353" t="str">
        <f>IF(ISBLANK(Regressions!C84), " ", Regressions!C84)</f>
        <v>Rural</v>
      </c>
      <c r="D74" s="349">
        <f>IF(ISBLANK(Regressions!D84), " ", Regressions!D84)</f>
        <v>2752003.8158110431</v>
      </c>
      <c r="E74" s="218">
        <f>IF(ISNUMBER(Regressions!E84),ROUND(Regressions!E84, 1), NA())</f>
        <v>19.7</v>
      </c>
      <c r="F74" s="350">
        <f>IF(ISNUMBER(Regressions!F84),ROUND(Regressions!F84, 1), NA())</f>
        <v>17.5</v>
      </c>
      <c r="G74" s="240" t="e">
        <f>IF(ISNUMBER(Regressions!G84),ROUND(Regressions!G84, 1), NA())</f>
        <v>#N/A</v>
      </c>
      <c r="H74" s="351" t="e">
        <f>IF(ISNUMBER(Regressions!H84),ROUND(Regressions!H84, 1), NA())</f>
        <v>#N/A</v>
      </c>
      <c r="I74" s="241">
        <f>IF(ISNUMBER(Regressions!I84),ROUND(Regressions!I84, 1), NA())</f>
        <v>82.5</v>
      </c>
      <c r="J74" s="352" t="e">
        <f>IF(ISNUMBER(Regressions!K84),ROUND(Regressions!K84, 1), NA())</f>
        <v>#N/A</v>
      </c>
      <c r="K74" s="350" t="e">
        <f>IF(ISNUMBER(Regressions!L84),ROUND(Regressions!L84, 1), NA())</f>
        <v>#N/A</v>
      </c>
      <c r="L74" s="242" t="e">
        <f>IF(ISNUMBER(Regressions!M84),ROUND(Regressions!M84, 1), NA())</f>
        <v>#N/A</v>
      </c>
      <c r="M74" s="351" t="e">
        <f>IF(ISNUMBER(Regressions!N84),ROUND(Regressions!N84, 1), NA())</f>
        <v>#N/A</v>
      </c>
      <c r="N74" s="241" t="e">
        <f>IF(ISNUMBER(Regressions!O84),ROUND(Regressions!O84, 1), NA())</f>
        <v>#N/A</v>
      </c>
      <c r="O74" s="352" t="e">
        <f>IF(ISNUMBER(Regressions!Q84),ROUND(Regressions!Q84, 1), NA())</f>
        <v>#N/A</v>
      </c>
      <c r="P74" s="350">
        <f>IF(ISNUMBER(Regressions!R84),ROUND(Regressions!R84, 1), NA())</f>
        <v>23.1</v>
      </c>
      <c r="Q74" s="219" t="e">
        <f>IF(ISNUMBER(Regressions!S84),ROUND(Regressions!S84, 1), NA())</f>
        <v>#N/A</v>
      </c>
      <c r="R74" s="351" t="e">
        <f>IF(ISNUMBER(Regressions!T84),ROUND(Regressions!T84, 1), NA())</f>
        <v>#N/A</v>
      </c>
      <c r="S74" s="241">
        <f>IF(ISNUMBER(Regressions!U84),ROUND(Regressions!U84, 1), NA())</f>
        <v>76.900000000000006</v>
      </c>
    </row>
    <row xmlns:x14ac="http://schemas.microsoft.com/office/spreadsheetml/2009/9/ac" r="75" x14ac:dyDescent="0.2">
      <c r="A75" s="347" t="str">
        <f>IF(ISBLANK(Regressions!A85), " ", Regressions!A85)</f>
        <v>Guinea</v>
      </c>
      <c r="B75" s="348">
        <f>IF(ISBLANK(Regressions!B85), " ", Regressions!B85)</f>
        <v>2009</v>
      </c>
      <c r="C75" s="353" t="str">
        <f>IF(ISBLANK(Regressions!C85), " ", Regressions!C85)</f>
        <v>Rural</v>
      </c>
      <c r="D75" s="349">
        <f>IF(ISBLANK(Regressions!D85), " ", Regressions!D85)</f>
        <v>2800125.843000412</v>
      </c>
      <c r="E75" s="218">
        <f>IF(ISNUMBER(Regressions!E85),ROUND(Regressions!E85, 1), NA())</f>
        <v>20.6</v>
      </c>
      <c r="F75" s="350">
        <f>IF(ISNUMBER(Regressions!F85),ROUND(Regressions!F85, 1), NA())</f>
        <v>17.5</v>
      </c>
      <c r="G75" s="240" t="e">
        <f>IF(ISNUMBER(Regressions!G85),ROUND(Regressions!G85, 1), NA())</f>
        <v>#N/A</v>
      </c>
      <c r="H75" s="351" t="e">
        <f>IF(ISNUMBER(Regressions!H85),ROUND(Regressions!H85, 1), NA())</f>
        <v>#N/A</v>
      </c>
      <c r="I75" s="241">
        <f>IF(ISNUMBER(Regressions!I85),ROUND(Regressions!I85, 1), NA())</f>
        <v>82.5</v>
      </c>
      <c r="J75" s="352">
        <f>IF(ISNUMBER(Regressions!K85),ROUND(Regressions!K85, 1), NA())</f>
        <v>64.099999999999994</v>
      </c>
      <c r="K75" s="350" t="e">
        <f>IF(ISNUMBER(Regressions!L85),ROUND(Regressions!L85, 1), NA())</f>
        <v>#N/A</v>
      </c>
      <c r="L75" s="242" t="e">
        <f>IF(ISNUMBER(Regressions!M85),ROUND(Regressions!M85, 1), NA())</f>
        <v>#N/A</v>
      </c>
      <c r="M75" s="351" t="e">
        <f>IF(ISNUMBER(Regressions!N85),ROUND(Regressions!N85, 1), NA())</f>
        <v>#N/A</v>
      </c>
      <c r="N75" s="241">
        <f>IF(ISNUMBER(Regressions!O85),ROUND(Regressions!O85, 1), NA())</f>
        <v>35.9</v>
      </c>
      <c r="O75" s="352">
        <f>IF(ISNUMBER(Regressions!Q85),ROUND(Regressions!Q85, 1), NA())</f>
        <v>90.7</v>
      </c>
      <c r="P75" s="350">
        <f>IF(ISNUMBER(Regressions!R85),ROUND(Regressions!R85, 1), NA())</f>
        <v>23.1</v>
      </c>
      <c r="Q75" s="219" t="e">
        <f>IF(ISNUMBER(Regressions!S85),ROUND(Regressions!S85, 1), NA())</f>
        <v>#N/A</v>
      </c>
      <c r="R75" s="351" t="e">
        <f>IF(ISNUMBER(Regressions!T85),ROUND(Regressions!T85, 1), NA())</f>
        <v>#N/A</v>
      </c>
      <c r="S75" s="241">
        <f>IF(ISNUMBER(Regressions!U85),ROUND(Regressions!U85, 1), NA())</f>
        <v>76.900000000000006</v>
      </c>
    </row>
    <row xmlns:x14ac="http://schemas.microsoft.com/office/spreadsheetml/2009/9/ac" r="76" x14ac:dyDescent="0.2">
      <c r="A76" s="347" t="str">
        <f>IF(ISBLANK(Regressions!A86), " ", Regressions!A86)</f>
        <v>Guinea</v>
      </c>
      <c r="B76" s="348">
        <f>IF(ISBLANK(Regressions!B86), " ", Regressions!B86)</f>
        <v>2010</v>
      </c>
      <c r="C76" s="353" t="str">
        <f>IF(ISBLANK(Regressions!C86), " ", Regressions!C86)</f>
        <v>Rural</v>
      </c>
      <c r="D76" s="349">
        <f>IF(ISBLANK(Regressions!D86), " ", Regressions!D86)</f>
        <v>2847799.6345018768</v>
      </c>
      <c r="E76" s="218">
        <f>IF(ISNUMBER(Regressions!E86),ROUND(Regressions!E86, 1), NA())</f>
        <v>21.5</v>
      </c>
      <c r="F76" s="350">
        <f>IF(ISNUMBER(Regressions!F86),ROUND(Regressions!F86, 1), NA())</f>
        <v>17.5</v>
      </c>
      <c r="G76" s="240" t="e">
        <f>IF(ISNUMBER(Regressions!G86),ROUND(Regressions!G86, 1), NA())</f>
        <v>#N/A</v>
      </c>
      <c r="H76" s="351" t="e">
        <f>IF(ISNUMBER(Regressions!H86),ROUND(Regressions!H86, 1), NA())</f>
        <v>#N/A</v>
      </c>
      <c r="I76" s="241">
        <f>IF(ISNUMBER(Regressions!I86),ROUND(Regressions!I86, 1), NA())</f>
        <v>82.5</v>
      </c>
      <c r="J76" s="352">
        <f>IF(ISNUMBER(Regressions!K86),ROUND(Regressions!K86, 1), NA())</f>
        <v>64.099999999999994</v>
      </c>
      <c r="K76" s="350" t="e">
        <f>IF(ISNUMBER(Regressions!L86),ROUND(Regressions!L86, 1), NA())</f>
        <v>#N/A</v>
      </c>
      <c r="L76" s="242" t="e">
        <f>IF(ISNUMBER(Regressions!M86),ROUND(Regressions!M86, 1), NA())</f>
        <v>#N/A</v>
      </c>
      <c r="M76" s="351" t="e">
        <f>IF(ISNUMBER(Regressions!N86),ROUND(Regressions!N86, 1), NA())</f>
        <v>#N/A</v>
      </c>
      <c r="N76" s="241">
        <f>IF(ISNUMBER(Regressions!O86),ROUND(Regressions!O86, 1), NA())</f>
        <v>35.9</v>
      </c>
      <c r="O76" s="352">
        <f>IF(ISNUMBER(Regressions!Q86),ROUND(Regressions!Q86, 1), NA())</f>
        <v>90.7</v>
      </c>
      <c r="P76" s="350">
        <f>IF(ISNUMBER(Regressions!R86),ROUND(Regressions!R86, 1), NA())</f>
        <v>23.1</v>
      </c>
      <c r="Q76" s="219" t="e">
        <f>IF(ISNUMBER(Regressions!S86),ROUND(Regressions!S86, 1), NA())</f>
        <v>#N/A</v>
      </c>
      <c r="R76" s="351" t="e">
        <f>IF(ISNUMBER(Regressions!T86),ROUND(Regressions!T86, 1), NA())</f>
        <v>#N/A</v>
      </c>
      <c r="S76" s="241">
        <f>IF(ISNUMBER(Regressions!U86),ROUND(Regressions!U86, 1), NA())</f>
        <v>76.900000000000006</v>
      </c>
    </row>
    <row xmlns:x14ac="http://schemas.microsoft.com/office/spreadsheetml/2009/9/ac" r="77" x14ac:dyDescent="0.2">
      <c r="A77" s="347" t="str">
        <f>IF(ISBLANK(Regressions!A87), " ", Regressions!A87)</f>
        <v>Guinea</v>
      </c>
      <c r="B77" s="348">
        <f>IF(ISBLANK(Regressions!B87), " ", Regressions!B87)</f>
        <v>2011</v>
      </c>
      <c r="C77" s="353" t="str">
        <f>IF(ISBLANK(Regressions!C87), " ", Regressions!C87)</f>
        <v>Rural</v>
      </c>
      <c r="D77" s="349">
        <f>IF(ISBLANK(Regressions!D87), " ", Regressions!D87)</f>
        <v>2895105.5674936301</v>
      </c>
      <c r="E77" s="218">
        <f>IF(ISNUMBER(Regressions!E87),ROUND(Regressions!E87, 1), NA())</f>
        <v>22.4</v>
      </c>
      <c r="F77" s="350">
        <f>IF(ISNUMBER(Regressions!F87),ROUND(Regressions!F87, 1), NA())</f>
        <v>17.5</v>
      </c>
      <c r="G77" s="240" t="e">
        <f>IF(ISNUMBER(Regressions!G87),ROUND(Regressions!G87, 1), NA())</f>
        <v>#N/A</v>
      </c>
      <c r="H77" s="351" t="e">
        <f>IF(ISNUMBER(Regressions!H87),ROUND(Regressions!H87, 1), NA())</f>
        <v>#N/A</v>
      </c>
      <c r="I77" s="241">
        <f>IF(ISNUMBER(Regressions!I87),ROUND(Regressions!I87, 1), NA())</f>
        <v>82.5</v>
      </c>
      <c r="J77" s="352">
        <f>IF(ISNUMBER(Regressions!K87),ROUND(Regressions!K87, 1), NA())</f>
        <v>64.099999999999994</v>
      </c>
      <c r="K77" s="350" t="e">
        <f>IF(ISNUMBER(Regressions!L87),ROUND(Regressions!L87, 1), NA())</f>
        <v>#N/A</v>
      </c>
      <c r="L77" s="242" t="e">
        <f>IF(ISNUMBER(Regressions!M87),ROUND(Regressions!M87, 1), NA())</f>
        <v>#N/A</v>
      </c>
      <c r="M77" s="351" t="e">
        <f>IF(ISNUMBER(Regressions!N87),ROUND(Regressions!N87, 1), NA())</f>
        <v>#N/A</v>
      </c>
      <c r="N77" s="241">
        <f>IF(ISNUMBER(Regressions!O87),ROUND(Regressions!O87, 1), NA())</f>
        <v>35.9</v>
      </c>
      <c r="O77" s="352">
        <f>IF(ISNUMBER(Regressions!Q87),ROUND(Regressions!Q87, 1), NA())</f>
        <v>90.7</v>
      </c>
      <c r="P77" s="350">
        <f>IF(ISNUMBER(Regressions!R87),ROUND(Regressions!R87, 1), NA())</f>
        <v>23.1</v>
      </c>
      <c r="Q77" s="219" t="e">
        <f>IF(ISNUMBER(Regressions!S87),ROUND(Regressions!S87, 1), NA())</f>
        <v>#N/A</v>
      </c>
      <c r="R77" s="351" t="e">
        <f>IF(ISNUMBER(Regressions!T87),ROUND(Regressions!T87, 1), NA())</f>
        <v>#N/A</v>
      </c>
      <c r="S77" s="241">
        <f>IF(ISNUMBER(Regressions!U87),ROUND(Regressions!U87, 1), NA())</f>
        <v>76.900000000000006</v>
      </c>
    </row>
    <row xmlns:x14ac="http://schemas.microsoft.com/office/spreadsheetml/2009/9/ac" r="78" x14ac:dyDescent="0.2">
      <c r="A78" s="347" t="str">
        <f>IF(ISBLANK(Regressions!A88), " ", Regressions!A88)</f>
        <v>Guinea</v>
      </c>
      <c r="B78" s="348">
        <f>IF(ISBLANK(Regressions!B88), " ", Regressions!B88)</f>
        <v>2012</v>
      </c>
      <c r="C78" s="353" t="str">
        <f>IF(ISBLANK(Regressions!C88), " ", Regressions!C88)</f>
        <v>Rural</v>
      </c>
      <c r="D78" s="349">
        <f>IF(ISBLANK(Regressions!D88), " ", Regressions!D88)</f>
        <v>2942088.0447518541</v>
      </c>
      <c r="E78" s="218">
        <f>IF(ISNUMBER(Regressions!E88),ROUND(Regressions!E88, 1), NA())</f>
        <v>23.3</v>
      </c>
      <c r="F78" s="350">
        <f>IF(ISNUMBER(Regressions!F88),ROUND(Regressions!F88, 1), NA())</f>
        <v>18.3</v>
      </c>
      <c r="G78" s="240" t="e">
        <f>IF(ISNUMBER(Regressions!G88),ROUND(Regressions!G88, 1), NA())</f>
        <v>#N/A</v>
      </c>
      <c r="H78" s="351" t="e">
        <f>IF(ISNUMBER(Regressions!H88),ROUND(Regressions!H88, 1), NA())</f>
        <v>#N/A</v>
      </c>
      <c r="I78" s="241">
        <f>IF(ISNUMBER(Regressions!I88),ROUND(Regressions!I88, 1), NA())</f>
        <v>81.7</v>
      </c>
      <c r="J78" s="352">
        <f>IF(ISNUMBER(Regressions!K88),ROUND(Regressions!K88, 1), NA())</f>
        <v>64.099999999999994</v>
      </c>
      <c r="K78" s="350" t="e">
        <f>IF(ISNUMBER(Regressions!L88),ROUND(Regressions!L88, 1), NA())</f>
        <v>#N/A</v>
      </c>
      <c r="L78" s="242" t="e">
        <f>IF(ISNUMBER(Regressions!M88),ROUND(Regressions!M88, 1), NA())</f>
        <v>#N/A</v>
      </c>
      <c r="M78" s="351" t="e">
        <f>IF(ISNUMBER(Regressions!N88),ROUND(Regressions!N88, 1), NA())</f>
        <v>#N/A</v>
      </c>
      <c r="N78" s="241">
        <f>IF(ISNUMBER(Regressions!O88),ROUND(Regressions!O88, 1), NA())</f>
        <v>35.9</v>
      </c>
      <c r="O78" s="352">
        <f>IF(ISNUMBER(Regressions!Q88),ROUND(Regressions!Q88, 1), NA())</f>
        <v>90.7</v>
      </c>
      <c r="P78" s="350">
        <f>IF(ISNUMBER(Regressions!R88),ROUND(Regressions!R88, 1), NA())</f>
        <v>23.1</v>
      </c>
      <c r="Q78" s="219" t="e">
        <f>IF(ISNUMBER(Regressions!S88),ROUND(Regressions!S88, 1), NA())</f>
        <v>#N/A</v>
      </c>
      <c r="R78" s="351" t="e">
        <f>IF(ISNUMBER(Regressions!T88),ROUND(Regressions!T88, 1), NA())</f>
        <v>#N/A</v>
      </c>
      <c r="S78" s="241">
        <f>IF(ISNUMBER(Regressions!U88),ROUND(Regressions!U88, 1), NA())</f>
        <v>76.900000000000006</v>
      </c>
    </row>
    <row xmlns:x14ac="http://schemas.microsoft.com/office/spreadsheetml/2009/9/ac" r="79" x14ac:dyDescent="0.2">
      <c r="A79" s="347" t="str">
        <f>IF(ISBLANK(Regressions!A89), " ", Regressions!A89)</f>
        <v>Guinea</v>
      </c>
      <c r="B79" s="348">
        <f>IF(ISBLANK(Regressions!B89), " ", Regressions!B89)</f>
        <v>2013</v>
      </c>
      <c r="C79" s="353" t="str">
        <f>IF(ISBLANK(Regressions!C89), " ", Regressions!C89)</f>
        <v>Rural</v>
      </c>
      <c r="D79" s="349">
        <f>IF(ISBLANK(Regressions!D89), " ", Regressions!D89)</f>
        <v>2988898.5851622</v>
      </c>
      <c r="E79" s="218">
        <f>IF(ISNUMBER(Regressions!E89),ROUND(Regressions!E89, 1), NA())</f>
        <v>24.1</v>
      </c>
      <c r="F79" s="350">
        <f>IF(ISNUMBER(Regressions!F89),ROUND(Regressions!F89, 1), NA())</f>
        <v>19.100000000000001</v>
      </c>
      <c r="G79" s="240" t="e">
        <f>IF(ISNUMBER(Regressions!G89),ROUND(Regressions!G89, 1), NA())</f>
        <v>#N/A</v>
      </c>
      <c r="H79" s="351" t="e">
        <f>IF(ISNUMBER(Regressions!H89),ROUND(Regressions!H89, 1), NA())</f>
        <v>#N/A</v>
      </c>
      <c r="I79" s="241">
        <f>IF(ISNUMBER(Regressions!I89),ROUND(Regressions!I89, 1), NA())</f>
        <v>80.900000000000006</v>
      </c>
      <c r="J79" s="352">
        <f>IF(ISNUMBER(Regressions!K89),ROUND(Regressions!K89, 1), NA())</f>
        <v>64.099999999999994</v>
      </c>
      <c r="K79" s="350" t="e">
        <f>IF(ISNUMBER(Regressions!L89),ROUND(Regressions!L89, 1), NA())</f>
        <v>#N/A</v>
      </c>
      <c r="L79" s="242" t="e">
        <f>IF(ISNUMBER(Regressions!M89),ROUND(Regressions!M89, 1), NA())</f>
        <v>#N/A</v>
      </c>
      <c r="M79" s="351" t="e">
        <f>IF(ISNUMBER(Regressions!N89),ROUND(Regressions!N89, 1), NA())</f>
        <v>#N/A</v>
      </c>
      <c r="N79" s="241">
        <f>IF(ISNUMBER(Regressions!O89),ROUND(Regressions!O89, 1), NA())</f>
        <v>35.9</v>
      </c>
      <c r="O79" s="352">
        <f>IF(ISNUMBER(Regressions!Q89),ROUND(Regressions!Q89, 1), NA())</f>
        <v>90.7</v>
      </c>
      <c r="P79" s="350">
        <f>IF(ISNUMBER(Regressions!R89),ROUND(Regressions!R89, 1), NA())</f>
        <v>23.1</v>
      </c>
      <c r="Q79" s="219" t="e">
        <f>IF(ISNUMBER(Regressions!S89),ROUND(Regressions!S89, 1), NA())</f>
        <v>#N/A</v>
      </c>
      <c r="R79" s="351" t="e">
        <f>IF(ISNUMBER(Regressions!T89),ROUND(Regressions!T89, 1), NA())</f>
        <v>#N/A</v>
      </c>
      <c r="S79" s="241">
        <f>IF(ISNUMBER(Regressions!U89),ROUND(Regressions!U89, 1), NA())</f>
        <v>76.900000000000006</v>
      </c>
    </row>
    <row xmlns:x14ac="http://schemas.microsoft.com/office/spreadsheetml/2009/9/ac" r="80" x14ac:dyDescent="0.2">
      <c r="A80" s="347" t="str">
        <f>IF(ISBLANK(Regressions!A90), " ", Regressions!A90)</f>
        <v>Guinea</v>
      </c>
      <c r="B80" s="348">
        <f>IF(ISBLANK(Regressions!B90), " ", Regressions!B90)</f>
        <v>2014</v>
      </c>
      <c r="C80" s="353" t="str">
        <f>IF(ISBLANK(Regressions!C90), " ", Regressions!C90)</f>
        <v>Rural</v>
      </c>
      <c r="D80" s="349">
        <f>IF(ISBLANK(Regressions!D90), " ", Regressions!D90)</f>
        <v>3037224.3827948002</v>
      </c>
      <c r="E80" s="218">
        <f>IF(ISNUMBER(Regressions!E90),ROUND(Regressions!E90, 1), NA())</f>
        <v>25</v>
      </c>
      <c r="F80" s="350">
        <f>IF(ISNUMBER(Regressions!F90),ROUND(Regressions!F90, 1), NA())</f>
        <v>20</v>
      </c>
      <c r="G80" s="240" t="e">
        <f>IF(ISNUMBER(Regressions!G90),ROUND(Regressions!G90, 1), NA())</f>
        <v>#N/A</v>
      </c>
      <c r="H80" s="351" t="e">
        <f>IF(ISNUMBER(Regressions!H90),ROUND(Regressions!H90, 1), NA())</f>
        <v>#N/A</v>
      </c>
      <c r="I80" s="241">
        <f>IF(ISNUMBER(Regressions!I90),ROUND(Regressions!I90, 1), NA())</f>
        <v>80</v>
      </c>
      <c r="J80" s="352">
        <f>IF(ISNUMBER(Regressions!K90),ROUND(Regressions!K90, 1), NA())</f>
        <v>65.5</v>
      </c>
      <c r="K80" s="350" t="e">
        <f>IF(ISNUMBER(Regressions!L90),ROUND(Regressions!L90, 1), NA())</f>
        <v>#N/A</v>
      </c>
      <c r="L80" s="242" t="e">
        <f>IF(ISNUMBER(Regressions!M90),ROUND(Regressions!M90, 1), NA())</f>
        <v>#N/A</v>
      </c>
      <c r="M80" s="351" t="e">
        <f>IF(ISNUMBER(Regressions!N90),ROUND(Regressions!N90, 1), NA())</f>
        <v>#N/A</v>
      </c>
      <c r="N80" s="241">
        <f>IF(ISNUMBER(Regressions!O90),ROUND(Regressions!O90, 1), NA())</f>
        <v>34.5</v>
      </c>
      <c r="O80" s="352">
        <f>IF(ISNUMBER(Regressions!Q90),ROUND(Regressions!Q90, 1), NA())</f>
        <v>90.5</v>
      </c>
      <c r="P80" s="350">
        <f>IF(ISNUMBER(Regressions!R90),ROUND(Regressions!R90, 1), NA())</f>
        <v>23.1</v>
      </c>
      <c r="Q80" s="219" t="e">
        <f>IF(ISNUMBER(Regressions!S90),ROUND(Regressions!S90, 1), NA())</f>
        <v>#N/A</v>
      </c>
      <c r="R80" s="351" t="e">
        <f>IF(ISNUMBER(Regressions!T90),ROUND(Regressions!T90, 1), NA())</f>
        <v>#N/A</v>
      </c>
      <c r="S80" s="241">
        <f>IF(ISNUMBER(Regressions!U90),ROUND(Regressions!U90, 1), NA())</f>
        <v>76.900000000000006</v>
      </c>
    </row>
    <row xmlns:x14ac="http://schemas.microsoft.com/office/spreadsheetml/2009/9/ac" r="81" x14ac:dyDescent="0.2">
      <c r="A81" s="347" t="str">
        <f>IF(ISBLANK(Regressions!A91), " ", Regressions!A91)</f>
        <v>Guinea</v>
      </c>
      <c r="B81" s="348">
        <f>IF(ISBLANK(Regressions!B91), " ", Regressions!B91)</f>
        <v>2015</v>
      </c>
      <c r="C81" s="353" t="str">
        <f>IF(ISBLANK(Regressions!C91), " ", Regressions!C91)</f>
        <v>Rural</v>
      </c>
      <c r="D81" s="349">
        <f>IF(ISBLANK(Regressions!D91), " ", Regressions!D91)</f>
        <v>3085734.4335324098</v>
      </c>
      <c r="E81" s="218">
        <f>IF(ISNUMBER(Regressions!E91),ROUND(Regressions!E91, 1), NA())</f>
        <v>25.9</v>
      </c>
      <c r="F81" s="350">
        <f>IF(ISNUMBER(Regressions!F91),ROUND(Regressions!F91, 1), NA())</f>
        <v>20.8</v>
      </c>
      <c r="G81" s="240" t="e">
        <f>IF(ISNUMBER(Regressions!G91),ROUND(Regressions!G91, 1), NA())</f>
        <v>#N/A</v>
      </c>
      <c r="H81" s="351" t="e">
        <f>IF(ISNUMBER(Regressions!H91),ROUND(Regressions!H91, 1), NA())</f>
        <v>#N/A</v>
      </c>
      <c r="I81" s="241">
        <f>IF(ISNUMBER(Regressions!I91),ROUND(Regressions!I91, 1), NA())</f>
        <v>79.2</v>
      </c>
      <c r="J81" s="352">
        <f>IF(ISNUMBER(Regressions!K91),ROUND(Regressions!K91, 1), NA())</f>
        <v>66.900000000000006</v>
      </c>
      <c r="K81" s="350" t="e">
        <f>IF(ISNUMBER(Regressions!L91),ROUND(Regressions!L91, 1), NA())</f>
        <v>#N/A</v>
      </c>
      <c r="L81" s="242" t="e">
        <f>IF(ISNUMBER(Regressions!M91),ROUND(Regressions!M91, 1), NA())</f>
        <v>#N/A</v>
      </c>
      <c r="M81" s="351" t="e">
        <f>IF(ISNUMBER(Regressions!N91),ROUND(Regressions!N91, 1), NA())</f>
        <v>#N/A</v>
      </c>
      <c r="N81" s="241">
        <f>IF(ISNUMBER(Regressions!O91),ROUND(Regressions!O91, 1), NA())</f>
        <v>33.1</v>
      </c>
      <c r="O81" s="352">
        <f>IF(ISNUMBER(Regressions!Q91),ROUND(Regressions!Q91, 1), NA())</f>
        <v>90.4</v>
      </c>
      <c r="P81" s="350">
        <f>IF(ISNUMBER(Regressions!R91),ROUND(Regressions!R91, 1), NA())</f>
        <v>23.1</v>
      </c>
      <c r="Q81" s="219" t="e">
        <f>IF(ISNUMBER(Regressions!S91),ROUND(Regressions!S91, 1), NA())</f>
        <v>#N/A</v>
      </c>
      <c r="R81" s="351" t="e">
        <f>IF(ISNUMBER(Regressions!T91),ROUND(Regressions!T91, 1), NA())</f>
        <v>#N/A</v>
      </c>
      <c r="S81" s="241">
        <f>IF(ISNUMBER(Regressions!U91),ROUND(Regressions!U91, 1), NA())</f>
        <v>76.900000000000006</v>
      </c>
    </row>
    <row xmlns:x14ac="http://schemas.microsoft.com/office/spreadsheetml/2009/9/ac" r="82" x14ac:dyDescent="0.2">
      <c r="A82" s="347" t="str">
        <f>IF(ISBLANK(Regressions!A92), " ", Regressions!A92)</f>
        <v>Guinea</v>
      </c>
      <c r="B82" s="348">
        <f>IF(ISBLANK(Regressions!B92), " ", Regressions!B92)</f>
        <v>2016</v>
      </c>
      <c r="C82" s="353" t="str">
        <f>IF(ISBLANK(Regressions!C92), " ", Regressions!C92)</f>
        <v>Rural</v>
      </c>
      <c r="D82" s="349">
        <f>IF(ISBLANK(Regressions!D92), " ", Regressions!D92)</f>
        <v>3134146.3464591978</v>
      </c>
      <c r="E82" s="218">
        <f>IF(ISNUMBER(Regressions!E92),ROUND(Regressions!E92, 1), NA())</f>
        <v>26.8</v>
      </c>
      <c r="F82" s="350">
        <f>IF(ISNUMBER(Regressions!F92),ROUND(Regressions!F92, 1), NA())</f>
        <v>21.6</v>
      </c>
      <c r="G82" s="240" t="e">
        <f>IF(ISNUMBER(Regressions!G92),ROUND(Regressions!G92, 1), NA())</f>
        <v>#N/A</v>
      </c>
      <c r="H82" s="351" t="e">
        <f>IF(ISNUMBER(Regressions!H92),ROUND(Regressions!H92, 1), NA())</f>
        <v>#N/A</v>
      </c>
      <c r="I82" s="241">
        <f>IF(ISNUMBER(Regressions!I92),ROUND(Regressions!I92, 1), NA())</f>
        <v>78.400000000000006</v>
      </c>
      <c r="J82" s="352">
        <f>IF(ISNUMBER(Regressions!K92),ROUND(Regressions!K92, 1), NA())</f>
        <v>68.3</v>
      </c>
      <c r="K82" s="350" t="e">
        <f>IF(ISNUMBER(Regressions!L92),ROUND(Regressions!L92, 1), NA())</f>
        <v>#N/A</v>
      </c>
      <c r="L82" s="242" t="e">
        <f>IF(ISNUMBER(Regressions!M92),ROUND(Regressions!M92, 1), NA())</f>
        <v>#N/A</v>
      </c>
      <c r="M82" s="351" t="e">
        <f>IF(ISNUMBER(Regressions!N92),ROUND(Regressions!N92, 1), NA())</f>
        <v>#N/A</v>
      </c>
      <c r="N82" s="241">
        <f>IF(ISNUMBER(Regressions!O92),ROUND(Regressions!O92, 1), NA())</f>
        <v>31.7</v>
      </c>
      <c r="O82" s="352">
        <f>IF(ISNUMBER(Regressions!Q92),ROUND(Regressions!Q92, 1), NA())</f>
        <v>90.2</v>
      </c>
      <c r="P82" s="350">
        <f>IF(ISNUMBER(Regressions!R92),ROUND(Regressions!R92, 1), NA())</f>
        <v>23.1</v>
      </c>
      <c r="Q82" s="219" t="e">
        <f>IF(ISNUMBER(Regressions!S92),ROUND(Regressions!S92, 1), NA())</f>
        <v>#N/A</v>
      </c>
      <c r="R82" s="351" t="e">
        <f>IF(ISNUMBER(Regressions!T92),ROUND(Regressions!T92, 1), NA())</f>
        <v>#N/A</v>
      </c>
      <c r="S82" s="241">
        <f>IF(ISNUMBER(Regressions!U92),ROUND(Regressions!U92, 1), NA())</f>
        <v>76.900000000000006</v>
      </c>
    </row>
    <row xmlns:x14ac="http://schemas.microsoft.com/office/spreadsheetml/2009/9/ac" r="83" x14ac:dyDescent="0.2">
      <c r="A83" s="347" t="str">
        <f>IF(ISBLANK(Regressions!A93), " ", Regressions!A93)</f>
        <v>Guinea</v>
      </c>
      <c r="B83" s="348">
        <f>IF(ISBLANK(Regressions!B93), " ", Regressions!B93)</f>
        <v>2017</v>
      </c>
      <c r="C83" s="353" t="str">
        <f>IF(ISBLANK(Regressions!C93), " ", Regressions!C93)</f>
        <v>Rural</v>
      </c>
      <c r="D83" s="349">
        <f>IF(ISBLANK(Regressions!D93), " ", Regressions!D93)</f>
        <v>3180047.5426254268</v>
      </c>
      <c r="E83" s="218">
        <f>IF(ISNUMBER(Regressions!E93),ROUND(Regressions!E93, 1), NA())</f>
        <v>27.7</v>
      </c>
      <c r="F83" s="350">
        <f>IF(ISNUMBER(Regressions!F93),ROUND(Regressions!F93, 1), NA())</f>
        <v>22.5</v>
      </c>
      <c r="G83" s="240" t="e">
        <f>IF(ISNUMBER(Regressions!G93),ROUND(Regressions!G93, 1), NA())</f>
        <v>#N/A</v>
      </c>
      <c r="H83" s="351" t="e">
        <f>IF(ISNUMBER(Regressions!H93),ROUND(Regressions!H93, 1), NA())</f>
        <v>#N/A</v>
      </c>
      <c r="I83" s="241">
        <f>IF(ISNUMBER(Regressions!I93),ROUND(Regressions!I93, 1), NA())</f>
        <v>77.5</v>
      </c>
      <c r="J83" s="352">
        <f>IF(ISNUMBER(Regressions!K93),ROUND(Regressions!K93, 1), NA())</f>
        <v>69.7</v>
      </c>
      <c r="K83" s="350" t="e">
        <f>IF(ISNUMBER(Regressions!L93),ROUND(Regressions!L93, 1), NA())</f>
        <v>#N/A</v>
      </c>
      <c r="L83" s="242" t="e">
        <f>IF(ISNUMBER(Regressions!M93),ROUND(Regressions!M93, 1), NA())</f>
        <v>#N/A</v>
      </c>
      <c r="M83" s="351" t="e">
        <f>IF(ISNUMBER(Regressions!N93),ROUND(Regressions!N93, 1), NA())</f>
        <v>#N/A</v>
      </c>
      <c r="N83" s="241">
        <f>IF(ISNUMBER(Regressions!O93),ROUND(Regressions!O93, 1), NA())</f>
        <v>30.3</v>
      </c>
      <c r="O83" s="352">
        <f>IF(ISNUMBER(Regressions!Q93),ROUND(Regressions!Q93, 1), NA())</f>
        <v>90.1</v>
      </c>
      <c r="P83" s="350">
        <f>IF(ISNUMBER(Regressions!R93),ROUND(Regressions!R93, 1), NA())</f>
        <v>23.1</v>
      </c>
      <c r="Q83" s="219" t="e">
        <f>IF(ISNUMBER(Regressions!S93),ROUND(Regressions!S93, 1), NA())</f>
        <v>#N/A</v>
      </c>
      <c r="R83" s="351" t="e">
        <f>IF(ISNUMBER(Regressions!T93),ROUND(Regressions!T93, 1), NA())</f>
        <v>#N/A</v>
      </c>
      <c r="S83" s="241">
        <f>IF(ISNUMBER(Regressions!U93),ROUND(Regressions!U93, 1), NA())</f>
        <v>76.900000000000006</v>
      </c>
    </row>
    <row xmlns:x14ac="http://schemas.microsoft.com/office/spreadsheetml/2009/9/ac" r="84" x14ac:dyDescent="0.2">
      <c r="A84" s="347" t="str">
        <f>IF(ISBLANK(Regressions!A94), " ", Regressions!A94)</f>
        <v>Guinea</v>
      </c>
      <c r="B84" s="348">
        <f>IF(ISBLANK(Regressions!B94), " ", Regressions!B94)</f>
        <v>2018</v>
      </c>
      <c r="C84" s="353" t="str">
        <f>IF(ISBLANK(Regressions!C94), " ", Regressions!C94)</f>
        <v>Rural</v>
      </c>
      <c r="D84" s="349">
        <f>IF(ISBLANK(Regressions!D94), " ", Regressions!D94)</f>
        <v>3225078.1860241699</v>
      </c>
      <c r="E84" s="218">
        <f>IF(ISNUMBER(Regressions!E94),ROUND(Regressions!E94, 1), NA())</f>
        <v>28.6</v>
      </c>
      <c r="F84" s="350">
        <f>IF(ISNUMBER(Regressions!F94),ROUND(Regressions!F94, 1), NA())</f>
        <v>23.3</v>
      </c>
      <c r="G84" s="240" t="e">
        <f>IF(ISNUMBER(Regressions!G94),ROUND(Regressions!G94, 1), NA())</f>
        <v>#N/A</v>
      </c>
      <c r="H84" s="351" t="e">
        <f>IF(ISNUMBER(Regressions!H94),ROUND(Regressions!H94, 1), NA())</f>
        <v>#N/A</v>
      </c>
      <c r="I84" s="241">
        <f>IF(ISNUMBER(Regressions!I94),ROUND(Regressions!I94, 1), NA())</f>
        <v>76.7</v>
      </c>
      <c r="J84" s="352">
        <f>IF(ISNUMBER(Regressions!K94),ROUND(Regressions!K94, 1), NA())</f>
        <v>71.099999999999994</v>
      </c>
      <c r="K84" s="350" t="e">
        <f>IF(ISNUMBER(Regressions!L94),ROUND(Regressions!L94, 1), NA())</f>
        <v>#N/A</v>
      </c>
      <c r="L84" s="242" t="e">
        <f>IF(ISNUMBER(Regressions!M94),ROUND(Regressions!M94, 1), NA())</f>
        <v>#N/A</v>
      </c>
      <c r="M84" s="351" t="e">
        <f>IF(ISNUMBER(Regressions!N94),ROUND(Regressions!N94, 1), NA())</f>
        <v>#N/A</v>
      </c>
      <c r="N84" s="241">
        <f>IF(ISNUMBER(Regressions!O94),ROUND(Regressions!O94, 1), NA())</f>
        <v>28.9</v>
      </c>
      <c r="O84" s="352">
        <f>IF(ISNUMBER(Regressions!Q94),ROUND(Regressions!Q94, 1), NA())</f>
        <v>89.9</v>
      </c>
      <c r="P84" s="350">
        <f>IF(ISNUMBER(Regressions!R94),ROUND(Regressions!R94, 1), NA())</f>
        <v>23.1</v>
      </c>
      <c r="Q84" s="219" t="e">
        <f>IF(ISNUMBER(Regressions!S94),ROUND(Regressions!S94, 1), NA())</f>
        <v>#N/A</v>
      </c>
      <c r="R84" s="351" t="e">
        <f>IF(ISNUMBER(Regressions!T94),ROUND(Regressions!T94, 1), NA())</f>
        <v>#N/A</v>
      </c>
      <c r="S84" s="241">
        <f>IF(ISNUMBER(Regressions!U94),ROUND(Regressions!U94, 1), NA())</f>
        <v>76.900000000000006</v>
      </c>
    </row>
    <row xmlns:x14ac="http://schemas.microsoft.com/office/spreadsheetml/2009/9/ac" r="85" x14ac:dyDescent="0.2">
      <c r="A85" s="347" t="str">
        <f>IF(ISBLANK(Regressions!A95), " ", Regressions!A95)</f>
        <v>Guinea</v>
      </c>
      <c r="B85" s="348">
        <f>IF(ISBLANK(Regressions!B95), " ", Regressions!B95)</f>
        <v>2019</v>
      </c>
      <c r="C85" s="353" t="str">
        <f>IF(ISBLANK(Regressions!C95), " ", Regressions!C95)</f>
        <v>Rural</v>
      </c>
      <c r="D85" s="349">
        <f>IF(ISBLANK(Regressions!D95), " ", Regressions!D95)</f>
        <v>3273580.5750000002</v>
      </c>
      <c r="E85" s="218">
        <f>IF(ISNUMBER(Regressions!E95),ROUND(Regressions!E95, 1), NA())</f>
        <v>29.5</v>
      </c>
      <c r="F85" s="350">
        <f>IF(ISNUMBER(Regressions!F95),ROUND(Regressions!F95, 1), NA())</f>
        <v>24.1</v>
      </c>
      <c r="G85" s="240" t="e">
        <f>IF(ISNUMBER(Regressions!G95),ROUND(Regressions!G95, 1), NA())</f>
        <v>#N/A</v>
      </c>
      <c r="H85" s="351" t="e">
        <f>IF(ISNUMBER(Regressions!H95),ROUND(Regressions!H95, 1), NA())</f>
        <v>#N/A</v>
      </c>
      <c r="I85" s="241">
        <f>IF(ISNUMBER(Regressions!I95),ROUND(Regressions!I95, 1), NA())</f>
        <v>75.900000000000006</v>
      </c>
      <c r="J85" s="352">
        <f>IF(ISNUMBER(Regressions!K95),ROUND(Regressions!K95, 1), NA())</f>
        <v>72.5</v>
      </c>
      <c r="K85" s="350" t="e">
        <f>IF(ISNUMBER(Regressions!L95),ROUND(Regressions!L95, 1), NA())</f>
        <v>#N/A</v>
      </c>
      <c r="L85" s="242" t="e">
        <f>IF(ISNUMBER(Regressions!M95),ROUND(Regressions!M95, 1), NA())</f>
        <v>#N/A</v>
      </c>
      <c r="M85" s="351" t="e">
        <f>IF(ISNUMBER(Regressions!N95),ROUND(Regressions!N95, 1), NA())</f>
        <v>#N/A</v>
      </c>
      <c r="N85" s="241">
        <f>IF(ISNUMBER(Regressions!O95),ROUND(Regressions!O95, 1), NA())</f>
        <v>27.5</v>
      </c>
      <c r="O85" s="352">
        <f>IF(ISNUMBER(Regressions!Q95),ROUND(Regressions!Q95, 1), NA())</f>
        <v>89.8</v>
      </c>
      <c r="P85" s="350">
        <f>IF(ISNUMBER(Regressions!R95),ROUND(Regressions!R95, 1), NA())</f>
        <v>23.1</v>
      </c>
      <c r="Q85" s="219" t="e">
        <f>IF(ISNUMBER(Regressions!S95),ROUND(Regressions!S95, 1), NA())</f>
        <v>#N/A</v>
      </c>
      <c r="R85" s="351" t="e">
        <f>IF(ISNUMBER(Regressions!T95),ROUND(Regressions!T95, 1), NA())</f>
        <v>#N/A</v>
      </c>
      <c r="S85" s="241">
        <f>IF(ISNUMBER(Regressions!U95),ROUND(Regressions!U95, 1), NA())</f>
        <v>76.900000000000006</v>
      </c>
    </row>
    <row xmlns:x14ac="http://schemas.microsoft.com/office/spreadsheetml/2009/9/ac" r="86" x14ac:dyDescent="0.2">
      <c r="A86" s="347" t="str">
        <f>IF(ISBLANK(Regressions!A96), " ", Regressions!A96)</f>
        <v>Guinea</v>
      </c>
      <c r="B86" s="348">
        <f>IF(ISBLANK(Regressions!B96), " ", Regressions!B96)</f>
        <v>2020</v>
      </c>
      <c r="C86" s="353" t="str">
        <f>IF(ISBLANK(Regressions!C96), " ", Regressions!C96)</f>
        <v>Rural</v>
      </c>
      <c r="D86" s="349">
        <f>IF(ISBLANK(Regressions!D96), " ", Regressions!D96)</f>
        <v>3324120.8374999999</v>
      </c>
      <c r="E86" s="218">
        <f>IF(ISNUMBER(Regressions!E96),ROUND(Regressions!E96, 1), NA())</f>
        <v>30.3</v>
      </c>
      <c r="F86" s="350">
        <f>IF(ISNUMBER(Regressions!F96),ROUND(Regressions!F96, 1), NA())</f>
        <v>24.9</v>
      </c>
      <c r="G86" s="240" t="e">
        <f>IF(ISNUMBER(Regressions!G96),ROUND(Regressions!G96, 1), NA())</f>
        <v>#N/A</v>
      </c>
      <c r="H86" s="351" t="e">
        <f>IF(ISNUMBER(Regressions!H96),ROUND(Regressions!H96, 1), NA())</f>
        <v>#N/A</v>
      </c>
      <c r="I86" s="241">
        <f>IF(ISNUMBER(Regressions!I96),ROUND(Regressions!I96, 1), NA())</f>
        <v>75.099999999999994</v>
      </c>
      <c r="J86" s="352">
        <f>IF(ISNUMBER(Regressions!K96),ROUND(Regressions!K96, 1), NA())</f>
        <v>73.8</v>
      </c>
      <c r="K86" s="350" t="e">
        <f>IF(ISNUMBER(Regressions!L96),ROUND(Regressions!L96, 1), NA())</f>
        <v>#N/A</v>
      </c>
      <c r="L86" s="242" t="e">
        <f>IF(ISNUMBER(Regressions!M96),ROUND(Regressions!M96, 1), NA())</f>
        <v>#N/A</v>
      </c>
      <c r="M86" s="351" t="e">
        <f>IF(ISNUMBER(Regressions!N96),ROUND(Regressions!N96, 1), NA())</f>
        <v>#N/A</v>
      </c>
      <c r="N86" s="241">
        <f>IF(ISNUMBER(Regressions!O96),ROUND(Regressions!O96, 1), NA())</f>
        <v>26.2</v>
      </c>
      <c r="O86" s="352">
        <f>IF(ISNUMBER(Regressions!Q96),ROUND(Regressions!Q96, 1), NA())</f>
        <v>89.6</v>
      </c>
      <c r="P86" s="350">
        <f>IF(ISNUMBER(Regressions!R96),ROUND(Regressions!R96, 1), NA())</f>
        <v>23.1</v>
      </c>
      <c r="Q86" s="219" t="e">
        <f>IF(ISNUMBER(Regressions!S96),ROUND(Regressions!S96, 1), NA())</f>
        <v>#N/A</v>
      </c>
      <c r="R86" s="351" t="e">
        <f>IF(ISNUMBER(Regressions!T96),ROUND(Regressions!T96, 1), NA())</f>
        <v>#N/A</v>
      </c>
      <c r="S86" s="241">
        <f>IF(ISNUMBER(Regressions!U96),ROUND(Regressions!U96, 1), NA())</f>
        <v>76.900000000000006</v>
      </c>
    </row>
    <row xmlns:x14ac="http://schemas.microsoft.com/office/spreadsheetml/2009/9/ac" r="87" x14ac:dyDescent="0.2">
      <c r="A87" s="409" t="str">
        <f>IF(ISBLANK(Regressions!A97), " ", Regressions!A97)</f>
        <v>Guinea</v>
      </c>
      <c r="B87" s="410">
        <f>IF(ISBLANK(Regressions!B97), " ", Regressions!B97)</f>
        <v>2021</v>
      </c>
      <c r="C87" s="411" t="str">
        <f>IF(ISBLANK(Regressions!C97), " ", Regressions!C97)</f>
        <v>Rural</v>
      </c>
      <c r="D87" s="412">
        <f>IF(ISBLANK(Regressions!D97), " ", Regressions!D97)</f>
        <v>3373773.950802308</v>
      </c>
      <c r="E87" s="415">
        <f>IF(ISNUMBER(Regressions!E97),ROUND(Regressions!E97, 1), NA())</f>
        <v>31.2</v>
      </c>
      <c r="F87" s="413">
        <f>IF(ISNUMBER(Regressions!F97),ROUND(Regressions!F97, 1), NA())</f>
        <v>25.8</v>
      </c>
      <c r="G87" s="416" t="e">
        <f>IF(ISNUMBER(Regressions!G97),ROUND(Regressions!G97, 1), NA())</f>
        <v>#N/A</v>
      </c>
      <c r="H87" s="414" t="e">
        <f>IF(ISNUMBER(Regressions!H97),ROUND(Regressions!H97, 1), NA())</f>
        <v>#N/A</v>
      </c>
      <c r="I87" s="417">
        <f>IF(ISNUMBER(Regressions!I97),ROUND(Regressions!I97, 1), NA())</f>
        <v>74.2</v>
      </c>
      <c r="J87" s="415">
        <f>IF(ISNUMBER(Regressions!K97),ROUND(Regressions!K97, 1), NA())</f>
        <v>75.2</v>
      </c>
      <c r="K87" s="413" t="e">
        <f>IF(ISNUMBER(Regressions!L97),ROUND(Regressions!L97, 1), NA())</f>
        <v>#N/A</v>
      </c>
      <c r="L87" s="418" t="e">
        <f>IF(ISNUMBER(Regressions!M97),ROUND(Regressions!M97, 1), NA())</f>
        <v>#N/A</v>
      </c>
      <c r="M87" s="414" t="e">
        <f>IF(ISNUMBER(Regressions!N97),ROUND(Regressions!N97, 1), NA())</f>
        <v>#N/A</v>
      </c>
      <c r="N87" s="417">
        <f>IF(ISNUMBER(Regressions!O97),ROUND(Regressions!O97, 1), NA())</f>
        <v>24.8</v>
      </c>
      <c r="O87" s="415">
        <f>IF(ISNUMBER(Regressions!Q97),ROUND(Regressions!Q97, 1), NA())</f>
        <v>89.5</v>
      </c>
      <c r="P87" s="413" t="e">
        <f>IF(ISNUMBER(Regressions!R97),ROUND(Regressions!R97, 1), NA())</f>
        <v>#N/A</v>
      </c>
      <c r="Q87" s="419" t="e">
        <f>IF(ISNUMBER(Regressions!S97),ROUND(Regressions!S97, 1), NA())</f>
        <v>#N/A</v>
      </c>
      <c r="R87" s="414" t="e">
        <f>IF(ISNUMBER(Regressions!T97),ROUND(Regressions!T97, 1), NA())</f>
        <v>#N/A</v>
      </c>
      <c r="S87" s="417" t="e">
        <f>IF(ISNUMBER(Regressions!U97),ROUND(Regressions!U97, 1), NA())</f>
        <v>#N/A</v>
      </c>
      <c r="T87" s="408"/>
      <c r="U87" s="408"/>
      <c r="V87" s="408"/>
      <c r="W87" s="408"/>
      <c r="X87" s="408"/>
      <c r="Y87" s="408"/>
      <c r="Z87" s="408"/>
      <c r="AA87" s="408"/>
      <c r="AB87" s="408"/>
      <c r="AC87" s="408"/>
    </row>
    <row xmlns:x14ac="http://schemas.microsoft.com/office/spreadsheetml/2009/9/ac" r="88" x14ac:dyDescent="0.2">
      <c r="A88" s="347" t="str">
        <f>IF(ISBLANK(Regressions!A98), " ", Regressions!A98)</f>
        <v>Guinea</v>
      </c>
      <c r="B88" s="348">
        <f>IF(ISBLANK(Regressions!B98), " ", Regressions!B98)</f>
        <v>2022</v>
      </c>
      <c r="C88" s="353" t="str">
        <f>IF(ISBLANK(Regressions!C98), " ", Regressions!C98)</f>
        <v>Rural</v>
      </c>
      <c r="D88" s="349">
        <f>IF(ISBLANK(Regressions!D98), " ", Regressions!D98)</f>
        <v>3421196.5779602048</v>
      </c>
      <c r="E88" s="218">
        <f>IF(ISNUMBER(Regressions!E98),ROUND(Regressions!E98, 1), NA())</f>
        <v>32.1</v>
      </c>
      <c r="F88" s="350">
        <f>IF(ISNUMBER(Regressions!F98),ROUND(Regressions!F98, 1), NA())</f>
        <v>26.6</v>
      </c>
      <c r="G88" s="240" t="e">
        <f>IF(ISNUMBER(Regressions!G98),ROUND(Regressions!G98, 1), NA())</f>
        <v>#N/A</v>
      </c>
      <c r="H88" s="351" t="e">
        <f>IF(ISNUMBER(Regressions!H98),ROUND(Regressions!H98, 1), NA())</f>
        <v>#N/A</v>
      </c>
      <c r="I88" s="241">
        <f>IF(ISNUMBER(Regressions!I98),ROUND(Regressions!I98, 1), NA())</f>
        <v>73.400000000000006</v>
      </c>
      <c r="J88" s="352">
        <f>IF(ISNUMBER(Regressions!K98),ROUND(Regressions!K98, 1), NA())</f>
        <v>76.599999999999994</v>
      </c>
      <c r="K88" s="350" t="e">
        <f>IF(ISNUMBER(Regressions!L98),ROUND(Regressions!L98, 1), NA())</f>
        <v>#N/A</v>
      </c>
      <c r="L88" s="242" t="e">
        <f>IF(ISNUMBER(Regressions!M98),ROUND(Regressions!M98, 1), NA())</f>
        <v>#N/A</v>
      </c>
      <c r="M88" s="351" t="e">
        <f>IF(ISNUMBER(Regressions!N98),ROUND(Regressions!N98, 1), NA())</f>
        <v>#N/A</v>
      </c>
      <c r="N88" s="241">
        <f>IF(ISNUMBER(Regressions!O98),ROUND(Regressions!O98, 1), NA())</f>
        <v>23.4</v>
      </c>
      <c r="O88" s="352">
        <f>IF(ISNUMBER(Regressions!Q98),ROUND(Regressions!Q98, 1), NA())</f>
        <v>89.3</v>
      </c>
      <c r="P88" s="350" t="e">
        <f>IF(ISNUMBER(Regressions!R98),ROUND(Regressions!R98, 1), NA())</f>
        <v>#N/A</v>
      </c>
      <c r="Q88" s="219" t="e">
        <f>IF(ISNUMBER(Regressions!S98),ROUND(Regressions!S98, 1), NA())</f>
        <v>#N/A</v>
      </c>
      <c r="R88" s="351" t="e">
        <f>IF(ISNUMBER(Regressions!T98),ROUND(Regressions!T98, 1), NA())</f>
        <v>#N/A</v>
      </c>
      <c r="S88" s="241" t="e">
        <f>IF(ISNUMBER(Regressions!U98),ROUND(Regressions!U98, 1), NA())</f>
        <v>#N/A</v>
      </c>
    </row>
    <row xmlns:x14ac="http://schemas.microsoft.com/office/spreadsheetml/2009/9/ac" r="89" x14ac:dyDescent="0.2">
      <c r="A89" s="354" t="str">
        <f>IF(ISBLANK(Regressions!A99), " ", Regressions!A99)</f>
        <v>Guinea</v>
      </c>
      <c r="B89" s="355">
        <f>IF(ISBLANK(Regressions!B99), " ", Regressions!B99)</f>
        <v>2023</v>
      </c>
      <c r="C89" s="356" t="str">
        <f>IF(ISBLANK(Regressions!C99), " ", Regressions!C99)</f>
        <v>Rural</v>
      </c>
      <c r="D89" s="357">
        <f>IF(ISBLANK(Regressions!D99), " ", Regressions!D99)</f>
        <v>3428517.1713969419</v>
      </c>
      <c r="E89" s="358">
        <f>IF(ISNUMBER(Regressions!E99),ROUND(Regressions!E99, 1), NA())</f>
        <v>32.1</v>
      </c>
      <c r="F89" s="359">
        <f>IF(ISNUMBER(Regressions!F99),ROUND(Regressions!F99, 1), NA())</f>
        <v>26.6</v>
      </c>
      <c r="G89" s="360" t="e">
        <f>IF(ISNUMBER(Regressions!G99),ROUND(Regressions!G99, 1), NA())</f>
        <v>#N/A</v>
      </c>
      <c r="H89" s="361" t="e">
        <f>IF(ISNUMBER(Regressions!H99),ROUND(Regressions!H99, 1), NA())</f>
        <v>#N/A</v>
      </c>
      <c r="I89" s="362">
        <f>IF(ISNUMBER(Regressions!I99),ROUND(Regressions!I99, 1), NA())</f>
        <v>73.400000000000006</v>
      </c>
      <c r="J89" s="363">
        <f>IF(ISNUMBER(Regressions!K99),ROUND(Regressions!K99, 1), NA())</f>
        <v>76.599999999999994</v>
      </c>
      <c r="K89" s="359" t="e">
        <f>IF(ISNUMBER(Regressions!L99),ROUND(Regressions!L99, 1), NA())</f>
        <v>#N/A</v>
      </c>
      <c r="L89" s="364" t="e">
        <f>IF(ISNUMBER(Regressions!M99),ROUND(Regressions!M99, 1), NA())</f>
        <v>#N/A</v>
      </c>
      <c r="M89" s="361" t="e">
        <f>IF(ISNUMBER(Regressions!N99),ROUND(Regressions!N99, 1), NA())</f>
        <v>#N/A</v>
      </c>
      <c r="N89" s="362">
        <f>IF(ISNUMBER(Regressions!O99),ROUND(Regressions!O99, 1), NA())</f>
        <v>23.4</v>
      </c>
      <c r="O89" s="363">
        <f>IF(ISNUMBER(Regressions!Q99),ROUND(Regressions!Q99, 1), NA())</f>
        <v>89.3</v>
      </c>
      <c r="P89" s="359" t="e">
        <f>IF(ISNUMBER(Regressions!R99),ROUND(Regressions!R99, 1), NA())</f>
        <v>#N/A</v>
      </c>
      <c r="Q89" s="365" t="e">
        <f>IF(ISNUMBER(Regressions!S99),ROUND(Regressions!S99, 1), NA())</f>
        <v>#N/A</v>
      </c>
      <c r="R89" s="361" t="e">
        <f>IF(ISNUMBER(Regressions!T99),ROUND(Regressions!T99, 1), NA())</f>
        <v>#N/A</v>
      </c>
      <c r="S89" s="362" t="e">
        <f>IF(ISNUMBER(Regressions!U99),ROUND(Regressions!U99, 1), NA())</f>
        <v>#N/A</v>
      </c>
    </row>
    <row xmlns:x14ac="http://schemas.microsoft.com/office/spreadsheetml/2009/9/ac" r="90" hidden="true" x14ac:dyDescent="0.2">
      <c r="A90" s="347" t="str">
        <f>IF(ISBLANK(Regressions!A100), " ", Regressions!A100)</f>
        <v>Guinea</v>
      </c>
      <c r="B90" s="348">
        <f>IF(ISBLANK(Regressions!B100), " ", Regressions!B100)</f>
        <v>2024</v>
      </c>
      <c r="C90" s="353" t="str">
        <f>IF(ISBLANK(Regressions!C100), " ", Regressions!C100)</f>
        <v>Rural</v>
      </c>
      <c r="D90" s="349" t="str">
        <f>IF(ISBLANK(Regressions!D100), " ", Regressions!D100)</f>
        <v> </v>
      </c>
      <c r="E90" s="218" t="e">
        <f>IF(ISNUMBER(Regressions!E100),ROUND(Regressions!E100, 1), NA())</f>
        <v>#N/A</v>
      </c>
      <c r="F90" s="350" t="e">
        <f>IF(ISNUMBER(Regressions!F100),ROUND(Regressions!F100, 1), NA())</f>
        <v>#N/A</v>
      </c>
      <c r="G90" s="240" t="e">
        <f>IF(ISNUMBER(Regressions!G100),ROUND(Regressions!G100, 1), NA())</f>
        <v>#N/A</v>
      </c>
      <c r="H90" s="351" t="e">
        <f>IF(ISNUMBER(Regressions!H100),ROUND(Regressions!H100, 1), NA())</f>
        <v>#N/A</v>
      </c>
      <c r="I90" s="241" t="e">
        <f>IF(ISNUMBER(Regressions!I100),ROUND(Regressions!I100, 1), NA())</f>
        <v>#N/A</v>
      </c>
      <c r="J90" s="352" t="e">
        <f>IF(ISNUMBER(Regressions!K100),ROUND(Regressions!K100, 1), NA())</f>
        <v>#N/A</v>
      </c>
      <c r="K90" s="350" t="e">
        <f>IF(ISNUMBER(Regressions!L100),ROUND(Regressions!L100, 1), NA())</f>
        <v>#N/A</v>
      </c>
      <c r="L90" s="242" t="e">
        <f>IF(ISNUMBER(Regressions!M100),ROUND(Regressions!M100, 1), NA())</f>
        <v>#N/A</v>
      </c>
      <c r="M90" s="351" t="e">
        <f>IF(ISNUMBER(Regressions!N100),ROUND(Regressions!N100, 1), NA())</f>
        <v>#N/A</v>
      </c>
      <c r="N90" s="241" t="e">
        <f>IF(ISNUMBER(Regressions!O100),ROUND(Regressions!O100, 1), NA())</f>
        <v>#N/A</v>
      </c>
      <c r="O90" s="352" t="e">
        <f>IF(ISNUMBER(Regressions!Q100),ROUND(Regressions!Q100, 1), NA())</f>
        <v>#N/A</v>
      </c>
      <c r="P90" s="350" t="e">
        <f>IF(ISNUMBER(Regressions!R100),ROUND(Regressions!R100, 1), NA())</f>
        <v>#N/A</v>
      </c>
      <c r="Q90" s="219" t="e">
        <f>IF(ISNUMBER(Regressions!S100),ROUND(Regressions!S100, 1), NA())</f>
        <v>#N/A</v>
      </c>
      <c r="R90" s="351" t="e">
        <f>IF(ISNUMBER(Regressions!T100),ROUND(Regressions!T100, 1), NA())</f>
        <v>#N/A</v>
      </c>
      <c r="S90" s="241" t="e">
        <f>IF(ISNUMBER(Regressions!U100),ROUND(Regressions!U100, 1), NA())</f>
        <v>#N/A</v>
      </c>
    </row>
    <row xmlns:x14ac="http://schemas.microsoft.com/office/spreadsheetml/2009/9/ac" r="91" hidden="true" x14ac:dyDescent="0.2">
      <c r="A91" s="347" t="str">
        <f>IF(ISBLANK(Regressions!A101), " ", Regressions!A101)</f>
        <v>Guinea</v>
      </c>
      <c r="B91" s="348">
        <f>IF(ISBLANK(Regressions!B101), " ", Regressions!B101)</f>
        <v>2025</v>
      </c>
      <c r="C91" s="353" t="str">
        <f>IF(ISBLANK(Regressions!C101), " ", Regressions!C101)</f>
        <v>Rural</v>
      </c>
      <c r="D91" s="349" t="str">
        <f>IF(ISBLANK(Regressions!D101), " ", Regressions!D101)</f>
        <v> </v>
      </c>
      <c r="E91" s="218" t="e">
        <f>IF(ISNUMBER(Regressions!E101),ROUND(Regressions!E101, 1), NA())</f>
        <v>#N/A</v>
      </c>
      <c r="F91" s="350" t="e">
        <f>IF(ISNUMBER(Regressions!F101),ROUND(Regressions!F101, 1), NA())</f>
        <v>#N/A</v>
      </c>
      <c r="G91" s="240" t="e">
        <f>IF(ISNUMBER(Regressions!G101),ROUND(Regressions!G101, 1), NA())</f>
        <v>#N/A</v>
      </c>
      <c r="H91" s="351" t="e">
        <f>IF(ISNUMBER(Regressions!H101),ROUND(Regressions!H101, 1), NA())</f>
        <v>#N/A</v>
      </c>
      <c r="I91" s="241" t="e">
        <f>IF(ISNUMBER(Regressions!I101),ROUND(Regressions!I101, 1), NA())</f>
        <v>#N/A</v>
      </c>
      <c r="J91" s="352" t="e">
        <f>IF(ISNUMBER(Regressions!K101),ROUND(Regressions!K101, 1), NA())</f>
        <v>#N/A</v>
      </c>
      <c r="K91" s="350" t="e">
        <f>IF(ISNUMBER(Regressions!L101),ROUND(Regressions!L101, 1), NA())</f>
        <v>#N/A</v>
      </c>
      <c r="L91" s="242" t="e">
        <f>IF(ISNUMBER(Regressions!M101),ROUND(Regressions!M101, 1), NA())</f>
        <v>#N/A</v>
      </c>
      <c r="M91" s="351" t="e">
        <f>IF(ISNUMBER(Regressions!N101),ROUND(Regressions!N101, 1), NA())</f>
        <v>#N/A</v>
      </c>
      <c r="N91" s="241" t="e">
        <f>IF(ISNUMBER(Regressions!O101),ROUND(Regressions!O101, 1), NA())</f>
        <v>#N/A</v>
      </c>
      <c r="O91" s="352" t="e">
        <f>IF(ISNUMBER(Regressions!Q101),ROUND(Regressions!Q101, 1), NA())</f>
        <v>#N/A</v>
      </c>
      <c r="P91" s="350" t="e">
        <f>IF(ISNUMBER(Regressions!R101),ROUND(Regressions!R101, 1), NA())</f>
        <v>#N/A</v>
      </c>
      <c r="Q91" s="219" t="e">
        <f>IF(ISNUMBER(Regressions!S101),ROUND(Regressions!S101, 1), NA())</f>
        <v>#N/A</v>
      </c>
      <c r="R91" s="351" t="e">
        <f>IF(ISNUMBER(Regressions!T101),ROUND(Regressions!T101, 1), NA())</f>
        <v>#N/A</v>
      </c>
      <c r="S91" s="241" t="e">
        <f>IF(ISNUMBER(Regressions!U101),ROUND(Regressions!U101, 1), NA())</f>
        <v>#N/A</v>
      </c>
    </row>
    <row xmlns:x14ac="http://schemas.microsoft.com/office/spreadsheetml/2009/9/ac" r="92" hidden="true" x14ac:dyDescent="0.2">
      <c r="A92" s="347" t="str">
        <f>IF(ISBLANK(Regressions!A102), " ", Regressions!A102)</f>
        <v>Guinea</v>
      </c>
      <c r="B92" s="348">
        <f>IF(ISBLANK(Regressions!B102), " ", Regressions!B102)</f>
        <v>2026</v>
      </c>
      <c r="C92" s="353" t="str">
        <f>IF(ISBLANK(Regressions!C102), " ", Regressions!C102)</f>
        <v>Rural</v>
      </c>
      <c r="D92" s="349" t="str">
        <f>IF(ISBLANK(Regressions!D102), " ", Regressions!D102)</f>
        <v> </v>
      </c>
      <c r="E92" s="218" t="e">
        <f>IF(ISNUMBER(Regressions!E102),ROUND(Regressions!E102, 1), NA())</f>
        <v>#N/A</v>
      </c>
      <c r="F92" s="350" t="e">
        <f>IF(ISNUMBER(Regressions!F102),ROUND(Regressions!F102, 1), NA())</f>
        <v>#N/A</v>
      </c>
      <c r="G92" s="240" t="e">
        <f>IF(ISNUMBER(Regressions!G102),ROUND(Regressions!G102, 1), NA())</f>
        <v>#N/A</v>
      </c>
      <c r="H92" s="351" t="e">
        <f>IF(ISNUMBER(Regressions!H102),ROUND(Regressions!H102, 1), NA())</f>
        <v>#N/A</v>
      </c>
      <c r="I92" s="241" t="e">
        <f>IF(ISNUMBER(Regressions!I102),ROUND(Regressions!I102, 1), NA())</f>
        <v>#N/A</v>
      </c>
      <c r="J92" s="352" t="e">
        <f>IF(ISNUMBER(Regressions!K102),ROUND(Regressions!K102, 1), NA())</f>
        <v>#N/A</v>
      </c>
      <c r="K92" s="350" t="e">
        <f>IF(ISNUMBER(Regressions!L102),ROUND(Regressions!L102, 1), NA())</f>
        <v>#N/A</v>
      </c>
      <c r="L92" s="242" t="e">
        <f>IF(ISNUMBER(Regressions!M102),ROUND(Regressions!M102, 1), NA())</f>
        <v>#N/A</v>
      </c>
      <c r="M92" s="351" t="e">
        <f>IF(ISNUMBER(Regressions!N102),ROUND(Regressions!N102, 1), NA())</f>
        <v>#N/A</v>
      </c>
      <c r="N92" s="241" t="e">
        <f>IF(ISNUMBER(Regressions!O102),ROUND(Regressions!O102, 1), NA())</f>
        <v>#N/A</v>
      </c>
      <c r="O92" s="352" t="e">
        <f>IF(ISNUMBER(Regressions!Q102),ROUND(Regressions!Q102, 1), NA())</f>
        <v>#N/A</v>
      </c>
      <c r="P92" s="350" t="e">
        <f>IF(ISNUMBER(Regressions!R102),ROUND(Regressions!R102, 1), NA())</f>
        <v>#N/A</v>
      </c>
      <c r="Q92" s="219" t="e">
        <f>IF(ISNUMBER(Regressions!S102),ROUND(Regressions!S102, 1), NA())</f>
        <v>#N/A</v>
      </c>
      <c r="R92" s="351" t="e">
        <f>IF(ISNUMBER(Regressions!T102),ROUND(Regressions!T102, 1), NA())</f>
        <v>#N/A</v>
      </c>
      <c r="S92" s="241" t="e">
        <f>IF(ISNUMBER(Regressions!U102),ROUND(Regressions!U102, 1), NA())</f>
        <v>#N/A</v>
      </c>
    </row>
    <row xmlns:x14ac="http://schemas.microsoft.com/office/spreadsheetml/2009/9/ac" r="93" hidden="true" x14ac:dyDescent="0.2">
      <c r="A93" s="347" t="str">
        <f>IF(ISBLANK(Regressions!A103), " ", Regressions!A103)</f>
        <v>Guinea</v>
      </c>
      <c r="B93" s="348">
        <f>IF(ISBLANK(Regressions!B103), " ", Regressions!B103)</f>
        <v>2027</v>
      </c>
      <c r="C93" s="353" t="str">
        <f>IF(ISBLANK(Regressions!C103), " ", Regressions!C103)</f>
        <v>Rural</v>
      </c>
      <c r="D93" s="349" t="str">
        <f>IF(ISBLANK(Regressions!D103), " ", Regressions!D103)</f>
        <v> </v>
      </c>
      <c r="E93" s="218" t="e">
        <f>IF(ISNUMBER(Regressions!E103),ROUND(Regressions!E103, 1), NA())</f>
        <v>#N/A</v>
      </c>
      <c r="F93" s="350" t="e">
        <f>IF(ISNUMBER(Regressions!F103),ROUND(Regressions!F103, 1), NA())</f>
        <v>#N/A</v>
      </c>
      <c r="G93" s="240" t="e">
        <f>IF(ISNUMBER(Regressions!G103),ROUND(Regressions!G103, 1), NA())</f>
        <v>#N/A</v>
      </c>
      <c r="H93" s="351" t="e">
        <f>IF(ISNUMBER(Regressions!H103),ROUND(Regressions!H103, 1), NA())</f>
        <v>#N/A</v>
      </c>
      <c r="I93" s="241" t="e">
        <f>IF(ISNUMBER(Regressions!I103),ROUND(Regressions!I103, 1), NA())</f>
        <v>#N/A</v>
      </c>
      <c r="J93" s="352" t="e">
        <f>IF(ISNUMBER(Regressions!K103),ROUND(Regressions!K103, 1), NA())</f>
        <v>#N/A</v>
      </c>
      <c r="K93" s="350" t="e">
        <f>IF(ISNUMBER(Regressions!L103),ROUND(Regressions!L103, 1), NA())</f>
        <v>#N/A</v>
      </c>
      <c r="L93" s="242" t="e">
        <f>IF(ISNUMBER(Regressions!M103),ROUND(Regressions!M103, 1), NA())</f>
        <v>#N/A</v>
      </c>
      <c r="M93" s="351" t="e">
        <f>IF(ISNUMBER(Regressions!N103),ROUND(Regressions!N103, 1), NA())</f>
        <v>#N/A</v>
      </c>
      <c r="N93" s="241" t="e">
        <f>IF(ISNUMBER(Regressions!O103),ROUND(Regressions!O103, 1), NA())</f>
        <v>#N/A</v>
      </c>
      <c r="O93" s="352" t="e">
        <f>IF(ISNUMBER(Regressions!Q103),ROUND(Regressions!Q103, 1), NA())</f>
        <v>#N/A</v>
      </c>
      <c r="P93" s="350" t="e">
        <f>IF(ISNUMBER(Regressions!R103),ROUND(Regressions!R103, 1), NA())</f>
        <v>#N/A</v>
      </c>
      <c r="Q93" s="219" t="e">
        <f>IF(ISNUMBER(Regressions!S103),ROUND(Regressions!S103, 1), NA())</f>
        <v>#N/A</v>
      </c>
      <c r="R93" s="351" t="e">
        <f>IF(ISNUMBER(Regressions!T103),ROUND(Regressions!T103, 1), NA())</f>
        <v>#N/A</v>
      </c>
      <c r="S93" s="241" t="e">
        <f>IF(ISNUMBER(Regressions!U103),ROUND(Regressions!U103, 1), NA())</f>
        <v>#N/A</v>
      </c>
    </row>
    <row xmlns:x14ac="http://schemas.microsoft.com/office/spreadsheetml/2009/9/ac" r="94" hidden="true" x14ac:dyDescent="0.2">
      <c r="A94" s="347" t="str">
        <f>IF(ISBLANK(Regressions!A104), " ", Regressions!A104)</f>
        <v>Guinea</v>
      </c>
      <c r="B94" s="348">
        <f>IF(ISBLANK(Regressions!B104), " ", Regressions!B104)</f>
        <v>2028</v>
      </c>
      <c r="C94" s="353" t="str">
        <f>IF(ISBLANK(Regressions!C104), " ", Regressions!C104)</f>
        <v>Rural</v>
      </c>
      <c r="D94" s="349" t="str">
        <f>IF(ISBLANK(Regressions!D104), " ", Regressions!D104)</f>
        <v> </v>
      </c>
      <c r="E94" s="218" t="e">
        <f>IF(ISNUMBER(Regressions!E104),ROUND(Regressions!E104, 1), NA())</f>
        <v>#N/A</v>
      </c>
      <c r="F94" s="350" t="e">
        <f>IF(ISNUMBER(Regressions!F104),ROUND(Regressions!F104, 1), NA())</f>
        <v>#N/A</v>
      </c>
      <c r="G94" s="240" t="e">
        <f>IF(ISNUMBER(Regressions!G104),ROUND(Regressions!G104, 1), NA())</f>
        <v>#N/A</v>
      </c>
      <c r="H94" s="351" t="e">
        <f>IF(ISNUMBER(Regressions!H104),ROUND(Regressions!H104, 1), NA())</f>
        <v>#N/A</v>
      </c>
      <c r="I94" s="241" t="e">
        <f>IF(ISNUMBER(Regressions!I104),ROUND(Regressions!I104, 1), NA())</f>
        <v>#N/A</v>
      </c>
      <c r="J94" s="352" t="e">
        <f>IF(ISNUMBER(Regressions!K104),ROUND(Regressions!K104, 1), NA())</f>
        <v>#N/A</v>
      </c>
      <c r="K94" s="350" t="e">
        <f>IF(ISNUMBER(Regressions!L104),ROUND(Regressions!L104, 1), NA())</f>
        <v>#N/A</v>
      </c>
      <c r="L94" s="242" t="e">
        <f>IF(ISNUMBER(Regressions!M104),ROUND(Regressions!M104, 1), NA())</f>
        <v>#N/A</v>
      </c>
      <c r="M94" s="351" t="e">
        <f>IF(ISNUMBER(Regressions!N104),ROUND(Regressions!N104, 1), NA())</f>
        <v>#N/A</v>
      </c>
      <c r="N94" s="241" t="e">
        <f>IF(ISNUMBER(Regressions!O104),ROUND(Regressions!O104, 1), NA())</f>
        <v>#N/A</v>
      </c>
      <c r="O94" s="352" t="e">
        <f>IF(ISNUMBER(Regressions!Q104),ROUND(Regressions!Q104, 1), NA())</f>
        <v>#N/A</v>
      </c>
      <c r="P94" s="350" t="e">
        <f>IF(ISNUMBER(Regressions!R104),ROUND(Regressions!R104, 1), NA())</f>
        <v>#N/A</v>
      </c>
      <c r="Q94" s="219" t="e">
        <f>IF(ISNUMBER(Regressions!S104),ROUND(Regressions!S104, 1), NA())</f>
        <v>#N/A</v>
      </c>
      <c r="R94" s="351" t="e">
        <f>IF(ISNUMBER(Regressions!T104),ROUND(Regressions!T104, 1), NA())</f>
        <v>#N/A</v>
      </c>
      <c r="S94" s="241" t="e">
        <f>IF(ISNUMBER(Regressions!U104),ROUND(Regressions!U104, 1), NA())</f>
        <v>#N/A</v>
      </c>
    </row>
    <row xmlns:x14ac="http://schemas.microsoft.com/office/spreadsheetml/2009/9/ac" r="95" hidden="true" x14ac:dyDescent="0.2">
      <c r="A95" s="347" t="str">
        <f>IF(ISBLANK(Regressions!A105), " ", Regressions!A105)</f>
        <v>Guinea</v>
      </c>
      <c r="B95" s="348">
        <f>IF(ISBLANK(Regressions!B105), " ", Regressions!B105)</f>
        <v>2029</v>
      </c>
      <c r="C95" s="353" t="str">
        <f>IF(ISBLANK(Regressions!C105), " ", Regressions!C105)</f>
        <v>Rural</v>
      </c>
      <c r="D95" s="349" t="str">
        <f>IF(ISBLANK(Regressions!D105), " ", Regressions!D105)</f>
        <v> </v>
      </c>
      <c r="E95" s="218" t="e">
        <f>IF(ISNUMBER(Regressions!E105),ROUND(Regressions!E105, 1), NA())</f>
        <v>#N/A</v>
      </c>
      <c r="F95" s="350" t="e">
        <f>IF(ISNUMBER(Regressions!F105),ROUND(Regressions!F105, 1), NA())</f>
        <v>#N/A</v>
      </c>
      <c r="G95" s="240" t="e">
        <f>IF(ISNUMBER(Regressions!G105),ROUND(Regressions!G105, 1), NA())</f>
        <v>#N/A</v>
      </c>
      <c r="H95" s="351" t="e">
        <f>IF(ISNUMBER(Regressions!H105),ROUND(Regressions!H105, 1), NA())</f>
        <v>#N/A</v>
      </c>
      <c r="I95" s="241" t="e">
        <f>IF(ISNUMBER(Regressions!I105),ROUND(Regressions!I105, 1), NA())</f>
        <v>#N/A</v>
      </c>
      <c r="J95" s="352" t="e">
        <f>IF(ISNUMBER(Regressions!K105),ROUND(Regressions!K105, 1), NA())</f>
        <v>#N/A</v>
      </c>
      <c r="K95" s="350" t="e">
        <f>IF(ISNUMBER(Regressions!L105),ROUND(Regressions!L105, 1), NA())</f>
        <v>#N/A</v>
      </c>
      <c r="L95" s="242" t="e">
        <f>IF(ISNUMBER(Regressions!M105),ROUND(Regressions!M105, 1), NA())</f>
        <v>#N/A</v>
      </c>
      <c r="M95" s="351" t="e">
        <f>IF(ISNUMBER(Regressions!N105),ROUND(Regressions!N105, 1), NA())</f>
        <v>#N/A</v>
      </c>
      <c r="N95" s="241" t="e">
        <f>IF(ISNUMBER(Regressions!O105),ROUND(Regressions!O105, 1), NA())</f>
        <v>#N/A</v>
      </c>
      <c r="O95" s="352" t="e">
        <f>IF(ISNUMBER(Regressions!Q105),ROUND(Regressions!Q105, 1), NA())</f>
        <v>#N/A</v>
      </c>
      <c r="P95" s="350" t="e">
        <f>IF(ISNUMBER(Regressions!R105),ROUND(Regressions!R105, 1), NA())</f>
        <v>#N/A</v>
      </c>
      <c r="Q95" s="219" t="e">
        <f>IF(ISNUMBER(Regressions!S105),ROUND(Regressions!S105, 1), NA())</f>
        <v>#N/A</v>
      </c>
      <c r="R95" s="351" t="e">
        <f>IF(ISNUMBER(Regressions!T105),ROUND(Regressions!T105, 1), NA())</f>
        <v>#N/A</v>
      </c>
      <c r="S95" s="241" t="e">
        <f>IF(ISNUMBER(Regressions!U105),ROUND(Regressions!U105, 1), NA())</f>
        <v>#N/A</v>
      </c>
    </row>
    <row xmlns:x14ac="http://schemas.microsoft.com/office/spreadsheetml/2009/9/ac" r="96" hidden="true" x14ac:dyDescent="0.2">
      <c r="A96" s="347" t="str">
        <f>IF(ISBLANK(Regressions!A106), " ", Regressions!A106)</f>
        <v>Guinea</v>
      </c>
      <c r="B96" s="348">
        <f>IF(ISBLANK(Regressions!B106), " ", Regressions!B106)</f>
        <v>2030</v>
      </c>
      <c r="C96" s="353" t="str">
        <f>IF(ISBLANK(Regressions!C106), " ", Regressions!C106)</f>
        <v>Rural</v>
      </c>
      <c r="D96" s="349" t="str">
        <f>IF(ISBLANK(Regressions!D106), " ", Regressions!D106)</f>
        <v> </v>
      </c>
      <c r="E96" s="218" t="e">
        <f>IF(ISNUMBER(Regressions!E106),ROUND(Regressions!E106, 1), NA())</f>
        <v>#N/A</v>
      </c>
      <c r="F96" s="350" t="e">
        <f>IF(ISNUMBER(Regressions!F106),ROUND(Regressions!F106, 1), NA())</f>
        <v>#N/A</v>
      </c>
      <c r="G96" s="240" t="e">
        <f>IF(ISNUMBER(Regressions!G106),ROUND(Regressions!G106, 1), NA())</f>
        <v>#N/A</v>
      </c>
      <c r="H96" s="351" t="e">
        <f>IF(ISNUMBER(Regressions!H106),ROUND(Regressions!H106, 1), NA())</f>
        <v>#N/A</v>
      </c>
      <c r="I96" s="241" t="e">
        <f>IF(ISNUMBER(Regressions!I106),ROUND(Regressions!I106, 1), NA())</f>
        <v>#N/A</v>
      </c>
      <c r="J96" s="352" t="e">
        <f>IF(ISNUMBER(Regressions!K106),ROUND(Regressions!K106, 1), NA())</f>
        <v>#N/A</v>
      </c>
      <c r="K96" s="350" t="e">
        <f>IF(ISNUMBER(Regressions!L106),ROUND(Regressions!L106, 1), NA())</f>
        <v>#N/A</v>
      </c>
      <c r="L96" s="242" t="e">
        <f>IF(ISNUMBER(Regressions!M106),ROUND(Regressions!M106, 1), NA())</f>
        <v>#N/A</v>
      </c>
      <c r="M96" s="351" t="e">
        <f>IF(ISNUMBER(Regressions!N106),ROUND(Regressions!N106, 1), NA())</f>
        <v>#N/A</v>
      </c>
      <c r="N96" s="241" t="e">
        <f>IF(ISNUMBER(Regressions!O106),ROUND(Regressions!O106, 1), NA())</f>
        <v>#N/A</v>
      </c>
      <c r="O96" s="352" t="e">
        <f>IF(ISNUMBER(Regressions!Q106),ROUND(Regressions!Q106, 1), NA())</f>
        <v>#N/A</v>
      </c>
      <c r="P96" s="350" t="e">
        <f>IF(ISNUMBER(Regressions!R106),ROUND(Regressions!R106, 1), NA())</f>
        <v>#N/A</v>
      </c>
      <c r="Q96" s="219" t="e">
        <f>IF(ISNUMBER(Regressions!S106),ROUND(Regressions!S106, 1), NA())</f>
        <v>#N/A</v>
      </c>
      <c r="R96" s="351" t="e">
        <f>IF(ISNUMBER(Regressions!T106),ROUND(Regressions!T106, 1), NA())</f>
        <v>#N/A</v>
      </c>
      <c r="S96" s="241" t="e">
        <f>IF(ISNUMBER(Regressions!U106),ROUND(Regressions!U106, 1), NA())</f>
        <v>#N/A</v>
      </c>
    </row>
    <row xmlns:x14ac="http://schemas.microsoft.com/office/spreadsheetml/2009/9/ac" r="97" x14ac:dyDescent="0.2">
      <c r="A97" s="347" t="str">
        <f>IF(ISBLANK(Regressions!A107), " ", Regressions!A107)</f>
        <v>Guinea</v>
      </c>
      <c r="B97" s="348">
        <f>IF(ISBLANK(Regressions!B107), " ", Regressions!B107)</f>
        <v>2000</v>
      </c>
      <c r="C97" s="353" t="str">
        <f>IF(ISBLANK(Regressions!C107), " ", Regressions!C107)</f>
        <v>Pre-primary</v>
      </c>
      <c r="D97" s="349">
        <f>IF(ISBLANK(Regressions!D107), " ", Regressions!D107)</f>
        <v>786320</v>
      </c>
      <c r="E97" s="218" t="e">
        <f>IF(ISNUMBER(Regressions!E107),ROUND(Regressions!E107, 1), NA())</f>
        <v>#N/A</v>
      </c>
      <c r="F97" s="350" t="e">
        <f>IF(ISNUMBER(Regressions!F107),ROUND(Regressions!F107, 1), NA())</f>
        <v>#N/A</v>
      </c>
      <c r="G97" s="240" t="e">
        <f>IF(ISNUMBER(Regressions!G107),ROUND(Regressions!G107, 1), NA())</f>
        <v>#N/A</v>
      </c>
      <c r="H97" s="351" t="e">
        <f>IF(ISNUMBER(Regressions!H107),ROUND(Regressions!H107, 1), NA())</f>
        <v>#N/A</v>
      </c>
      <c r="I97" s="241" t="e">
        <f>IF(ISNUMBER(Regressions!I107),ROUND(Regressions!I107, 1), NA())</f>
        <v>#N/A</v>
      </c>
      <c r="J97" s="352" t="e">
        <f>IF(ISNUMBER(Regressions!K107),ROUND(Regressions!K107, 1), NA())</f>
        <v>#N/A</v>
      </c>
      <c r="K97" s="350" t="e">
        <f>IF(ISNUMBER(Regressions!L107),ROUND(Regressions!L107, 1), NA())</f>
        <v>#N/A</v>
      </c>
      <c r="L97" s="242" t="e">
        <f>IF(ISNUMBER(Regressions!M107),ROUND(Regressions!M107, 1), NA())</f>
        <v>#N/A</v>
      </c>
      <c r="M97" s="351" t="e">
        <f>IF(ISNUMBER(Regressions!N107),ROUND(Regressions!N107, 1), NA())</f>
        <v>#N/A</v>
      </c>
      <c r="N97" s="241" t="e">
        <f>IF(ISNUMBER(Regressions!O107),ROUND(Regressions!O107, 1), NA())</f>
        <v>#N/A</v>
      </c>
      <c r="O97" s="352" t="e">
        <f>IF(ISNUMBER(Regressions!Q107),ROUND(Regressions!Q107, 1), NA())</f>
        <v>#N/A</v>
      </c>
      <c r="P97" s="350" t="e">
        <f>IF(ISNUMBER(Regressions!R107),ROUND(Regressions!R107, 1), NA())</f>
        <v>#N/A</v>
      </c>
      <c r="Q97" s="219" t="e">
        <f>IF(ISNUMBER(Regressions!S107),ROUND(Regressions!S107, 1), NA())</f>
        <v>#N/A</v>
      </c>
      <c r="R97" s="351" t="e">
        <f>IF(ISNUMBER(Regressions!T107),ROUND(Regressions!T107, 1), NA())</f>
        <v>#N/A</v>
      </c>
      <c r="S97" s="241" t="e">
        <f>IF(ISNUMBER(Regressions!U107),ROUND(Regressions!U107, 1), NA())</f>
        <v>#N/A</v>
      </c>
    </row>
    <row xmlns:x14ac="http://schemas.microsoft.com/office/spreadsheetml/2009/9/ac" r="98" x14ac:dyDescent="0.2">
      <c r="A98" s="347" t="str">
        <f>IF(ISBLANK(Regressions!A108), " ", Regressions!A108)</f>
        <v>Guinea</v>
      </c>
      <c r="B98" s="348">
        <f>IF(ISBLANK(Regressions!B108), " ", Regressions!B108)</f>
        <v>2001</v>
      </c>
      <c r="C98" s="353" t="str">
        <f>IF(ISBLANK(Regressions!C108), " ", Regressions!C108)</f>
        <v>Pre-primary</v>
      </c>
      <c r="D98" s="349">
        <f>IF(ISBLANK(Regressions!D108), " ", Regressions!D108)</f>
        <v>803231</v>
      </c>
      <c r="E98" s="218" t="e">
        <f>IF(ISNUMBER(Regressions!E108),ROUND(Regressions!E108, 1), NA())</f>
        <v>#N/A</v>
      </c>
      <c r="F98" s="350" t="e">
        <f>IF(ISNUMBER(Regressions!F108),ROUND(Regressions!F108, 1), NA())</f>
        <v>#N/A</v>
      </c>
      <c r="G98" s="240" t="e">
        <f>IF(ISNUMBER(Regressions!G108),ROUND(Regressions!G108, 1), NA())</f>
        <v>#N/A</v>
      </c>
      <c r="H98" s="351" t="e">
        <f>IF(ISNUMBER(Regressions!H108),ROUND(Regressions!H108, 1), NA())</f>
        <v>#N/A</v>
      </c>
      <c r="I98" s="241" t="e">
        <f>IF(ISNUMBER(Regressions!I108),ROUND(Regressions!I108, 1), NA())</f>
        <v>#N/A</v>
      </c>
      <c r="J98" s="352" t="e">
        <f>IF(ISNUMBER(Regressions!K108),ROUND(Regressions!K108, 1), NA())</f>
        <v>#N/A</v>
      </c>
      <c r="K98" s="350" t="e">
        <f>IF(ISNUMBER(Regressions!L108),ROUND(Regressions!L108, 1), NA())</f>
        <v>#N/A</v>
      </c>
      <c r="L98" s="242" t="e">
        <f>IF(ISNUMBER(Regressions!M108),ROUND(Regressions!M108, 1), NA())</f>
        <v>#N/A</v>
      </c>
      <c r="M98" s="351" t="e">
        <f>IF(ISNUMBER(Regressions!N108),ROUND(Regressions!N108, 1), NA())</f>
        <v>#N/A</v>
      </c>
      <c r="N98" s="241" t="e">
        <f>IF(ISNUMBER(Regressions!O108),ROUND(Regressions!O108, 1), NA())</f>
        <v>#N/A</v>
      </c>
      <c r="O98" s="352" t="e">
        <f>IF(ISNUMBER(Regressions!Q108),ROUND(Regressions!Q108, 1), NA())</f>
        <v>#N/A</v>
      </c>
      <c r="P98" s="350" t="e">
        <f>IF(ISNUMBER(Regressions!R108),ROUND(Regressions!R108, 1), NA())</f>
        <v>#N/A</v>
      </c>
      <c r="Q98" s="219" t="e">
        <f>IF(ISNUMBER(Regressions!S108),ROUND(Regressions!S108, 1), NA())</f>
        <v>#N/A</v>
      </c>
      <c r="R98" s="351" t="e">
        <f>IF(ISNUMBER(Regressions!T108),ROUND(Regressions!T108, 1), NA())</f>
        <v>#N/A</v>
      </c>
      <c r="S98" s="241" t="e">
        <f>IF(ISNUMBER(Regressions!U108),ROUND(Regressions!U108, 1), NA())</f>
        <v>#N/A</v>
      </c>
    </row>
    <row xmlns:x14ac="http://schemas.microsoft.com/office/spreadsheetml/2009/9/ac" r="99" x14ac:dyDescent="0.2">
      <c r="A99" s="347" t="str">
        <f>IF(ISBLANK(Regressions!A109), " ", Regressions!A109)</f>
        <v>Guinea</v>
      </c>
      <c r="B99" s="348">
        <f>IF(ISBLANK(Regressions!B109), " ", Regressions!B109)</f>
        <v>2002</v>
      </c>
      <c r="C99" s="353" t="str">
        <f>IF(ISBLANK(Regressions!C109), " ", Regressions!C109)</f>
        <v>Pre-primary</v>
      </c>
      <c r="D99" s="349">
        <f>IF(ISBLANK(Regressions!D109), " ", Regressions!D109)</f>
        <v>820120</v>
      </c>
      <c r="E99" s="218" t="e">
        <f>IF(ISNUMBER(Regressions!E109),ROUND(Regressions!E109, 1), NA())</f>
        <v>#N/A</v>
      </c>
      <c r="F99" s="350" t="e">
        <f>IF(ISNUMBER(Regressions!F109),ROUND(Regressions!F109, 1), NA())</f>
        <v>#N/A</v>
      </c>
      <c r="G99" s="240" t="e">
        <f>IF(ISNUMBER(Regressions!G109),ROUND(Regressions!G109, 1), NA())</f>
        <v>#N/A</v>
      </c>
      <c r="H99" s="351" t="e">
        <f>IF(ISNUMBER(Regressions!H109),ROUND(Regressions!H109, 1), NA())</f>
        <v>#N/A</v>
      </c>
      <c r="I99" s="241" t="e">
        <f>IF(ISNUMBER(Regressions!I109),ROUND(Regressions!I109, 1), NA())</f>
        <v>#N/A</v>
      </c>
      <c r="J99" s="352" t="e">
        <f>IF(ISNUMBER(Regressions!K109),ROUND(Regressions!K109, 1), NA())</f>
        <v>#N/A</v>
      </c>
      <c r="K99" s="350" t="e">
        <f>IF(ISNUMBER(Regressions!L109),ROUND(Regressions!L109, 1), NA())</f>
        <v>#N/A</v>
      </c>
      <c r="L99" s="242" t="e">
        <f>IF(ISNUMBER(Regressions!M109),ROUND(Regressions!M109, 1), NA())</f>
        <v>#N/A</v>
      </c>
      <c r="M99" s="351" t="e">
        <f>IF(ISNUMBER(Regressions!N109),ROUND(Regressions!N109, 1), NA())</f>
        <v>#N/A</v>
      </c>
      <c r="N99" s="241" t="e">
        <f>IF(ISNUMBER(Regressions!O109),ROUND(Regressions!O109, 1), NA())</f>
        <v>#N/A</v>
      </c>
      <c r="O99" s="352" t="e">
        <f>IF(ISNUMBER(Regressions!Q109),ROUND(Regressions!Q109, 1), NA())</f>
        <v>#N/A</v>
      </c>
      <c r="P99" s="350" t="e">
        <f>IF(ISNUMBER(Regressions!R109),ROUND(Regressions!R109, 1), NA())</f>
        <v>#N/A</v>
      </c>
      <c r="Q99" s="219" t="e">
        <f>IF(ISNUMBER(Regressions!S109),ROUND(Regressions!S109, 1), NA())</f>
        <v>#N/A</v>
      </c>
      <c r="R99" s="351" t="e">
        <f>IF(ISNUMBER(Regressions!T109),ROUND(Regressions!T109, 1), NA())</f>
        <v>#N/A</v>
      </c>
      <c r="S99" s="241" t="e">
        <f>IF(ISNUMBER(Regressions!U109),ROUND(Regressions!U109, 1), NA())</f>
        <v>#N/A</v>
      </c>
    </row>
    <row xmlns:x14ac="http://schemas.microsoft.com/office/spreadsheetml/2009/9/ac" r="100" x14ac:dyDescent="0.2">
      <c r="A100" s="347" t="str">
        <f>IF(ISBLANK(Regressions!A110), " ", Regressions!A110)</f>
        <v>Guinea</v>
      </c>
      <c r="B100" s="348">
        <f>IF(ISBLANK(Regressions!B110), " ", Regressions!B110)</f>
        <v>2003</v>
      </c>
      <c r="C100" s="353" t="str">
        <f>IF(ISBLANK(Regressions!C110), " ", Regressions!C110)</f>
        <v>Pre-primary</v>
      </c>
      <c r="D100" s="349">
        <f>IF(ISBLANK(Regressions!D110), " ", Regressions!D110)</f>
        <v>834350</v>
      </c>
      <c r="E100" s="218" t="e">
        <f>IF(ISNUMBER(Regressions!E110),ROUND(Regressions!E110, 1), NA())</f>
        <v>#N/A</v>
      </c>
      <c r="F100" s="350" t="e">
        <f>IF(ISNUMBER(Regressions!F110),ROUND(Regressions!F110, 1), NA())</f>
        <v>#N/A</v>
      </c>
      <c r="G100" s="240" t="e">
        <f>IF(ISNUMBER(Regressions!G110),ROUND(Regressions!G110, 1), NA())</f>
        <v>#N/A</v>
      </c>
      <c r="H100" s="351" t="e">
        <f>IF(ISNUMBER(Regressions!H110),ROUND(Regressions!H110, 1), NA())</f>
        <v>#N/A</v>
      </c>
      <c r="I100" s="241" t="e">
        <f>IF(ISNUMBER(Regressions!I110),ROUND(Regressions!I110, 1), NA())</f>
        <v>#N/A</v>
      </c>
      <c r="J100" s="352" t="e">
        <f>IF(ISNUMBER(Regressions!K110),ROUND(Regressions!K110, 1), NA())</f>
        <v>#N/A</v>
      </c>
      <c r="K100" s="350" t="e">
        <f>IF(ISNUMBER(Regressions!L110),ROUND(Regressions!L110, 1), NA())</f>
        <v>#N/A</v>
      </c>
      <c r="L100" s="242" t="e">
        <f>IF(ISNUMBER(Regressions!M110),ROUND(Regressions!M110, 1), NA())</f>
        <v>#N/A</v>
      </c>
      <c r="M100" s="351" t="e">
        <f>IF(ISNUMBER(Regressions!N110),ROUND(Regressions!N110, 1), NA())</f>
        <v>#N/A</v>
      </c>
      <c r="N100" s="241" t="e">
        <f>IF(ISNUMBER(Regressions!O110),ROUND(Regressions!O110, 1), NA())</f>
        <v>#N/A</v>
      </c>
      <c r="O100" s="352" t="e">
        <f>IF(ISNUMBER(Regressions!Q110),ROUND(Regressions!Q110, 1), NA())</f>
        <v>#N/A</v>
      </c>
      <c r="P100" s="350" t="e">
        <f>IF(ISNUMBER(Regressions!R110),ROUND(Regressions!R110, 1), NA())</f>
        <v>#N/A</v>
      </c>
      <c r="Q100" s="219" t="e">
        <f>IF(ISNUMBER(Regressions!S110),ROUND(Regressions!S110, 1), NA())</f>
        <v>#N/A</v>
      </c>
      <c r="R100" s="351" t="e">
        <f>IF(ISNUMBER(Regressions!T110),ROUND(Regressions!T110, 1), NA())</f>
        <v>#N/A</v>
      </c>
      <c r="S100" s="241" t="e">
        <f>IF(ISNUMBER(Regressions!U110),ROUND(Regressions!U110, 1), NA())</f>
        <v>#N/A</v>
      </c>
    </row>
    <row xmlns:x14ac="http://schemas.microsoft.com/office/spreadsheetml/2009/9/ac" r="101" x14ac:dyDescent="0.2">
      <c r="A101" s="347" t="str">
        <f>IF(ISBLANK(Regressions!A111), " ", Regressions!A111)</f>
        <v>Guinea</v>
      </c>
      <c r="B101" s="348">
        <f>IF(ISBLANK(Regressions!B111), " ", Regressions!B111)</f>
        <v>2004</v>
      </c>
      <c r="C101" s="353" t="str">
        <f>IF(ISBLANK(Regressions!C111), " ", Regressions!C111)</f>
        <v>Pre-primary</v>
      </c>
      <c r="D101" s="349">
        <f>IF(ISBLANK(Regressions!D111), " ", Regressions!D111)</f>
        <v>846614</v>
      </c>
      <c r="E101" s="218" t="e">
        <f>IF(ISNUMBER(Regressions!E111),ROUND(Regressions!E111, 1), NA())</f>
        <v>#N/A</v>
      </c>
      <c r="F101" s="350" t="e">
        <f>IF(ISNUMBER(Regressions!F111),ROUND(Regressions!F111, 1), NA())</f>
        <v>#N/A</v>
      </c>
      <c r="G101" s="240" t="e">
        <f>IF(ISNUMBER(Regressions!G111),ROUND(Regressions!G111, 1), NA())</f>
        <v>#N/A</v>
      </c>
      <c r="H101" s="351" t="e">
        <f>IF(ISNUMBER(Regressions!H111),ROUND(Regressions!H111, 1), NA())</f>
        <v>#N/A</v>
      </c>
      <c r="I101" s="241" t="e">
        <f>IF(ISNUMBER(Regressions!I111),ROUND(Regressions!I111, 1), NA())</f>
        <v>#N/A</v>
      </c>
      <c r="J101" s="352" t="e">
        <f>IF(ISNUMBER(Regressions!K111),ROUND(Regressions!K111, 1), NA())</f>
        <v>#N/A</v>
      </c>
      <c r="K101" s="350" t="e">
        <f>IF(ISNUMBER(Regressions!L111),ROUND(Regressions!L111, 1), NA())</f>
        <v>#N/A</v>
      </c>
      <c r="L101" s="242" t="e">
        <f>IF(ISNUMBER(Regressions!M111),ROUND(Regressions!M111, 1), NA())</f>
        <v>#N/A</v>
      </c>
      <c r="M101" s="351" t="e">
        <f>IF(ISNUMBER(Regressions!N111),ROUND(Regressions!N111, 1), NA())</f>
        <v>#N/A</v>
      </c>
      <c r="N101" s="241" t="e">
        <f>IF(ISNUMBER(Regressions!O111),ROUND(Regressions!O111, 1), NA())</f>
        <v>#N/A</v>
      </c>
      <c r="O101" s="352" t="e">
        <f>IF(ISNUMBER(Regressions!Q111),ROUND(Regressions!Q111, 1), NA())</f>
        <v>#N/A</v>
      </c>
      <c r="P101" s="350" t="e">
        <f>IF(ISNUMBER(Regressions!R111),ROUND(Regressions!R111, 1), NA())</f>
        <v>#N/A</v>
      </c>
      <c r="Q101" s="219" t="e">
        <f>IF(ISNUMBER(Regressions!S111),ROUND(Regressions!S111, 1), NA())</f>
        <v>#N/A</v>
      </c>
      <c r="R101" s="351" t="e">
        <f>IF(ISNUMBER(Regressions!T111),ROUND(Regressions!T111, 1), NA())</f>
        <v>#N/A</v>
      </c>
      <c r="S101" s="241" t="e">
        <f>IF(ISNUMBER(Regressions!U111),ROUND(Regressions!U111, 1), NA())</f>
        <v>#N/A</v>
      </c>
    </row>
    <row xmlns:x14ac="http://schemas.microsoft.com/office/spreadsheetml/2009/9/ac" r="102" x14ac:dyDescent="0.2">
      <c r="A102" s="347" t="str">
        <f>IF(ISBLANK(Regressions!A112), " ", Regressions!A112)</f>
        <v>Guinea</v>
      </c>
      <c r="B102" s="348">
        <f>IF(ISBLANK(Regressions!B112), " ", Regressions!B112)</f>
        <v>2005</v>
      </c>
      <c r="C102" s="353" t="str">
        <f>IF(ISBLANK(Regressions!C112), " ", Regressions!C112)</f>
        <v>Pre-primary</v>
      </c>
      <c r="D102" s="349">
        <f>IF(ISBLANK(Regressions!D112), " ", Regressions!D112)</f>
        <v>856945</v>
      </c>
      <c r="E102" s="218" t="e">
        <f>IF(ISNUMBER(Regressions!E112),ROUND(Regressions!E112, 1), NA())</f>
        <v>#N/A</v>
      </c>
      <c r="F102" s="350" t="e">
        <f>IF(ISNUMBER(Regressions!F112),ROUND(Regressions!F112, 1), NA())</f>
        <v>#N/A</v>
      </c>
      <c r="G102" s="240" t="e">
        <f>IF(ISNUMBER(Regressions!G112),ROUND(Regressions!G112, 1), NA())</f>
        <v>#N/A</v>
      </c>
      <c r="H102" s="351" t="e">
        <f>IF(ISNUMBER(Regressions!H112),ROUND(Regressions!H112, 1), NA())</f>
        <v>#N/A</v>
      </c>
      <c r="I102" s="241" t="e">
        <f>IF(ISNUMBER(Regressions!I112),ROUND(Regressions!I112, 1), NA())</f>
        <v>#N/A</v>
      </c>
      <c r="J102" s="352" t="e">
        <f>IF(ISNUMBER(Regressions!K112),ROUND(Regressions!K112, 1), NA())</f>
        <v>#N/A</v>
      </c>
      <c r="K102" s="350" t="e">
        <f>IF(ISNUMBER(Regressions!L112),ROUND(Regressions!L112, 1), NA())</f>
        <v>#N/A</v>
      </c>
      <c r="L102" s="242" t="e">
        <f>IF(ISNUMBER(Regressions!M112),ROUND(Regressions!M112, 1), NA())</f>
        <v>#N/A</v>
      </c>
      <c r="M102" s="351" t="e">
        <f>IF(ISNUMBER(Regressions!N112),ROUND(Regressions!N112, 1), NA())</f>
        <v>#N/A</v>
      </c>
      <c r="N102" s="241" t="e">
        <f>IF(ISNUMBER(Regressions!O112),ROUND(Regressions!O112, 1), NA())</f>
        <v>#N/A</v>
      </c>
      <c r="O102" s="352" t="e">
        <f>IF(ISNUMBER(Regressions!Q112),ROUND(Regressions!Q112, 1), NA())</f>
        <v>#N/A</v>
      </c>
      <c r="P102" s="350" t="e">
        <f>IF(ISNUMBER(Regressions!R112),ROUND(Regressions!R112, 1), NA())</f>
        <v>#N/A</v>
      </c>
      <c r="Q102" s="219" t="e">
        <f>IF(ISNUMBER(Regressions!S112),ROUND(Regressions!S112, 1), NA())</f>
        <v>#N/A</v>
      </c>
      <c r="R102" s="351" t="e">
        <f>IF(ISNUMBER(Regressions!T112),ROUND(Regressions!T112, 1), NA())</f>
        <v>#N/A</v>
      </c>
      <c r="S102" s="241" t="e">
        <f>IF(ISNUMBER(Regressions!U112),ROUND(Regressions!U112, 1), NA())</f>
        <v>#N/A</v>
      </c>
    </row>
    <row xmlns:x14ac="http://schemas.microsoft.com/office/spreadsheetml/2009/9/ac" r="103" x14ac:dyDescent="0.2">
      <c r="A103" s="347" t="str">
        <f>IF(ISBLANK(Regressions!A113), " ", Regressions!A113)</f>
        <v>Guinea</v>
      </c>
      <c r="B103" s="348">
        <f>IF(ISBLANK(Regressions!B113), " ", Regressions!B113)</f>
        <v>2006</v>
      </c>
      <c r="C103" s="353" t="str">
        <f>IF(ISBLANK(Regressions!C113), " ", Regressions!C113)</f>
        <v>Pre-primary</v>
      </c>
      <c r="D103" s="349">
        <f>IF(ISBLANK(Regressions!D113), " ", Regressions!D113)</f>
        <v>869789</v>
      </c>
      <c r="E103" s="218">
        <f>IF(ISNUMBER(Regressions!E113),ROUND(Regressions!E113, 1), NA())</f>
        <v>86.8</v>
      </c>
      <c r="F103" s="350" t="e">
        <f>IF(ISNUMBER(Regressions!F113),ROUND(Regressions!F113, 1), NA())</f>
        <v>#N/A</v>
      </c>
      <c r="G103" s="240" t="e">
        <f>IF(ISNUMBER(Regressions!G113),ROUND(Regressions!G113, 1), NA())</f>
        <v>#N/A</v>
      </c>
      <c r="H103" s="351" t="e">
        <f>IF(ISNUMBER(Regressions!H113),ROUND(Regressions!H113, 1), NA())</f>
        <v>#N/A</v>
      </c>
      <c r="I103" s="241">
        <f>IF(ISNUMBER(Regressions!I113),ROUND(Regressions!I113, 1), NA())</f>
        <v>13.2</v>
      </c>
      <c r="J103" s="352">
        <f>IF(ISNUMBER(Regressions!K113),ROUND(Regressions!K113, 1), NA())</f>
        <v>72.599999999999994</v>
      </c>
      <c r="K103" s="350" t="e">
        <f>IF(ISNUMBER(Regressions!L113),ROUND(Regressions!L113, 1), NA())</f>
        <v>#N/A</v>
      </c>
      <c r="L103" s="242" t="e">
        <f>IF(ISNUMBER(Regressions!M113),ROUND(Regressions!M113, 1), NA())</f>
        <v>#N/A</v>
      </c>
      <c r="M103" s="351" t="e">
        <f>IF(ISNUMBER(Regressions!N113),ROUND(Regressions!N113, 1), NA())</f>
        <v>#N/A</v>
      </c>
      <c r="N103" s="241">
        <f>IF(ISNUMBER(Regressions!O113),ROUND(Regressions!O113, 1), NA())</f>
        <v>27.4</v>
      </c>
      <c r="O103" s="352" t="e">
        <f>IF(ISNUMBER(Regressions!Q113),ROUND(Regressions!Q113, 1), NA())</f>
        <v>#N/A</v>
      </c>
      <c r="P103" s="350" t="e">
        <f>IF(ISNUMBER(Regressions!R113),ROUND(Regressions!R113, 1), NA())</f>
        <v>#N/A</v>
      </c>
      <c r="Q103" s="219" t="e">
        <f>IF(ISNUMBER(Regressions!S113),ROUND(Regressions!S113, 1), NA())</f>
        <v>#N/A</v>
      </c>
      <c r="R103" s="351" t="e">
        <f>IF(ISNUMBER(Regressions!T113),ROUND(Regressions!T113, 1), NA())</f>
        <v>#N/A</v>
      </c>
      <c r="S103" s="241" t="e">
        <f>IF(ISNUMBER(Regressions!U113),ROUND(Regressions!U113, 1), NA())</f>
        <v>#N/A</v>
      </c>
    </row>
    <row xmlns:x14ac="http://schemas.microsoft.com/office/spreadsheetml/2009/9/ac" r="104" x14ac:dyDescent="0.2">
      <c r="A104" s="347" t="str">
        <f>IF(ISBLANK(Regressions!A114), " ", Regressions!A114)</f>
        <v>Guinea</v>
      </c>
      <c r="B104" s="348">
        <f>IF(ISBLANK(Regressions!B114), " ", Regressions!B114)</f>
        <v>2007</v>
      </c>
      <c r="C104" s="353" t="str">
        <f>IF(ISBLANK(Regressions!C114), " ", Regressions!C114)</f>
        <v>Pre-primary</v>
      </c>
      <c r="D104" s="349">
        <f>IF(ISBLANK(Regressions!D114), " ", Regressions!D114)</f>
        <v>879466</v>
      </c>
      <c r="E104" s="218">
        <f>IF(ISNUMBER(Regressions!E114),ROUND(Regressions!E114, 1), NA())</f>
        <v>86.8</v>
      </c>
      <c r="F104" s="350" t="e">
        <f>IF(ISNUMBER(Regressions!F114),ROUND(Regressions!F114, 1), NA())</f>
        <v>#N/A</v>
      </c>
      <c r="G104" s="240" t="e">
        <f>IF(ISNUMBER(Regressions!G114),ROUND(Regressions!G114, 1), NA())</f>
        <v>#N/A</v>
      </c>
      <c r="H104" s="351" t="e">
        <f>IF(ISNUMBER(Regressions!H114),ROUND(Regressions!H114, 1), NA())</f>
        <v>#N/A</v>
      </c>
      <c r="I104" s="241">
        <f>IF(ISNUMBER(Regressions!I114),ROUND(Regressions!I114, 1), NA())</f>
        <v>13.2</v>
      </c>
      <c r="J104" s="352">
        <f>IF(ISNUMBER(Regressions!K114),ROUND(Regressions!K114, 1), NA())</f>
        <v>72.599999999999994</v>
      </c>
      <c r="K104" s="350" t="e">
        <f>IF(ISNUMBER(Regressions!L114),ROUND(Regressions!L114, 1), NA())</f>
        <v>#N/A</v>
      </c>
      <c r="L104" s="242" t="e">
        <f>IF(ISNUMBER(Regressions!M114),ROUND(Regressions!M114, 1), NA())</f>
        <v>#N/A</v>
      </c>
      <c r="M104" s="351" t="e">
        <f>IF(ISNUMBER(Regressions!N114),ROUND(Regressions!N114, 1), NA())</f>
        <v>#N/A</v>
      </c>
      <c r="N104" s="241">
        <f>IF(ISNUMBER(Regressions!O114),ROUND(Regressions!O114, 1), NA())</f>
        <v>27.4</v>
      </c>
      <c r="O104" s="352" t="e">
        <f>IF(ISNUMBER(Regressions!Q114),ROUND(Regressions!Q114, 1), NA())</f>
        <v>#N/A</v>
      </c>
      <c r="P104" s="350" t="e">
        <f>IF(ISNUMBER(Regressions!R114),ROUND(Regressions!R114, 1), NA())</f>
        <v>#N/A</v>
      </c>
      <c r="Q104" s="219" t="e">
        <f>IF(ISNUMBER(Regressions!S114),ROUND(Regressions!S114, 1), NA())</f>
        <v>#N/A</v>
      </c>
      <c r="R104" s="351" t="e">
        <f>IF(ISNUMBER(Regressions!T114),ROUND(Regressions!T114, 1), NA())</f>
        <v>#N/A</v>
      </c>
      <c r="S104" s="241" t="e">
        <f>IF(ISNUMBER(Regressions!U114),ROUND(Regressions!U114, 1), NA())</f>
        <v>#N/A</v>
      </c>
    </row>
    <row xmlns:x14ac="http://schemas.microsoft.com/office/spreadsheetml/2009/9/ac" r="105" x14ac:dyDescent="0.2">
      <c r="A105" s="347" t="str">
        <f>IF(ISBLANK(Regressions!A115), " ", Regressions!A115)</f>
        <v>Guinea</v>
      </c>
      <c r="B105" s="348">
        <f>IF(ISBLANK(Regressions!B115), " ", Regressions!B115)</f>
        <v>2008</v>
      </c>
      <c r="C105" s="353" t="str">
        <f>IF(ISBLANK(Regressions!C115), " ", Regressions!C115)</f>
        <v>Pre-primary</v>
      </c>
      <c r="D105" s="349">
        <f>IF(ISBLANK(Regressions!D115), " ", Regressions!D115)</f>
        <v>890390</v>
      </c>
      <c r="E105" s="218">
        <f>IF(ISNUMBER(Regressions!E115),ROUND(Regressions!E115, 1), NA())</f>
        <v>86.8</v>
      </c>
      <c r="F105" s="350" t="e">
        <f>IF(ISNUMBER(Regressions!F115),ROUND(Regressions!F115, 1), NA())</f>
        <v>#N/A</v>
      </c>
      <c r="G105" s="240" t="e">
        <f>IF(ISNUMBER(Regressions!G115),ROUND(Regressions!G115, 1), NA())</f>
        <v>#N/A</v>
      </c>
      <c r="H105" s="351" t="e">
        <f>IF(ISNUMBER(Regressions!H115),ROUND(Regressions!H115, 1), NA())</f>
        <v>#N/A</v>
      </c>
      <c r="I105" s="241">
        <f>IF(ISNUMBER(Regressions!I115),ROUND(Regressions!I115, 1), NA())</f>
        <v>13.2</v>
      </c>
      <c r="J105" s="352">
        <f>IF(ISNUMBER(Regressions!K115),ROUND(Regressions!K115, 1), NA())</f>
        <v>72.599999999999994</v>
      </c>
      <c r="K105" s="350" t="e">
        <f>IF(ISNUMBER(Regressions!L115),ROUND(Regressions!L115, 1), NA())</f>
        <v>#N/A</v>
      </c>
      <c r="L105" s="242" t="e">
        <f>IF(ISNUMBER(Regressions!M115),ROUND(Regressions!M115, 1), NA())</f>
        <v>#N/A</v>
      </c>
      <c r="M105" s="351" t="e">
        <f>IF(ISNUMBER(Regressions!N115),ROUND(Regressions!N115, 1), NA())</f>
        <v>#N/A</v>
      </c>
      <c r="N105" s="241">
        <f>IF(ISNUMBER(Regressions!O115),ROUND(Regressions!O115, 1), NA())</f>
        <v>27.4</v>
      </c>
      <c r="O105" s="352" t="e">
        <f>IF(ISNUMBER(Regressions!Q115),ROUND(Regressions!Q115, 1), NA())</f>
        <v>#N/A</v>
      </c>
      <c r="P105" s="350" t="e">
        <f>IF(ISNUMBER(Regressions!R115),ROUND(Regressions!R115, 1), NA())</f>
        <v>#N/A</v>
      </c>
      <c r="Q105" s="219" t="e">
        <f>IF(ISNUMBER(Regressions!S115),ROUND(Regressions!S115, 1), NA())</f>
        <v>#N/A</v>
      </c>
      <c r="R105" s="351" t="e">
        <f>IF(ISNUMBER(Regressions!T115),ROUND(Regressions!T115, 1), NA())</f>
        <v>#N/A</v>
      </c>
      <c r="S105" s="241" t="e">
        <f>IF(ISNUMBER(Regressions!U115),ROUND(Regressions!U115, 1), NA())</f>
        <v>#N/A</v>
      </c>
    </row>
    <row xmlns:x14ac="http://schemas.microsoft.com/office/spreadsheetml/2009/9/ac" r="106" x14ac:dyDescent="0.2">
      <c r="A106" s="347" t="str">
        <f>IF(ISBLANK(Regressions!A116), " ", Regressions!A116)</f>
        <v>Guinea</v>
      </c>
      <c r="B106" s="348">
        <f>IF(ISBLANK(Regressions!B116), " ", Regressions!B116)</f>
        <v>2009</v>
      </c>
      <c r="C106" s="353" t="str">
        <f>IF(ISBLANK(Regressions!C116), " ", Regressions!C116)</f>
        <v>Pre-primary</v>
      </c>
      <c r="D106" s="349">
        <f>IF(ISBLANK(Regressions!D116), " ", Regressions!D116)</f>
        <v>905287</v>
      </c>
      <c r="E106" s="218">
        <f>IF(ISNUMBER(Regressions!E116),ROUND(Regressions!E116, 1), NA())</f>
        <v>86.8</v>
      </c>
      <c r="F106" s="350" t="e">
        <f>IF(ISNUMBER(Regressions!F116),ROUND(Regressions!F116, 1), NA())</f>
        <v>#N/A</v>
      </c>
      <c r="G106" s="240" t="e">
        <f>IF(ISNUMBER(Regressions!G116),ROUND(Regressions!G116, 1), NA())</f>
        <v>#N/A</v>
      </c>
      <c r="H106" s="351" t="e">
        <f>IF(ISNUMBER(Regressions!H116),ROUND(Regressions!H116, 1), NA())</f>
        <v>#N/A</v>
      </c>
      <c r="I106" s="241">
        <f>IF(ISNUMBER(Regressions!I116),ROUND(Regressions!I116, 1), NA())</f>
        <v>13.2</v>
      </c>
      <c r="J106" s="352">
        <f>IF(ISNUMBER(Regressions!K116),ROUND(Regressions!K116, 1), NA())</f>
        <v>72.599999999999994</v>
      </c>
      <c r="K106" s="350" t="e">
        <f>IF(ISNUMBER(Regressions!L116),ROUND(Regressions!L116, 1), NA())</f>
        <v>#N/A</v>
      </c>
      <c r="L106" s="242" t="e">
        <f>IF(ISNUMBER(Regressions!M116),ROUND(Regressions!M116, 1), NA())</f>
        <v>#N/A</v>
      </c>
      <c r="M106" s="351" t="e">
        <f>IF(ISNUMBER(Regressions!N116),ROUND(Regressions!N116, 1), NA())</f>
        <v>#N/A</v>
      </c>
      <c r="N106" s="241">
        <f>IF(ISNUMBER(Regressions!O116),ROUND(Regressions!O116, 1), NA())</f>
        <v>27.4</v>
      </c>
      <c r="O106" s="352" t="e">
        <f>IF(ISNUMBER(Regressions!Q116),ROUND(Regressions!Q116, 1), NA())</f>
        <v>#N/A</v>
      </c>
      <c r="P106" s="350" t="e">
        <f>IF(ISNUMBER(Regressions!R116),ROUND(Regressions!R116, 1), NA())</f>
        <v>#N/A</v>
      </c>
      <c r="Q106" s="219" t="e">
        <f>IF(ISNUMBER(Regressions!S116),ROUND(Regressions!S116, 1), NA())</f>
        <v>#N/A</v>
      </c>
      <c r="R106" s="351" t="e">
        <f>IF(ISNUMBER(Regressions!T116),ROUND(Regressions!T116, 1), NA())</f>
        <v>#N/A</v>
      </c>
      <c r="S106" s="241" t="e">
        <f>IF(ISNUMBER(Regressions!U116),ROUND(Regressions!U116, 1), NA())</f>
        <v>#N/A</v>
      </c>
    </row>
    <row xmlns:x14ac="http://schemas.microsoft.com/office/spreadsheetml/2009/9/ac" r="107" x14ac:dyDescent="0.2">
      <c r="A107" s="347" t="str">
        <f>IF(ISBLANK(Regressions!A117), " ", Regressions!A117)</f>
        <v>Guinea</v>
      </c>
      <c r="B107" s="348">
        <f>IF(ISBLANK(Regressions!B117), " ", Regressions!B117)</f>
        <v>2010</v>
      </c>
      <c r="C107" s="353" t="str">
        <f>IF(ISBLANK(Regressions!C117), " ", Regressions!C117)</f>
        <v>Pre-primary</v>
      </c>
      <c r="D107" s="349">
        <f>IF(ISBLANK(Regressions!D117), " ", Regressions!D117)</f>
        <v>925702</v>
      </c>
      <c r="E107" s="218">
        <f>IF(ISNUMBER(Regressions!E117),ROUND(Regressions!E117, 1), NA())</f>
        <v>86.8</v>
      </c>
      <c r="F107" s="350" t="e">
        <f>IF(ISNUMBER(Regressions!F117),ROUND(Regressions!F117, 1), NA())</f>
        <v>#N/A</v>
      </c>
      <c r="G107" s="240" t="e">
        <f>IF(ISNUMBER(Regressions!G117),ROUND(Regressions!G117, 1), NA())</f>
        <v>#N/A</v>
      </c>
      <c r="H107" s="351" t="e">
        <f>IF(ISNUMBER(Regressions!H117),ROUND(Regressions!H117, 1), NA())</f>
        <v>#N/A</v>
      </c>
      <c r="I107" s="241">
        <f>IF(ISNUMBER(Regressions!I117),ROUND(Regressions!I117, 1), NA())</f>
        <v>13.2</v>
      </c>
      <c r="J107" s="352">
        <f>IF(ISNUMBER(Regressions!K117),ROUND(Regressions!K117, 1), NA())</f>
        <v>72.599999999999994</v>
      </c>
      <c r="K107" s="350" t="e">
        <f>IF(ISNUMBER(Regressions!L117),ROUND(Regressions!L117, 1), NA())</f>
        <v>#N/A</v>
      </c>
      <c r="L107" s="242" t="e">
        <f>IF(ISNUMBER(Regressions!M117),ROUND(Regressions!M117, 1), NA())</f>
        <v>#N/A</v>
      </c>
      <c r="M107" s="351" t="e">
        <f>IF(ISNUMBER(Regressions!N117),ROUND(Regressions!N117, 1), NA())</f>
        <v>#N/A</v>
      </c>
      <c r="N107" s="241">
        <f>IF(ISNUMBER(Regressions!O117),ROUND(Regressions!O117, 1), NA())</f>
        <v>27.4</v>
      </c>
      <c r="O107" s="352" t="e">
        <f>IF(ISNUMBER(Regressions!Q117),ROUND(Regressions!Q117, 1), NA())</f>
        <v>#N/A</v>
      </c>
      <c r="P107" s="350" t="e">
        <f>IF(ISNUMBER(Regressions!R117),ROUND(Regressions!R117, 1), NA())</f>
        <v>#N/A</v>
      </c>
      <c r="Q107" s="219" t="e">
        <f>IF(ISNUMBER(Regressions!S117),ROUND(Regressions!S117, 1), NA())</f>
        <v>#N/A</v>
      </c>
      <c r="R107" s="351" t="e">
        <f>IF(ISNUMBER(Regressions!T117),ROUND(Regressions!T117, 1), NA())</f>
        <v>#N/A</v>
      </c>
      <c r="S107" s="241" t="e">
        <f>IF(ISNUMBER(Regressions!U117),ROUND(Regressions!U117, 1), NA())</f>
        <v>#N/A</v>
      </c>
    </row>
    <row xmlns:x14ac="http://schemas.microsoft.com/office/spreadsheetml/2009/9/ac" r="108" x14ac:dyDescent="0.2">
      <c r="A108" s="347" t="str">
        <f>IF(ISBLANK(Regressions!A118), " ", Regressions!A118)</f>
        <v>Guinea</v>
      </c>
      <c r="B108" s="348">
        <f>IF(ISBLANK(Regressions!B118), " ", Regressions!B118)</f>
        <v>2011</v>
      </c>
      <c r="C108" s="353" t="str">
        <f>IF(ISBLANK(Regressions!C118), " ", Regressions!C118)</f>
        <v>Pre-primary</v>
      </c>
      <c r="D108" s="349">
        <f>IF(ISBLANK(Regressions!D118), " ", Regressions!D118)</f>
        <v>947716</v>
      </c>
      <c r="E108" s="218">
        <f>IF(ISNUMBER(Regressions!E118),ROUND(Regressions!E118, 1), NA())</f>
        <v>85.9</v>
      </c>
      <c r="F108" s="350" t="e">
        <f>IF(ISNUMBER(Regressions!F118),ROUND(Regressions!F118, 1), NA())</f>
        <v>#N/A</v>
      </c>
      <c r="G108" s="240" t="e">
        <f>IF(ISNUMBER(Regressions!G118),ROUND(Regressions!G118, 1), NA())</f>
        <v>#N/A</v>
      </c>
      <c r="H108" s="351" t="e">
        <f>IF(ISNUMBER(Regressions!H118),ROUND(Regressions!H118, 1), NA())</f>
        <v>#N/A</v>
      </c>
      <c r="I108" s="241">
        <f>IF(ISNUMBER(Regressions!I118),ROUND(Regressions!I118, 1), NA())</f>
        <v>14.1</v>
      </c>
      <c r="J108" s="352">
        <f>IF(ISNUMBER(Regressions!K118),ROUND(Regressions!K118, 1), NA())</f>
        <v>73.900000000000006</v>
      </c>
      <c r="K108" s="350" t="e">
        <f>IF(ISNUMBER(Regressions!L118),ROUND(Regressions!L118, 1), NA())</f>
        <v>#N/A</v>
      </c>
      <c r="L108" s="242" t="e">
        <f>IF(ISNUMBER(Regressions!M118),ROUND(Regressions!M118, 1), NA())</f>
        <v>#N/A</v>
      </c>
      <c r="M108" s="351" t="e">
        <f>IF(ISNUMBER(Regressions!N118),ROUND(Regressions!N118, 1), NA())</f>
        <v>#N/A</v>
      </c>
      <c r="N108" s="241">
        <f>IF(ISNUMBER(Regressions!O118),ROUND(Regressions!O118, 1), NA())</f>
        <v>26.1</v>
      </c>
      <c r="O108" s="352" t="e">
        <f>IF(ISNUMBER(Regressions!Q118),ROUND(Regressions!Q118, 1), NA())</f>
        <v>#N/A</v>
      </c>
      <c r="P108" s="350" t="e">
        <f>IF(ISNUMBER(Regressions!R118),ROUND(Regressions!R118, 1), NA())</f>
        <v>#N/A</v>
      </c>
      <c r="Q108" s="219" t="e">
        <f>IF(ISNUMBER(Regressions!S118),ROUND(Regressions!S118, 1), NA())</f>
        <v>#N/A</v>
      </c>
      <c r="R108" s="351" t="e">
        <f>IF(ISNUMBER(Regressions!T118),ROUND(Regressions!T118, 1), NA())</f>
        <v>#N/A</v>
      </c>
      <c r="S108" s="241" t="e">
        <f>IF(ISNUMBER(Regressions!U118),ROUND(Regressions!U118, 1), NA())</f>
        <v>#N/A</v>
      </c>
    </row>
    <row xmlns:x14ac="http://schemas.microsoft.com/office/spreadsheetml/2009/9/ac" r="109" x14ac:dyDescent="0.2">
      <c r="A109" s="347" t="str">
        <f>IF(ISBLANK(Regressions!A119), " ", Regressions!A119)</f>
        <v>Guinea</v>
      </c>
      <c r="B109" s="348">
        <f>IF(ISBLANK(Regressions!B119), " ", Regressions!B119)</f>
        <v>2012</v>
      </c>
      <c r="C109" s="353" t="str">
        <f>IF(ISBLANK(Regressions!C119), " ", Regressions!C119)</f>
        <v>Pre-primary</v>
      </c>
      <c r="D109" s="349">
        <f>IF(ISBLANK(Regressions!D119), " ", Regressions!D119)</f>
        <v>971364</v>
      </c>
      <c r="E109" s="218">
        <f>IF(ISNUMBER(Regressions!E119),ROUND(Regressions!E119, 1), NA())</f>
        <v>85.1</v>
      </c>
      <c r="F109" s="350" t="e">
        <f>IF(ISNUMBER(Regressions!F119),ROUND(Regressions!F119, 1), NA())</f>
        <v>#N/A</v>
      </c>
      <c r="G109" s="240" t="e">
        <f>IF(ISNUMBER(Regressions!G119),ROUND(Regressions!G119, 1), NA())</f>
        <v>#N/A</v>
      </c>
      <c r="H109" s="351" t="e">
        <f>IF(ISNUMBER(Regressions!H119),ROUND(Regressions!H119, 1), NA())</f>
        <v>#N/A</v>
      </c>
      <c r="I109" s="241">
        <f>IF(ISNUMBER(Regressions!I119),ROUND(Regressions!I119, 1), NA())</f>
        <v>14.9</v>
      </c>
      <c r="J109" s="352">
        <f>IF(ISNUMBER(Regressions!K119),ROUND(Regressions!K119, 1), NA())</f>
        <v>75.3</v>
      </c>
      <c r="K109" s="350" t="e">
        <f>IF(ISNUMBER(Regressions!L119),ROUND(Regressions!L119, 1), NA())</f>
        <v>#N/A</v>
      </c>
      <c r="L109" s="242" t="e">
        <f>IF(ISNUMBER(Regressions!M119),ROUND(Regressions!M119, 1), NA())</f>
        <v>#N/A</v>
      </c>
      <c r="M109" s="351" t="e">
        <f>IF(ISNUMBER(Regressions!N119),ROUND(Regressions!N119, 1), NA())</f>
        <v>#N/A</v>
      </c>
      <c r="N109" s="241">
        <f>IF(ISNUMBER(Regressions!O119),ROUND(Regressions!O119, 1), NA())</f>
        <v>24.7</v>
      </c>
      <c r="O109" s="352" t="e">
        <f>IF(ISNUMBER(Regressions!Q119),ROUND(Regressions!Q119, 1), NA())</f>
        <v>#N/A</v>
      </c>
      <c r="P109" s="350" t="e">
        <f>IF(ISNUMBER(Regressions!R119),ROUND(Regressions!R119, 1), NA())</f>
        <v>#N/A</v>
      </c>
      <c r="Q109" s="219" t="e">
        <f>IF(ISNUMBER(Regressions!S119),ROUND(Regressions!S119, 1), NA())</f>
        <v>#N/A</v>
      </c>
      <c r="R109" s="351" t="e">
        <f>IF(ISNUMBER(Regressions!T119),ROUND(Regressions!T119, 1), NA())</f>
        <v>#N/A</v>
      </c>
      <c r="S109" s="241" t="e">
        <f>IF(ISNUMBER(Regressions!U119),ROUND(Regressions!U119, 1), NA())</f>
        <v>#N/A</v>
      </c>
    </row>
    <row xmlns:x14ac="http://schemas.microsoft.com/office/spreadsheetml/2009/9/ac" r="110" x14ac:dyDescent="0.2">
      <c r="A110" s="347" t="str">
        <f>IF(ISBLANK(Regressions!A120), " ", Regressions!A120)</f>
        <v>Guinea</v>
      </c>
      <c r="B110" s="348">
        <f>IF(ISBLANK(Regressions!B120), " ", Regressions!B120)</f>
        <v>2013</v>
      </c>
      <c r="C110" s="353" t="str">
        <f>IF(ISBLANK(Regressions!C120), " ", Regressions!C120)</f>
        <v>Pre-primary</v>
      </c>
      <c r="D110" s="349">
        <f>IF(ISBLANK(Regressions!D120), " ", Regressions!D120)</f>
        <v>995930</v>
      </c>
      <c r="E110" s="218">
        <f>IF(ISNUMBER(Regressions!E120),ROUND(Regressions!E120, 1), NA())</f>
        <v>84.3</v>
      </c>
      <c r="F110" s="350" t="e">
        <f>IF(ISNUMBER(Regressions!F120),ROUND(Regressions!F120, 1), NA())</f>
        <v>#N/A</v>
      </c>
      <c r="G110" s="240" t="e">
        <f>IF(ISNUMBER(Regressions!G120),ROUND(Regressions!G120, 1), NA())</f>
        <v>#N/A</v>
      </c>
      <c r="H110" s="351" t="e">
        <f>IF(ISNUMBER(Regressions!H120),ROUND(Regressions!H120, 1), NA())</f>
        <v>#N/A</v>
      </c>
      <c r="I110" s="241">
        <f>IF(ISNUMBER(Regressions!I120),ROUND(Regressions!I120, 1), NA())</f>
        <v>15.7</v>
      </c>
      <c r="J110" s="352">
        <f>IF(ISNUMBER(Regressions!K120),ROUND(Regressions!K120, 1), NA())</f>
        <v>76.7</v>
      </c>
      <c r="K110" s="350" t="e">
        <f>IF(ISNUMBER(Regressions!L120),ROUND(Regressions!L120, 1), NA())</f>
        <v>#N/A</v>
      </c>
      <c r="L110" s="242" t="e">
        <f>IF(ISNUMBER(Regressions!M120),ROUND(Regressions!M120, 1), NA())</f>
        <v>#N/A</v>
      </c>
      <c r="M110" s="351" t="e">
        <f>IF(ISNUMBER(Regressions!N120),ROUND(Regressions!N120, 1), NA())</f>
        <v>#N/A</v>
      </c>
      <c r="N110" s="241">
        <f>IF(ISNUMBER(Regressions!O120),ROUND(Regressions!O120, 1), NA())</f>
        <v>23.3</v>
      </c>
      <c r="O110" s="352" t="e">
        <f>IF(ISNUMBER(Regressions!Q120),ROUND(Regressions!Q120, 1), NA())</f>
        <v>#N/A</v>
      </c>
      <c r="P110" s="350" t="e">
        <f>IF(ISNUMBER(Regressions!R120),ROUND(Regressions!R120, 1), NA())</f>
        <v>#N/A</v>
      </c>
      <c r="Q110" s="219" t="e">
        <f>IF(ISNUMBER(Regressions!S120),ROUND(Regressions!S120, 1), NA())</f>
        <v>#N/A</v>
      </c>
      <c r="R110" s="351" t="e">
        <f>IF(ISNUMBER(Regressions!T120),ROUND(Regressions!T120, 1), NA())</f>
        <v>#N/A</v>
      </c>
      <c r="S110" s="241" t="e">
        <f>IF(ISNUMBER(Regressions!U120),ROUND(Regressions!U120, 1), NA())</f>
        <v>#N/A</v>
      </c>
    </row>
    <row xmlns:x14ac="http://schemas.microsoft.com/office/spreadsheetml/2009/9/ac" r="111" x14ac:dyDescent="0.2">
      <c r="A111" s="347" t="str">
        <f>IF(ISBLANK(Regressions!A121), " ", Regressions!A121)</f>
        <v>Guinea</v>
      </c>
      <c r="B111" s="348">
        <f>IF(ISBLANK(Regressions!B121), " ", Regressions!B121)</f>
        <v>2014</v>
      </c>
      <c r="C111" s="353" t="str">
        <f>IF(ISBLANK(Regressions!C121), " ", Regressions!C121)</f>
        <v>Pre-primary</v>
      </c>
      <c r="D111" s="349">
        <f>IF(ISBLANK(Regressions!D121), " ", Regressions!D121)</f>
        <v>1022784</v>
      </c>
      <c r="E111" s="218">
        <f>IF(ISNUMBER(Regressions!E121),ROUND(Regressions!E121, 1), NA())</f>
        <v>83.4</v>
      </c>
      <c r="F111" s="350" t="e">
        <f>IF(ISNUMBER(Regressions!F121),ROUND(Regressions!F121, 1), NA())</f>
        <v>#N/A</v>
      </c>
      <c r="G111" s="240" t="e">
        <f>IF(ISNUMBER(Regressions!G121),ROUND(Regressions!G121, 1), NA())</f>
        <v>#N/A</v>
      </c>
      <c r="H111" s="351" t="e">
        <f>IF(ISNUMBER(Regressions!H121),ROUND(Regressions!H121, 1), NA())</f>
        <v>#N/A</v>
      </c>
      <c r="I111" s="241">
        <f>IF(ISNUMBER(Regressions!I121),ROUND(Regressions!I121, 1), NA())</f>
        <v>16.600000000000001</v>
      </c>
      <c r="J111" s="352">
        <f>IF(ISNUMBER(Regressions!K121),ROUND(Regressions!K121, 1), NA())</f>
        <v>78.099999999999994</v>
      </c>
      <c r="K111" s="350" t="e">
        <f>IF(ISNUMBER(Regressions!L121),ROUND(Regressions!L121, 1), NA())</f>
        <v>#N/A</v>
      </c>
      <c r="L111" s="242" t="e">
        <f>IF(ISNUMBER(Regressions!M121),ROUND(Regressions!M121, 1), NA())</f>
        <v>#N/A</v>
      </c>
      <c r="M111" s="351" t="e">
        <f>IF(ISNUMBER(Regressions!N121),ROUND(Regressions!N121, 1), NA())</f>
        <v>#N/A</v>
      </c>
      <c r="N111" s="241">
        <f>IF(ISNUMBER(Regressions!O121),ROUND(Regressions!O121, 1), NA())</f>
        <v>21.9</v>
      </c>
      <c r="O111" s="352" t="e">
        <f>IF(ISNUMBER(Regressions!Q121),ROUND(Regressions!Q121, 1), NA())</f>
        <v>#N/A</v>
      </c>
      <c r="P111" s="350" t="e">
        <f>IF(ISNUMBER(Regressions!R121),ROUND(Regressions!R121, 1), NA())</f>
        <v>#N/A</v>
      </c>
      <c r="Q111" s="219" t="e">
        <f>IF(ISNUMBER(Regressions!S121),ROUND(Regressions!S121, 1), NA())</f>
        <v>#N/A</v>
      </c>
      <c r="R111" s="351" t="e">
        <f>IF(ISNUMBER(Regressions!T121),ROUND(Regressions!T121, 1), NA())</f>
        <v>#N/A</v>
      </c>
      <c r="S111" s="241" t="e">
        <f>IF(ISNUMBER(Regressions!U121),ROUND(Regressions!U121, 1), NA())</f>
        <v>#N/A</v>
      </c>
    </row>
    <row xmlns:x14ac="http://schemas.microsoft.com/office/spreadsheetml/2009/9/ac" r="112" x14ac:dyDescent="0.2">
      <c r="A112" s="347" t="str">
        <f>IF(ISBLANK(Regressions!A122), " ", Regressions!A122)</f>
        <v>Guinea</v>
      </c>
      <c r="B112" s="348">
        <f>IF(ISBLANK(Regressions!B122), " ", Regressions!B122)</f>
        <v>2015</v>
      </c>
      <c r="C112" s="353" t="str">
        <f>IF(ISBLANK(Regressions!C122), " ", Regressions!C122)</f>
        <v>Pre-primary</v>
      </c>
      <c r="D112" s="349">
        <f>IF(ISBLANK(Regressions!D122), " ", Regressions!D122)</f>
        <v>1047432</v>
      </c>
      <c r="E112" s="218">
        <f>IF(ISNUMBER(Regressions!E122),ROUND(Regressions!E122, 1), NA())</f>
        <v>82.6</v>
      </c>
      <c r="F112" s="350" t="e">
        <f>IF(ISNUMBER(Regressions!F122),ROUND(Regressions!F122, 1), NA())</f>
        <v>#N/A</v>
      </c>
      <c r="G112" s="240" t="e">
        <f>IF(ISNUMBER(Regressions!G122),ROUND(Regressions!G122, 1), NA())</f>
        <v>#N/A</v>
      </c>
      <c r="H112" s="351" t="e">
        <f>IF(ISNUMBER(Regressions!H122),ROUND(Regressions!H122, 1), NA())</f>
        <v>#N/A</v>
      </c>
      <c r="I112" s="241">
        <f>IF(ISNUMBER(Regressions!I122),ROUND(Regressions!I122, 1), NA())</f>
        <v>17.399999999999999</v>
      </c>
      <c r="J112" s="352">
        <f>IF(ISNUMBER(Regressions!K122),ROUND(Regressions!K122, 1), NA())</f>
        <v>79.400000000000006</v>
      </c>
      <c r="K112" s="350" t="e">
        <f>IF(ISNUMBER(Regressions!L122),ROUND(Regressions!L122, 1), NA())</f>
        <v>#N/A</v>
      </c>
      <c r="L112" s="242" t="e">
        <f>IF(ISNUMBER(Regressions!M122),ROUND(Regressions!M122, 1), NA())</f>
        <v>#N/A</v>
      </c>
      <c r="M112" s="351" t="e">
        <f>IF(ISNUMBER(Regressions!N122),ROUND(Regressions!N122, 1), NA())</f>
        <v>#N/A</v>
      </c>
      <c r="N112" s="241">
        <f>IF(ISNUMBER(Regressions!O122),ROUND(Regressions!O122, 1), NA())</f>
        <v>20.6</v>
      </c>
      <c r="O112" s="352" t="e">
        <f>IF(ISNUMBER(Regressions!Q122),ROUND(Regressions!Q122, 1), NA())</f>
        <v>#N/A</v>
      </c>
      <c r="P112" s="350" t="e">
        <f>IF(ISNUMBER(Regressions!R122),ROUND(Regressions!R122, 1), NA())</f>
        <v>#N/A</v>
      </c>
      <c r="Q112" s="219" t="e">
        <f>IF(ISNUMBER(Regressions!S122),ROUND(Regressions!S122, 1), NA())</f>
        <v>#N/A</v>
      </c>
      <c r="R112" s="351" t="e">
        <f>IF(ISNUMBER(Regressions!T122),ROUND(Regressions!T122, 1), NA())</f>
        <v>#N/A</v>
      </c>
      <c r="S112" s="241" t="e">
        <f>IF(ISNUMBER(Regressions!U122),ROUND(Regressions!U122, 1), NA())</f>
        <v>#N/A</v>
      </c>
    </row>
    <row xmlns:x14ac="http://schemas.microsoft.com/office/spreadsheetml/2009/9/ac" r="113" x14ac:dyDescent="0.2">
      <c r="A113" s="347" t="str">
        <f>IF(ISBLANK(Regressions!A123), " ", Regressions!A123)</f>
        <v>Guinea</v>
      </c>
      <c r="B113" s="348">
        <f>IF(ISBLANK(Regressions!B123), " ", Regressions!B123)</f>
        <v>2016</v>
      </c>
      <c r="C113" s="353" t="str">
        <f>IF(ISBLANK(Regressions!C123), " ", Regressions!C123)</f>
        <v>Pre-primary</v>
      </c>
      <c r="D113" s="349">
        <f>IF(ISBLANK(Regressions!D123), " ", Regressions!D123)</f>
        <v>1068666</v>
      </c>
      <c r="E113" s="218">
        <f>IF(ISNUMBER(Regressions!E123),ROUND(Regressions!E123, 1), NA())</f>
        <v>81.8</v>
      </c>
      <c r="F113" s="350" t="e">
        <f>IF(ISNUMBER(Regressions!F123),ROUND(Regressions!F123, 1), NA())</f>
        <v>#N/A</v>
      </c>
      <c r="G113" s="240" t="e">
        <f>IF(ISNUMBER(Regressions!G123),ROUND(Regressions!G123, 1), NA())</f>
        <v>#N/A</v>
      </c>
      <c r="H113" s="351" t="e">
        <f>IF(ISNUMBER(Regressions!H123),ROUND(Regressions!H123, 1), NA())</f>
        <v>#N/A</v>
      </c>
      <c r="I113" s="241">
        <f>IF(ISNUMBER(Regressions!I123),ROUND(Regressions!I123, 1), NA())</f>
        <v>18.2</v>
      </c>
      <c r="J113" s="352">
        <f>IF(ISNUMBER(Regressions!K123),ROUND(Regressions!K123, 1), NA())</f>
        <v>80.8</v>
      </c>
      <c r="K113" s="350" t="e">
        <f>IF(ISNUMBER(Regressions!L123),ROUND(Regressions!L123, 1), NA())</f>
        <v>#N/A</v>
      </c>
      <c r="L113" s="242" t="e">
        <f>IF(ISNUMBER(Regressions!M123),ROUND(Regressions!M123, 1), NA())</f>
        <v>#N/A</v>
      </c>
      <c r="M113" s="351" t="e">
        <f>IF(ISNUMBER(Regressions!N123),ROUND(Regressions!N123, 1), NA())</f>
        <v>#N/A</v>
      </c>
      <c r="N113" s="241">
        <f>IF(ISNUMBER(Regressions!O123),ROUND(Regressions!O123, 1), NA())</f>
        <v>19.2</v>
      </c>
      <c r="O113" s="352" t="e">
        <f>IF(ISNUMBER(Regressions!Q123),ROUND(Regressions!Q123, 1), NA())</f>
        <v>#N/A</v>
      </c>
      <c r="P113" s="350" t="e">
        <f>IF(ISNUMBER(Regressions!R123),ROUND(Regressions!R123, 1), NA())</f>
        <v>#N/A</v>
      </c>
      <c r="Q113" s="219" t="e">
        <f>IF(ISNUMBER(Regressions!S123),ROUND(Regressions!S123, 1), NA())</f>
        <v>#N/A</v>
      </c>
      <c r="R113" s="351" t="e">
        <f>IF(ISNUMBER(Regressions!T123),ROUND(Regressions!T123, 1), NA())</f>
        <v>#N/A</v>
      </c>
      <c r="S113" s="241" t="e">
        <f>IF(ISNUMBER(Regressions!U123),ROUND(Regressions!U123, 1), NA())</f>
        <v>#N/A</v>
      </c>
    </row>
    <row xmlns:x14ac="http://schemas.microsoft.com/office/spreadsheetml/2009/9/ac" r="114" x14ac:dyDescent="0.2">
      <c r="A114" s="347" t="str">
        <f>IF(ISBLANK(Regressions!A124), " ", Regressions!A124)</f>
        <v>Guinea</v>
      </c>
      <c r="B114" s="348">
        <f>IF(ISBLANK(Regressions!B124), " ", Regressions!B124)</f>
        <v>2017</v>
      </c>
      <c r="C114" s="353" t="str">
        <f>IF(ISBLANK(Regressions!C124), " ", Regressions!C124)</f>
        <v>Pre-primary</v>
      </c>
      <c r="D114" s="349">
        <f>IF(ISBLANK(Regressions!D124), " ", Regressions!D124)</f>
        <v>1086351</v>
      </c>
      <c r="E114" s="218">
        <f>IF(ISNUMBER(Regressions!E124),ROUND(Regressions!E124, 1), NA())</f>
        <v>80.900000000000006</v>
      </c>
      <c r="F114" s="350" t="e">
        <f>IF(ISNUMBER(Regressions!F124),ROUND(Regressions!F124, 1), NA())</f>
        <v>#N/A</v>
      </c>
      <c r="G114" s="240" t="e">
        <f>IF(ISNUMBER(Regressions!G124),ROUND(Regressions!G124, 1), NA())</f>
        <v>#N/A</v>
      </c>
      <c r="H114" s="351" t="e">
        <f>IF(ISNUMBER(Regressions!H124),ROUND(Regressions!H124, 1), NA())</f>
        <v>#N/A</v>
      </c>
      <c r="I114" s="241">
        <f>IF(ISNUMBER(Regressions!I124),ROUND(Regressions!I124, 1), NA())</f>
        <v>19.100000000000001</v>
      </c>
      <c r="J114" s="352">
        <f>IF(ISNUMBER(Regressions!K124),ROUND(Regressions!K124, 1), NA())</f>
        <v>82.2</v>
      </c>
      <c r="K114" s="350" t="e">
        <f>IF(ISNUMBER(Regressions!L124),ROUND(Regressions!L124, 1), NA())</f>
        <v>#N/A</v>
      </c>
      <c r="L114" s="242" t="e">
        <f>IF(ISNUMBER(Regressions!M124),ROUND(Regressions!M124, 1), NA())</f>
        <v>#N/A</v>
      </c>
      <c r="M114" s="351" t="e">
        <f>IF(ISNUMBER(Regressions!N124),ROUND(Regressions!N124, 1), NA())</f>
        <v>#N/A</v>
      </c>
      <c r="N114" s="241">
        <f>IF(ISNUMBER(Regressions!O124),ROUND(Regressions!O124, 1), NA())</f>
        <v>17.8</v>
      </c>
      <c r="O114" s="352">
        <f>IF(ISNUMBER(Regressions!Q124),ROUND(Regressions!Q124, 1), NA())</f>
        <v>93.7</v>
      </c>
      <c r="P114" s="350" t="e">
        <f>IF(ISNUMBER(Regressions!R124),ROUND(Regressions!R124, 1), NA())</f>
        <v>#N/A</v>
      </c>
      <c r="Q114" s="219" t="e">
        <f>IF(ISNUMBER(Regressions!S124),ROUND(Regressions!S124, 1), NA())</f>
        <v>#N/A</v>
      </c>
      <c r="R114" s="351" t="e">
        <f>IF(ISNUMBER(Regressions!T124),ROUND(Regressions!T124, 1), NA())</f>
        <v>#N/A</v>
      </c>
      <c r="S114" s="241">
        <f>IF(ISNUMBER(Regressions!U124),ROUND(Regressions!U124, 1), NA())</f>
        <v>6.3</v>
      </c>
    </row>
    <row xmlns:x14ac="http://schemas.microsoft.com/office/spreadsheetml/2009/9/ac" r="115" x14ac:dyDescent="0.2">
      <c r="A115" s="347" t="str">
        <f>IF(ISBLANK(Regressions!A125), " ", Regressions!A125)</f>
        <v>Guinea</v>
      </c>
      <c r="B115" s="348">
        <f>IF(ISBLANK(Regressions!B125), " ", Regressions!B125)</f>
        <v>2018</v>
      </c>
      <c r="C115" s="353" t="str">
        <f>IF(ISBLANK(Regressions!C125), " ", Regressions!C125)</f>
        <v>Pre-primary</v>
      </c>
      <c r="D115" s="349">
        <f>IF(ISBLANK(Regressions!D125), " ", Regressions!D125)</f>
        <v>1104638</v>
      </c>
      <c r="E115" s="218">
        <f>IF(ISNUMBER(Regressions!E125),ROUND(Regressions!E125, 1), NA())</f>
        <v>80.099999999999994</v>
      </c>
      <c r="F115" s="350" t="e">
        <f>IF(ISNUMBER(Regressions!F125),ROUND(Regressions!F125, 1), NA())</f>
        <v>#N/A</v>
      </c>
      <c r="G115" s="240" t="e">
        <f>IF(ISNUMBER(Regressions!G125),ROUND(Regressions!G125, 1), NA())</f>
        <v>#N/A</v>
      </c>
      <c r="H115" s="351" t="e">
        <f>IF(ISNUMBER(Regressions!H125),ROUND(Regressions!H125, 1), NA())</f>
        <v>#N/A</v>
      </c>
      <c r="I115" s="241">
        <f>IF(ISNUMBER(Regressions!I125),ROUND(Regressions!I125, 1), NA())</f>
        <v>19.899999999999999</v>
      </c>
      <c r="J115" s="352">
        <f>IF(ISNUMBER(Regressions!K125),ROUND(Regressions!K125, 1), NA())</f>
        <v>83.6</v>
      </c>
      <c r="K115" s="350" t="e">
        <f>IF(ISNUMBER(Regressions!L125),ROUND(Regressions!L125, 1), NA())</f>
        <v>#N/A</v>
      </c>
      <c r="L115" s="242" t="e">
        <f>IF(ISNUMBER(Regressions!M125),ROUND(Regressions!M125, 1), NA())</f>
        <v>#N/A</v>
      </c>
      <c r="M115" s="351" t="e">
        <f>IF(ISNUMBER(Regressions!N125),ROUND(Regressions!N125, 1), NA())</f>
        <v>#N/A</v>
      </c>
      <c r="N115" s="241">
        <f>IF(ISNUMBER(Regressions!O125),ROUND(Regressions!O125, 1), NA())</f>
        <v>16.399999999999999</v>
      </c>
      <c r="O115" s="352">
        <f>IF(ISNUMBER(Regressions!Q125),ROUND(Regressions!Q125, 1), NA())</f>
        <v>93.7</v>
      </c>
      <c r="P115" s="350" t="e">
        <f>IF(ISNUMBER(Regressions!R125),ROUND(Regressions!R125, 1), NA())</f>
        <v>#N/A</v>
      </c>
      <c r="Q115" s="219" t="e">
        <f>IF(ISNUMBER(Regressions!S125),ROUND(Regressions!S125, 1), NA())</f>
        <v>#N/A</v>
      </c>
      <c r="R115" s="351" t="e">
        <f>IF(ISNUMBER(Regressions!T125),ROUND(Regressions!T125, 1), NA())</f>
        <v>#N/A</v>
      </c>
      <c r="S115" s="241">
        <f>IF(ISNUMBER(Regressions!U125),ROUND(Regressions!U125, 1), NA())</f>
        <v>6.3</v>
      </c>
    </row>
    <row xmlns:x14ac="http://schemas.microsoft.com/office/spreadsheetml/2009/9/ac" r="116" x14ac:dyDescent="0.2">
      <c r="A116" s="347" t="str">
        <f>IF(ISBLANK(Regressions!A126), " ", Regressions!A126)</f>
        <v>Guinea</v>
      </c>
      <c r="B116" s="348">
        <f>IF(ISBLANK(Regressions!B126), " ", Regressions!B126)</f>
        <v>2019</v>
      </c>
      <c r="C116" s="353" t="str">
        <f>IF(ISBLANK(Regressions!C126), " ", Regressions!C126)</f>
        <v>Pre-primary</v>
      </c>
      <c r="D116" s="349">
        <f>IF(ISBLANK(Regressions!D126), " ", Regressions!D126)</f>
        <v>1125276</v>
      </c>
      <c r="E116" s="218">
        <f>IF(ISNUMBER(Regressions!E126),ROUND(Regressions!E126, 1), NA())</f>
        <v>79.2</v>
      </c>
      <c r="F116" s="350" t="e">
        <f>IF(ISNUMBER(Regressions!F126),ROUND(Regressions!F126, 1), NA())</f>
        <v>#N/A</v>
      </c>
      <c r="G116" s="240" t="e">
        <f>IF(ISNUMBER(Regressions!G126),ROUND(Regressions!G126, 1), NA())</f>
        <v>#N/A</v>
      </c>
      <c r="H116" s="351" t="e">
        <f>IF(ISNUMBER(Regressions!H126),ROUND(Regressions!H126, 1), NA())</f>
        <v>#N/A</v>
      </c>
      <c r="I116" s="241">
        <f>IF(ISNUMBER(Regressions!I126),ROUND(Regressions!I126, 1), NA())</f>
        <v>20.8</v>
      </c>
      <c r="J116" s="352">
        <f>IF(ISNUMBER(Regressions!K126),ROUND(Regressions!K126, 1), NA())</f>
        <v>84.9</v>
      </c>
      <c r="K116" s="350" t="e">
        <f>IF(ISNUMBER(Regressions!L126),ROUND(Regressions!L126, 1), NA())</f>
        <v>#N/A</v>
      </c>
      <c r="L116" s="242" t="e">
        <f>IF(ISNUMBER(Regressions!M126),ROUND(Regressions!M126, 1), NA())</f>
        <v>#N/A</v>
      </c>
      <c r="M116" s="351" t="e">
        <f>IF(ISNUMBER(Regressions!N126),ROUND(Regressions!N126, 1), NA())</f>
        <v>#N/A</v>
      </c>
      <c r="N116" s="241">
        <f>IF(ISNUMBER(Regressions!O126),ROUND(Regressions!O126, 1), NA())</f>
        <v>15.1</v>
      </c>
      <c r="O116" s="352">
        <f>IF(ISNUMBER(Regressions!Q126),ROUND(Regressions!Q126, 1), NA())</f>
        <v>93.7</v>
      </c>
      <c r="P116" s="350" t="e">
        <f>IF(ISNUMBER(Regressions!R126),ROUND(Regressions!R126, 1), NA())</f>
        <v>#N/A</v>
      </c>
      <c r="Q116" s="219" t="e">
        <f>IF(ISNUMBER(Regressions!S126),ROUND(Regressions!S126, 1), NA())</f>
        <v>#N/A</v>
      </c>
      <c r="R116" s="351" t="e">
        <f>IF(ISNUMBER(Regressions!T126),ROUND(Regressions!T126, 1), NA())</f>
        <v>#N/A</v>
      </c>
      <c r="S116" s="241">
        <f>IF(ISNUMBER(Regressions!U126),ROUND(Regressions!U126, 1), NA())</f>
        <v>6.3</v>
      </c>
    </row>
    <row xmlns:x14ac="http://schemas.microsoft.com/office/spreadsheetml/2009/9/ac" r="117" x14ac:dyDescent="0.2">
      <c r="A117" s="347" t="str">
        <f>IF(ISBLANK(Regressions!A127), " ", Regressions!A127)</f>
        <v>Guinea</v>
      </c>
      <c r="B117" s="348">
        <f>IF(ISBLANK(Regressions!B127), " ", Regressions!B127)</f>
        <v>2020</v>
      </c>
      <c r="C117" s="353" t="str">
        <f>IF(ISBLANK(Regressions!C127), " ", Regressions!C127)</f>
        <v>Pre-primary</v>
      </c>
      <c r="D117" s="349">
        <f>IF(ISBLANK(Regressions!D127), " ", Regressions!D127)</f>
        <v>1151312</v>
      </c>
      <c r="E117" s="218">
        <f>IF(ISNUMBER(Regressions!E127),ROUND(Regressions!E127, 1), NA())</f>
        <v>78.400000000000006</v>
      </c>
      <c r="F117" s="350" t="e">
        <f>IF(ISNUMBER(Regressions!F127),ROUND(Regressions!F127, 1), NA())</f>
        <v>#N/A</v>
      </c>
      <c r="G117" s="240" t="e">
        <f>IF(ISNUMBER(Regressions!G127),ROUND(Regressions!G127, 1), NA())</f>
        <v>#N/A</v>
      </c>
      <c r="H117" s="351" t="e">
        <f>IF(ISNUMBER(Regressions!H127),ROUND(Regressions!H127, 1), NA())</f>
        <v>#N/A</v>
      </c>
      <c r="I117" s="241">
        <f>IF(ISNUMBER(Regressions!I127),ROUND(Regressions!I127, 1), NA())</f>
        <v>21.6</v>
      </c>
      <c r="J117" s="352">
        <f>IF(ISNUMBER(Regressions!K127),ROUND(Regressions!K127, 1), NA())</f>
        <v>86.3</v>
      </c>
      <c r="K117" s="350" t="e">
        <f>IF(ISNUMBER(Regressions!L127),ROUND(Regressions!L127, 1), NA())</f>
        <v>#N/A</v>
      </c>
      <c r="L117" s="242" t="e">
        <f>IF(ISNUMBER(Regressions!M127),ROUND(Regressions!M127, 1), NA())</f>
        <v>#N/A</v>
      </c>
      <c r="M117" s="351" t="e">
        <f>IF(ISNUMBER(Regressions!N127),ROUND(Regressions!N127, 1), NA())</f>
        <v>#N/A</v>
      </c>
      <c r="N117" s="241">
        <f>IF(ISNUMBER(Regressions!O127),ROUND(Regressions!O127, 1), NA())</f>
        <v>13.7</v>
      </c>
      <c r="O117" s="352">
        <f>IF(ISNUMBER(Regressions!Q127),ROUND(Regressions!Q127, 1), NA())</f>
        <v>93.7</v>
      </c>
      <c r="P117" s="350" t="e">
        <f>IF(ISNUMBER(Regressions!R127),ROUND(Regressions!R127, 1), NA())</f>
        <v>#N/A</v>
      </c>
      <c r="Q117" s="219" t="e">
        <f>IF(ISNUMBER(Regressions!S127),ROUND(Regressions!S127, 1), NA())</f>
        <v>#N/A</v>
      </c>
      <c r="R117" s="351" t="e">
        <f>IF(ISNUMBER(Regressions!T127),ROUND(Regressions!T127, 1), NA())</f>
        <v>#N/A</v>
      </c>
      <c r="S117" s="241">
        <f>IF(ISNUMBER(Regressions!U127),ROUND(Regressions!U127, 1), NA())</f>
        <v>6.3</v>
      </c>
    </row>
    <row xmlns:x14ac="http://schemas.microsoft.com/office/spreadsheetml/2009/9/ac" r="118" x14ac:dyDescent="0.2">
      <c r="A118" s="409" t="str">
        <f>IF(ISBLANK(Regressions!A128), " ", Regressions!A128)</f>
        <v>Guinea</v>
      </c>
      <c r="B118" s="410">
        <f>IF(ISBLANK(Regressions!B128), " ", Regressions!B128)</f>
        <v>2021</v>
      </c>
      <c r="C118" s="411" t="str">
        <f>IF(ISBLANK(Regressions!C128), " ", Regressions!C128)</f>
        <v>Pre-primary</v>
      </c>
      <c r="D118" s="412">
        <f>IF(ISBLANK(Regressions!D128), " ", Regressions!D128)</f>
        <v>1176308</v>
      </c>
      <c r="E118" s="415">
        <f>IF(ISNUMBER(Regressions!E128),ROUND(Regressions!E128, 1), NA())</f>
        <v>77.599999999999994</v>
      </c>
      <c r="F118" s="413" t="e">
        <f>IF(ISNUMBER(Regressions!F128),ROUND(Regressions!F128, 1), NA())</f>
        <v>#N/A</v>
      </c>
      <c r="G118" s="416" t="e">
        <f>IF(ISNUMBER(Regressions!G128),ROUND(Regressions!G128, 1), NA())</f>
        <v>#N/A</v>
      </c>
      <c r="H118" s="414" t="e">
        <f>IF(ISNUMBER(Regressions!H128),ROUND(Regressions!H128, 1), NA())</f>
        <v>#N/A</v>
      </c>
      <c r="I118" s="417">
        <f>IF(ISNUMBER(Regressions!I128),ROUND(Regressions!I128, 1), NA())</f>
        <v>22.4</v>
      </c>
      <c r="J118" s="415">
        <f>IF(ISNUMBER(Regressions!K128),ROUND(Regressions!K128, 1), NA())</f>
        <v>87.7</v>
      </c>
      <c r="K118" s="413" t="e">
        <f>IF(ISNUMBER(Regressions!L128),ROUND(Regressions!L128, 1), NA())</f>
        <v>#N/A</v>
      </c>
      <c r="L118" s="418" t="e">
        <f>IF(ISNUMBER(Regressions!M128),ROUND(Regressions!M128, 1), NA())</f>
        <v>#N/A</v>
      </c>
      <c r="M118" s="414" t="e">
        <f>IF(ISNUMBER(Regressions!N128),ROUND(Regressions!N128, 1), NA())</f>
        <v>#N/A</v>
      </c>
      <c r="N118" s="417">
        <f>IF(ISNUMBER(Regressions!O128),ROUND(Regressions!O128, 1), NA())</f>
        <v>12.3</v>
      </c>
      <c r="O118" s="415">
        <f>IF(ISNUMBER(Regressions!Q128),ROUND(Regressions!Q128, 1), NA())</f>
        <v>93.7</v>
      </c>
      <c r="P118" s="413" t="e">
        <f>IF(ISNUMBER(Regressions!R128),ROUND(Regressions!R128, 1), NA())</f>
        <v>#N/A</v>
      </c>
      <c r="Q118" s="419" t="e">
        <f>IF(ISNUMBER(Regressions!S128),ROUND(Regressions!S128, 1), NA())</f>
        <v>#N/A</v>
      </c>
      <c r="R118" s="414" t="e">
        <f>IF(ISNUMBER(Regressions!T128),ROUND(Regressions!T128, 1), NA())</f>
        <v>#N/A</v>
      </c>
      <c r="S118" s="417">
        <f>IF(ISNUMBER(Regressions!U128),ROUND(Regressions!U128, 1), NA())</f>
        <v>6.3</v>
      </c>
      <c r="T118" s="408"/>
      <c r="U118" s="408"/>
      <c r="V118" s="408"/>
      <c r="W118" s="408"/>
      <c r="X118" s="408"/>
      <c r="Y118" s="408"/>
      <c r="Z118" s="408"/>
      <c r="AA118" s="408"/>
      <c r="AB118" s="408"/>
      <c r="AC118" s="408"/>
    </row>
    <row xmlns:x14ac="http://schemas.microsoft.com/office/spreadsheetml/2009/9/ac" r="119" x14ac:dyDescent="0.2">
      <c r="A119" s="347" t="str">
        <f>IF(ISBLANK(Regressions!A129), " ", Regressions!A129)</f>
        <v>Guinea</v>
      </c>
      <c r="B119" s="348">
        <f>IF(ISBLANK(Regressions!B129), " ", Regressions!B129)</f>
        <v>2022</v>
      </c>
      <c r="C119" s="353" t="str">
        <f>IF(ISBLANK(Regressions!C129), " ", Regressions!C129)</f>
        <v>Pre-primary</v>
      </c>
      <c r="D119" s="349">
        <f>IF(ISBLANK(Regressions!D129), " ", Regressions!D129)</f>
        <v>1196257</v>
      </c>
      <c r="E119" s="218">
        <f>IF(ISNUMBER(Regressions!E129),ROUND(Regressions!E129, 1), NA())</f>
        <v>76.7</v>
      </c>
      <c r="F119" s="350" t="e">
        <f>IF(ISNUMBER(Regressions!F129),ROUND(Regressions!F129, 1), NA())</f>
        <v>#N/A</v>
      </c>
      <c r="G119" s="240" t="e">
        <f>IF(ISNUMBER(Regressions!G129),ROUND(Regressions!G129, 1), NA())</f>
        <v>#N/A</v>
      </c>
      <c r="H119" s="351" t="e">
        <f>IF(ISNUMBER(Regressions!H129),ROUND(Regressions!H129, 1), NA())</f>
        <v>#N/A</v>
      </c>
      <c r="I119" s="241">
        <f>IF(ISNUMBER(Regressions!I129),ROUND(Regressions!I129, 1), NA())</f>
        <v>23.3</v>
      </c>
      <c r="J119" s="352">
        <f>IF(ISNUMBER(Regressions!K129),ROUND(Regressions!K129, 1), NA())</f>
        <v>89</v>
      </c>
      <c r="K119" s="350" t="e">
        <f>IF(ISNUMBER(Regressions!L129),ROUND(Regressions!L129, 1), NA())</f>
        <v>#N/A</v>
      </c>
      <c r="L119" s="242" t="e">
        <f>IF(ISNUMBER(Regressions!M129),ROUND(Regressions!M129, 1), NA())</f>
        <v>#N/A</v>
      </c>
      <c r="M119" s="351" t="e">
        <f>IF(ISNUMBER(Regressions!N129),ROUND(Regressions!N129, 1), NA())</f>
        <v>#N/A</v>
      </c>
      <c r="N119" s="241">
        <f>IF(ISNUMBER(Regressions!O129),ROUND(Regressions!O129, 1), NA())</f>
        <v>11</v>
      </c>
      <c r="O119" s="352">
        <f>IF(ISNUMBER(Regressions!Q129),ROUND(Regressions!Q129, 1), NA())</f>
        <v>93.7</v>
      </c>
      <c r="P119" s="350" t="e">
        <f>IF(ISNUMBER(Regressions!R129),ROUND(Regressions!R129, 1), NA())</f>
        <v>#N/A</v>
      </c>
      <c r="Q119" s="219" t="e">
        <f>IF(ISNUMBER(Regressions!S129),ROUND(Regressions!S129, 1), NA())</f>
        <v>#N/A</v>
      </c>
      <c r="R119" s="351" t="e">
        <f>IF(ISNUMBER(Regressions!T129),ROUND(Regressions!T129, 1), NA())</f>
        <v>#N/A</v>
      </c>
      <c r="S119" s="241">
        <f>IF(ISNUMBER(Regressions!U129),ROUND(Regressions!U129, 1), NA())</f>
        <v>6.3</v>
      </c>
    </row>
    <row xmlns:x14ac="http://schemas.microsoft.com/office/spreadsheetml/2009/9/ac" r="120" x14ac:dyDescent="0.2">
      <c r="A120" s="354" t="str">
        <f>IF(ISBLANK(Regressions!A130), " ", Regressions!A130)</f>
        <v>Guinea</v>
      </c>
      <c r="B120" s="355">
        <f>IF(ISBLANK(Regressions!B130), " ", Regressions!B130)</f>
        <v>2023</v>
      </c>
      <c r="C120" s="356" t="str">
        <f>IF(ISBLANK(Regressions!C130), " ", Regressions!C130)</f>
        <v>Pre-primary</v>
      </c>
      <c r="D120" s="357">
        <f>IF(ISBLANK(Regressions!D130), " ", Regressions!D130)</f>
        <v>1195646</v>
      </c>
      <c r="E120" s="358">
        <f>IF(ISNUMBER(Regressions!E130),ROUND(Regressions!E130, 1), NA())</f>
        <v>75.900000000000006</v>
      </c>
      <c r="F120" s="359" t="e">
        <f>IF(ISNUMBER(Regressions!F130),ROUND(Regressions!F130, 1), NA())</f>
        <v>#N/A</v>
      </c>
      <c r="G120" s="360" t="e">
        <f>IF(ISNUMBER(Regressions!G130),ROUND(Regressions!G130, 1), NA())</f>
        <v>#N/A</v>
      </c>
      <c r="H120" s="361" t="e">
        <f>IF(ISNUMBER(Regressions!H130),ROUND(Regressions!H130, 1), NA())</f>
        <v>#N/A</v>
      </c>
      <c r="I120" s="362">
        <f>IF(ISNUMBER(Regressions!I130),ROUND(Regressions!I130, 1), NA())</f>
        <v>24.1</v>
      </c>
      <c r="J120" s="363">
        <f>IF(ISNUMBER(Regressions!K130),ROUND(Regressions!K130, 1), NA())</f>
        <v>90.4</v>
      </c>
      <c r="K120" s="359" t="e">
        <f>IF(ISNUMBER(Regressions!L130),ROUND(Regressions!L130, 1), NA())</f>
        <v>#N/A</v>
      </c>
      <c r="L120" s="364" t="e">
        <f>IF(ISNUMBER(Regressions!M130),ROUND(Regressions!M130, 1), NA())</f>
        <v>#N/A</v>
      </c>
      <c r="M120" s="361" t="e">
        <f>IF(ISNUMBER(Regressions!N130),ROUND(Regressions!N130, 1), NA())</f>
        <v>#N/A</v>
      </c>
      <c r="N120" s="362">
        <f>IF(ISNUMBER(Regressions!O130),ROUND(Regressions!O130, 1), NA())</f>
        <v>9.6</v>
      </c>
      <c r="O120" s="363">
        <f>IF(ISNUMBER(Regressions!Q130),ROUND(Regressions!Q130, 1), NA())</f>
        <v>93.7</v>
      </c>
      <c r="P120" s="359" t="e">
        <f>IF(ISNUMBER(Regressions!R130),ROUND(Regressions!R130, 1), NA())</f>
        <v>#N/A</v>
      </c>
      <c r="Q120" s="365" t="e">
        <f>IF(ISNUMBER(Regressions!S130),ROUND(Regressions!S130, 1), NA())</f>
        <v>#N/A</v>
      </c>
      <c r="R120" s="361" t="e">
        <f>IF(ISNUMBER(Regressions!T130),ROUND(Regressions!T130, 1), NA())</f>
        <v>#N/A</v>
      </c>
      <c r="S120" s="362">
        <f>IF(ISNUMBER(Regressions!U130),ROUND(Regressions!U130, 1), NA())</f>
        <v>6.3</v>
      </c>
    </row>
    <row xmlns:x14ac="http://schemas.microsoft.com/office/spreadsheetml/2009/9/ac" r="121" hidden="true" x14ac:dyDescent="0.2">
      <c r="A121" s="347" t="str">
        <f>IF(ISBLANK(Regressions!A131), " ", Regressions!A131)</f>
        <v>Guinea</v>
      </c>
      <c r="B121" s="348">
        <f>IF(ISBLANK(Regressions!B131), " ", Regressions!B131)</f>
        <v>2024</v>
      </c>
      <c r="C121" s="353" t="str">
        <f>IF(ISBLANK(Regressions!C131), " ", Regressions!C131)</f>
        <v>Pre-primary</v>
      </c>
      <c r="D121" s="349" t="str">
        <f>IF(ISBLANK(Regressions!D131), " ", Regressions!D131)</f>
        <v> </v>
      </c>
      <c r="E121" s="218" t="e">
        <f>IF(ISNUMBER(Regressions!E131),ROUND(Regressions!E131, 1), NA())</f>
        <v>#N/A</v>
      </c>
      <c r="F121" s="350" t="e">
        <f>IF(ISNUMBER(Regressions!F131),ROUND(Regressions!F131, 1), NA())</f>
        <v>#N/A</v>
      </c>
      <c r="G121" s="240" t="e">
        <f>IF(ISNUMBER(Regressions!G131),ROUND(Regressions!G131, 1), NA())</f>
        <v>#N/A</v>
      </c>
      <c r="H121" s="351" t="e">
        <f>IF(ISNUMBER(Regressions!H131),ROUND(Regressions!H131, 1), NA())</f>
        <v>#N/A</v>
      </c>
      <c r="I121" s="241" t="e">
        <f>IF(ISNUMBER(Regressions!I131),ROUND(Regressions!I131, 1), NA())</f>
        <v>#N/A</v>
      </c>
      <c r="J121" s="352" t="e">
        <f>IF(ISNUMBER(Regressions!K131),ROUND(Regressions!K131, 1), NA())</f>
        <v>#N/A</v>
      </c>
      <c r="K121" s="350" t="e">
        <f>IF(ISNUMBER(Regressions!L131),ROUND(Regressions!L131, 1), NA())</f>
        <v>#N/A</v>
      </c>
      <c r="L121" s="242" t="e">
        <f>IF(ISNUMBER(Regressions!M131),ROUND(Regressions!M131, 1), NA())</f>
        <v>#N/A</v>
      </c>
      <c r="M121" s="351" t="e">
        <f>IF(ISNUMBER(Regressions!N131),ROUND(Regressions!N131, 1), NA())</f>
        <v>#N/A</v>
      </c>
      <c r="N121" s="241" t="e">
        <f>IF(ISNUMBER(Regressions!O131),ROUND(Regressions!O131, 1), NA())</f>
        <v>#N/A</v>
      </c>
      <c r="O121" s="352" t="e">
        <f>IF(ISNUMBER(Regressions!Q131),ROUND(Regressions!Q131, 1), NA())</f>
        <v>#N/A</v>
      </c>
      <c r="P121" s="350" t="e">
        <f>IF(ISNUMBER(Regressions!R131),ROUND(Regressions!R131, 1), NA())</f>
        <v>#N/A</v>
      </c>
      <c r="Q121" s="219" t="e">
        <f>IF(ISNUMBER(Regressions!S131),ROUND(Regressions!S131, 1), NA())</f>
        <v>#N/A</v>
      </c>
      <c r="R121" s="351" t="e">
        <f>IF(ISNUMBER(Regressions!T131),ROUND(Regressions!T131, 1), NA())</f>
        <v>#N/A</v>
      </c>
      <c r="S121" s="241" t="e">
        <f>IF(ISNUMBER(Regressions!U131),ROUND(Regressions!U131, 1), NA())</f>
        <v>#N/A</v>
      </c>
    </row>
    <row xmlns:x14ac="http://schemas.microsoft.com/office/spreadsheetml/2009/9/ac" r="122" hidden="true" x14ac:dyDescent="0.2">
      <c r="A122" s="347" t="str">
        <f>IF(ISBLANK(Regressions!A132), " ", Regressions!A132)</f>
        <v>Guinea</v>
      </c>
      <c r="B122" s="348">
        <f>IF(ISBLANK(Regressions!B132), " ", Regressions!B132)</f>
        <v>2025</v>
      </c>
      <c r="C122" s="353" t="str">
        <f>IF(ISBLANK(Regressions!C132), " ", Regressions!C132)</f>
        <v>Pre-primary</v>
      </c>
      <c r="D122" s="349" t="str">
        <f>IF(ISBLANK(Regressions!D132), " ", Regressions!D132)</f>
        <v> </v>
      </c>
      <c r="E122" s="218" t="e">
        <f>IF(ISNUMBER(Regressions!E132),ROUND(Regressions!E132, 1), NA())</f>
        <v>#N/A</v>
      </c>
      <c r="F122" s="350" t="e">
        <f>IF(ISNUMBER(Regressions!F132),ROUND(Regressions!F132, 1), NA())</f>
        <v>#N/A</v>
      </c>
      <c r="G122" s="240" t="e">
        <f>IF(ISNUMBER(Regressions!G132),ROUND(Regressions!G132, 1), NA())</f>
        <v>#N/A</v>
      </c>
      <c r="H122" s="351" t="e">
        <f>IF(ISNUMBER(Regressions!H132),ROUND(Regressions!H132, 1), NA())</f>
        <v>#N/A</v>
      </c>
      <c r="I122" s="241" t="e">
        <f>IF(ISNUMBER(Regressions!I132),ROUND(Regressions!I132, 1), NA())</f>
        <v>#N/A</v>
      </c>
      <c r="J122" s="352" t="e">
        <f>IF(ISNUMBER(Regressions!K132),ROUND(Regressions!K132, 1), NA())</f>
        <v>#N/A</v>
      </c>
      <c r="K122" s="350" t="e">
        <f>IF(ISNUMBER(Regressions!L132),ROUND(Regressions!L132, 1), NA())</f>
        <v>#N/A</v>
      </c>
      <c r="L122" s="242" t="e">
        <f>IF(ISNUMBER(Regressions!M132),ROUND(Regressions!M132, 1), NA())</f>
        <v>#N/A</v>
      </c>
      <c r="M122" s="351" t="e">
        <f>IF(ISNUMBER(Regressions!N132),ROUND(Regressions!N132, 1), NA())</f>
        <v>#N/A</v>
      </c>
      <c r="N122" s="241" t="e">
        <f>IF(ISNUMBER(Regressions!O132),ROUND(Regressions!O132, 1), NA())</f>
        <v>#N/A</v>
      </c>
      <c r="O122" s="352" t="e">
        <f>IF(ISNUMBER(Regressions!Q132),ROUND(Regressions!Q132, 1), NA())</f>
        <v>#N/A</v>
      </c>
      <c r="P122" s="350" t="e">
        <f>IF(ISNUMBER(Regressions!R132),ROUND(Regressions!R132, 1), NA())</f>
        <v>#N/A</v>
      </c>
      <c r="Q122" s="219" t="e">
        <f>IF(ISNUMBER(Regressions!S132),ROUND(Regressions!S132, 1), NA())</f>
        <v>#N/A</v>
      </c>
      <c r="R122" s="351" t="e">
        <f>IF(ISNUMBER(Regressions!T132),ROUND(Regressions!T132, 1), NA())</f>
        <v>#N/A</v>
      </c>
      <c r="S122" s="241" t="e">
        <f>IF(ISNUMBER(Regressions!U132),ROUND(Regressions!U132, 1), NA())</f>
        <v>#N/A</v>
      </c>
    </row>
    <row xmlns:x14ac="http://schemas.microsoft.com/office/spreadsheetml/2009/9/ac" r="123" hidden="true" x14ac:dyDescent="0.2">
      <c r="A123" s="347" t="str">
        <f>IF(ISBLANK(Regressions!A133), " ", Regressions!A133)</f>
        <v>Guinea</v>
      </c>
      <c r="B123" s="348">
        <f>IF(ISBLANK(Regressions!B133), " ", Regressions!B133)</f>
        <v>2026</v>
      </c>
      <c r="C123" s="353" t="str">
        <f>IF(ISBLANK(Regressions!C133), " ", Regressions!C133)</f>
        <v>Pre-primary</v>
      </c>
      <c r="D123" s="349" t="str">
        <f>IF(ISBLANK(Regressions!D133), " ", Regressions!D133)</f>
        <v> </v>
      </c>
      <c r="E123" s="218" t="e">
        <f>IF(ISNUMBER(Regressions!E133),ROUND(Regressions!E133, 1), NA())</f>
        <v>#N/A</v>
      </c>
      <c r="F123" s="350" t="e">
        <f>IF(ISNUMBER(Regressions!F133),ROUND(Regressions!F133, 1), NA())</f>
        <v>#N/A</v>
      </c>
      <c r="G123" s="240" t="e">
        <f>IF(ISNUMBER(Regressions!G133),ROUND(Regressions!G133, 1), NA())</f>
        <v>#N/A</v>
      </c>
      <c r="H123" s="351" t="e">
        <f>IF(ISNUMBER(Regressions!H133),ROUND(Regressions!H133, 1), NA())</f>
        <v>#N/A</v>
      </c>
      <c r="I123" s="241" t="e">
        <f>IF(ISNUMBER(Regressions!I133),ROUND(Regressions!I133, 1), NA())</f>
        <v>#N/A</v>
      </c>
      <c r="J123" s="352" t="e">
        <f>IF(ISNUMBER(Regressions!K133),ROUND(Regressions!K133, 1), NA())</f>
        <v>#N/A</v>
      </c>
      <c r="K123" s="350" t="e">
        <f>IF(ISNUMBER(Regressions!L133),ROUND(Regressions!L133, 1), NA())</f>
        <v>#N/A</v>
      </c>
      <c r="L123" s="242" t="e">
        <f>IF(ISNUMBER(Regressions!M133),ROUND(Regressions!M133, 1), NA())</f>
        <v>#N/A</v>
      </c>
      <c r="M123" s="351" t="e">
        <f>IF(ISNUMBER(Regressions!N133),ROUND(Regressions!N133, 1), NA())</f>
        <v>#N/A</v>
      </c>
      <c r="N123" s="241" t="e">
        <f>IF(ISNUMBER(Regressions!O133),ROUND(Regressions!O133, 1), NA())</f>
        <v>#N/A</v>
      </c>
      <c r="O123" s="352" t="e">
        <f>IF(ISNUMBER(Regressions!Q133),ROUND(Regressions!Q133, 1), NA())</f>
        <v>#N/A</v>
      </c>
      <c r="P123" s="350" t="e">
        <f>IF(ISNUMBER(Regressions!R133),ROUND(Regressions!R133, 1), NA())</f>
        <v>#N/A</v>
      </c>
      <c r="Q123" s="219" t="e">
        <f>IF(ISNUMBER(Regressions!S133),ROUND(Regressions!S133, 1), NA())</f>
        <v>#N/A</v>
      </c>
      <c r="R123" s="351" t="e">
        <f>IF(ISNUMBER(Regressions!T133),ROUND(Regressions!T133, 1), NA())</f>
        <v>#N/A</v>
      </c>
      <c r="S123" s="241" t="e">
        <f>IF(ISNUMBER(Regressions!U133),ROUND(Regressions!U133, 1), NA())</f>
        <v>#N/A</v>
      </c>
    </row>
    <row xmlns:x14ac="http://schemas.microsoft.com/office/spreadsheetml/2009/9/ac" r="124" hidden="true" x14ac:dyDescent="0.2">
      <c r="A124" s="347" t="str">
        <f>IF(ISBLANK(Regressions!A134), " ", Regressions!A134)</f>
        <v>Guinea</v>
      </c>
      <c r="B124" s="348">
        <f>IF(ISBLANK(Regressions!B134), " ", Regressions!B134)</f>
        <v>2027</v>
      </c>
      <c r="C124" s="353" t="str">
        <f>IF(ISBLANK(Regressions!C134), " ", Regressions!C134)</f>
        <v>Pre-primary</v>
      </c>
      <c r="D124" s="349" t="str">
        <f>IF(ISBLANK(Regressions!D134), " ", Regressions!D134)</f>
        <v> </v>
      </c>
      <c r="E124" s="218" t="e">
        <f>IF(ISNUMBER(Regressions!E134),ROUND(Regressions!E134, 1), NA())</f>
        <v>#N/A</v>
      </c>
      <c r="F124" s="350" t="e">
        <f>IF(ISNUMBER(Regressions!F134),ROUND(Regressions!F134, 1), NA())</f>
        <v>#N/A</v>
      </c>
      <c r="G124" s="240" t="e">
        <f>IF(ISNUMBER(Regressions!G134),ROUND(Regressions!G134, 1), NA())</f>
        <v>#N/A</v>
      </c>
      <c r="H124" s="351" t="e">
        <f>IF(ISNUMBER(Regressions!H134),ROUND(Regressions!H134, 1), NA())</f>
        <v>#N/A</v>
      </c>
      <c r="I124" s="241" t="e">
        <f>IF(ISNUMBER(Regressions!I134),ROUND(Regressions!I134, 1), NA())</f>
        <v>#N/A</v>
      </c>
      <c r="J124" s="352" t="e">
        <f>IF(ISNUMBER(Regressions!K134),ROUND(Regressions!K134, 1), NA())</f>
        <v>#N/A</v>
      </c>
      <c r="K124" s="350" t="e">
        <f>IF(ISNUMBER(Regressions!L134),ROUND(Regressions!L134, 1), NA())</f>
        <v>#N/A</v>
      </c>
      <c r="L124" s="242" t="e">
        <f>IF(ISNUMBER(Regressions!M134),ROUND(Regressions!M134, 1), NA())</f>
        <v>#N/A</v>
      </c>
      <c r="M124" s="351" t="e">
        <f>IF(ISNUMBER(Regressions!N134),ROUND(Regressions!N134, 1), NA())</f>
        <v>#N/A</v>
      </c>
      <c r="N124" s="241" t="e">
        <f>IF(ISNUMBER(Regressions!O134),ROUND(Regressions!O134, 1), NA())</f>
        <v>#N/A</v>
      </c>
      <c r="O124" s="352" t="e">
        <f>IF(ISNUMBER(Regressions!Q134),ROUND(Regressions!Q134, 1), NA())</f>
        <v>#N/A</v>
      </c>
      <c r="P124" s="350" t="e">
        <f>IF(ISNUMBER(Regressions!R134),ROUND(Regressions!R134, 1), NA())</f>
        <v>#N/A</v>
      </c>
      <c r="Q124" s="219" t="e">
        <f>IF(ISNUMBER(Regressions!S134),ROUND(Regressions!S134, 1), NA())</f>
        <v>#N/A</v>
      </c>
      <c r="R124" s="351" t="e">
        <f>IF(ISNUMBER(Regressions!T134),ROUND(Regressions!T134, 1), NA())</f>
        <v>#N/A</v>
      </c>
      <c r="S124" s="241" t="e">
        <f>IF(ISNUMBER(Regressions!U134),ROUND(Regressions!U134, 1), NA())</f>
        <v>#N/A</v>
      </c>
    </row>
    <row xmlns:x14ac="http://schemas.microsoft.com/office/spreadsheetml/2009/9/ac" r="125" hidden="true" x14ac:dyDescent="0.2">
      <c r="A125" s="347" t="str">
        <f>IF(ISBLANK(Regressions!A135), " ", Regressions!A135)</f>
        <v>Guinea</v>
      </c>
      <c r="B125" s="348">
        <f>IF(ISBLANK(Regressions!B135), " ", Regressions!B135)</f>
        <v>2028</v>
      </c>
      <c r="C125" s="353" t="str">
        <f>IF(ISBLANK(Regressions!C135), " ", Regressions!C135)</f>
        <v>Pre-primary</v>
      </c>
      <c r="D125" s="349" t="str">
        <f>IF(ISBLANK(Regressions!D135), " ", Regressions!D135)</f>
        <v> </v>
      </c>
      <c r="E125" s="218" t="e">
        <f>IF(ISNUMBER(Regressions!E135),ROUND(Regressions!E135, 1), NA())</f>
        <v>#N/A</v>
      </c>
      <c r="F125" s="350" t="e">
        <f>IF(ISNUMBER(Regressions!F135),ROUND(Regressions!F135, 1), NA())</f>
        <v>#N/A</v>
      </c>
      <c r="G125" s="240" t="e">
        <f>IF(ISNUMBER(Regressions!G135),ROUND(Regressions!G135, 1), NA())</f>
        <v>#N/A</v>
      </c>
      <c r="H125" s="351" t="e">
        <f>IF(ISNUMBER(Regressions!H135),ROUND(Regressions!H135, 1), NA())</f>
        <v>#N/A</v>
      </c>
      <c r="I125" s="241" t="e">
        <f>IF(ISNUMBER(Regressions!I135),ROUND(Regressions!I135, 1), NA())</f>
        <v>#N/A</v>
      </c>
      <c r="J125" s="352" t="e">
        <f>IF(ISNUMBER(Regressions!K135),ROUND(Regressions!K135, 1), NA())</f>
        <v>#N/A</v>
      </c>
      <c r="K125" s="350" t="e">
        <f>IF(ISNUMBER(Regressions!L135),ROUND(Regressions!L135, 1), NA())</f>
        <v>#N/A</v>
      </c>
      <c r="L125" s="242" t="e">
        <f>IF(ISNUMBER(Regressions!M135),ROUND(Regressions!M135, 1), NA())</f>
        <v>#N/A</v>
      </c>
      <c r="M125" s="351" t="e">
        <f>IF(ISNUMBER(Regressions!N135),ROUND(Regressions!N135, 1), NA())</f>
        <v>#N/A</v>
      </c>
      <c r="N125" s="241" t="e">
        <f>IF(ISNUMBER(Regressions!O135),ROUND(Regressions!O135, 1), NA())</f>
        <v>#N/A</v>
      </c>
      <c r="O125" s="352" t="e">
        <f>IF(ISNUMBER(Regressions!Q135),ROUND(Regressions!Q135, 1), NA())</f>
        <v>#N/A</v>
      </c>
      <c r="P125" s="350" t="e">
        <f>IF(ISNUMBER(Regressions!R135),ROUND(Regressions!R135, 1), NA())</f>
        <v>#N/A</v>
      </c>
      <c r="Q125" s="219" t="e">
        <f>IF(ISNUMBER(Regressions!S135),ROUND(Regressions!S135, 1), NA())</f>
        <v>#N/A</v>
      </c>
      <c r="R125" s="351" t="e">
        <f>IF(ISNUMBER(Regressions!T135),ROUND(Regressions!T135, 1), NA())</f>
        <v>#N/A</v>
      </c>
      <c r="S125" s="241" t="e">
        <f>IF(ISNUMBER(Regressions!U135),ROUND(Regressions!U135, 1), NA())</f>
        <v>#N/A</v>
      </c>
    </row>
    <row xmlns:x14ac="http://schemas.microsoft.com/office/spreadsheetml/2009/9/ac" r="126" hidden="true" x14ac:dyDescent="0.2">
      <c r="A126" s="347" t="str">
        <f>IF(ISBLANK(Regressions!A136), " ", Regressions!A136)</f>
        <v>Guinea</v>
      </c>
      <c r="B126" s="348">
        <f>IF(ISBLANK(Regressions!B136), " ", Regressions!B136)</f>
        <v>2029</v>
      </c>
      <c r="C126" s="353" t="str">
        <f>IF(ISBLANK(Regressions!C136), " ", Regressions!C136)</f>
        <v>Pre-primary</v>
      </c>
      <c r="D126" s="349" t="str">
        <f>IF(ISBLANK(Regressions!D136), " ", Regressions!D136)</f>
        <v> </v>
      </c>
      <c r="E126" s="218" t="e">
        <f>IF(ISNUMBER(Regressions!E136),ROUND(Regressions!E136, 1), NA())</f>
        <v>#N/A</v>
      </c>
      <c r="F126" s="350" t="e">
        <f>IF(ISNUMBER(Regressions!F136),ROUND(Regressions!F136, 1), NA())</f>
        <v>#N/A</v>
      </c>
      <c r="G126" s="240" t="e">
        <f>IF(ISNUMBER(Regressions!G136),ROUND(Regressions!G136, 1), NA())</f>
        <v>#N/A</v>
      </c>
      <c r="H126" s="351" t="e">
        <f>IF(ISNUMBER(Regressions!H136),ROUND(Regressions!H136, 1), NA())</f>
        <v>#N/A</v>
      </c>
      <c r="I126" s="241" t="e">
        <f>IF(ISNUMBER(Regressions!I136),ROUND(Regressions!I136, 1), NA())</f>
        <v>#N/A</v>
      </c>
      <c r="J126" s="352" t="e">
        <f>IF(ISNUMBER(Regressions!K136),ROUND(Regressions!K136, 1), NA())</f>
        <v>#N/A</v>
      </c>
      <c r="K126" s="350" t="e">
        <f>IF(ISNUMBER(Regressions!L136),ROUND(Regressions!L136, 1), NA())</f>
        <v>#N/A</v>
      </c>
      <c r="L126" s="242" t="e">
        <f>IF(ISNUMBER(Regressions!M136),ROUND(Regressions!M136, 1), NA())</f>
        <v>#N/A</v>
      </c>
      <c r="M126" s="351" t="e">
        <f>IF(ISNUMBER(Regressions!N136),ROUND(Regressions!N136, 1), NA())</f>
        <v>#N/A</v>
      </c>
      <c r="N126" s="241" t="e">
        <f>IF(ISNUMBER(Regressions!O136),ROUND(Regressions!O136, 1), NA())</f>
        <v>#N/A</v>
      </c>
      <c r="O126" s="352" t="e">
        <f>IF(ISNUMBER(Regressions!Q136),ROUND(Regressions!Q136, 1), NA())</f>
        <v>#N/A</v>
      </c>
      <c r="P126" s="350" t="e">
        <f>IF(ISNUMBER(Regressions!R136),ROUND(Regressions!R136, 1), NA())</f>
        <v>#N/A</v>
      </c>
      <c r="Q126" s="219" t="e">
        <f>IF(ISNUMBER(Regressions!S136),ROUND(Regressions!S136, 1), NA())</f>
        <v>#N/A</v>
      </c>
      <c r="R126" s="351" t="e">
        <f>IF(ISNUMBER(Regressions!T136),ROUND(Regressions!T136, 1), NA())</f>
        <v>#N/A</v>
      </c>
      <c r="S126" s="241" t="e">
        <f>IF(ISNUMBER(Regressions!U136),ROUND(Regressions!U136, 1), NA())</f>
        <v>#N/A</v>
      </c>
    </row>
    <row xmlns:x14ac="http://schemas.microsoft.com/office/spreadsheetml/2009/9/ac" r="127" hidden="true" x14ac:dyDescent="0.2">
      <c r="A127" s="347" t="str">
        <f>IF(ISBLANK(Regressions!A137), " ", Regressions!A137)</f>
        <v>Guinea</v>
      </c>
      <c r="B127" s="348">
        <f>IF(ISBLANK(Regressions!B137), " ", Regressions!B137)</f>
        <v>2030</v>
      </c>
      <c r="C127" s="353" t="str">
        <f>IF(ISBLANK(Regressions!C137), " ", Regressions!C137)</f>
        <v>Pre-primary</v>
      </c>
      <c r="D127" s="349" t="str">
        <f>IF(ISBLANK(Regressions!D137), " ", Regressions!D137)</f>
        <v> </v>
      </c>
      <c r="E127" s="218" t="e">
        <f>IF(ISNUMBER(Regressions!E137),ROUND(Regressions!E137, 1), NA())</f>
        <v>#N/A</v>
      </c>
      <c r="F127" s="350" t="e">
        <f>IF(ISNUMBER(Regressions!F137),ROUND(Regressions!F137, 1), NA())</f>
        <v>#N/A</v>
      </c>
      <c r="G127" s="240" t="e">
        <f>IF(ISNUMBER(Regressions!G137),ROUND(Regressions!G137, 1), NA())</f>
        <v>#N/A</v>
      </c>
      <c r="H127" s="351" t="e">
        <f>IF(ISNUMBER(Regressions!H137),ROUND(Regressions!H137, 1), NA())</f>
        <v>#N/A</v>
      </c>
      <c r="I127" s="241" t="e">
        <f>IF(ISNUMBER(Regressions!I137),ROUND(Regressions!I137, 1), NA())</f>
        <v>#N/A</v>
      </c>
      <c r="J127" s="352" t="e">
        <f>IF(ISNUMBER(Regressions!K137),ROUND(Regressions!K137, 1), NA())</f>
        <v>#N/A</v>
      </c>
      <c r="K127" s="350" t="e">
        <f>IF(ISNUMBER(Regressions!L137),ROUND(Regressions!L137, 1), NA())</f>
        <v>#N/A</v>
      </c>
      <c r="L127" s="242" t="e">
        <f>IF(ISNUMBER(Regressions!M137),ROUND(Regressions!M137, 1), NA())</f>
        <v>#N/A</v>
      </c>
      <c r="M127" s="351" t="e">
        <f>IF(ISNUMBER(Regressions!N137),ROUND(Regressions!N137, 1), NA())</f>
        <v>#N/A</v>
      </c>
      <c r="N127" s="241" t="e">
        <f>IF(ISNUMBER(Regressions!O137),ROUND(Regressions!O137, 1), NA())</f>
        <v>#N/A</v>
      </c>
      <c r="O127" s="352" t="e">
        <f>IF(ISNUMBER(Regressions!Q137),ROUND(Regressions!Q137, 1), NA())</f>
        <v>#N/A</v>
      </c>
      <c r="P127" s="350" t="e">
        <f>IF(ISNUMBER(Regressions!R137),ROUND(Regressions!R137, 1), NA())</f>
        <v>#N/A</v>
      </c>
      <c r="Q127" s="219" t="e">
        <f>IF(ISNUMBER(Regressions!S137),ROUND(Regressions!S137, 1), NA())</f>
        <v>#N/A</v>
      </c>
      <c r="R127" s="351" t="e">
        <f>IF(ISNUMBER(Regressions!T137),ROUND(Regressions!T137, 1), NA())</f>
        <v>#N/A</v>
      </c>
      <c r="S127" s="241" t="e">
        <f>IF(ISNUMBER(Regressions!U137),ROUND(Regressions!U137, 1), NA())</f>
        <v>#N/A</v>
      </c>
    </row>
    <row xmlns:x14ac="http://schemas.microsoft.com/office/spreadsheetml/2009/9/ac" r="128" x14ac:dyDescent="0.2">
      <c r="A128" s="347" t="str">
        <f>IF(ISBLANK(Regressions!A138), " ", Regressions!A138)</f>
        <v>Guinea</v>
      </c>
      <c r="B128" s="348">
        <f>IF(ISBLANK(Regressions!B138), " ", Regressions!B138)</f>
        <v>2000</v>
      </c>
      <c r="C128" s="353" t="str">
        <f>IF(ISBLANK(Regressions!C138), " ", Regressions!C138)</f>
        <v>Primary</v>
      </c>
      <c r="D128" s="349">
        <f>IF(ISBLANK(Regressions!D138), " ", Regressions!D138)</f>
        <v>1348788</v>
      </c>
      <c r="E128" s="218">
        <f>IF(ISNUMBER(Regressions!E138),ROUND(Regressions!E138, 1), NA())</f>
        <v>18.899999999999999</v>
      </c>
      <c r="F128" s="350" t="e">
        <f>IF(ISNUMBER(Regressions!F138),ROUND(Regressions!F138, 1), NA())</f>
        <v>#N/A</v>
      </c>
      <c r="G128" s="240" t="e">
        <f>IF(ISNUMBER(Regressions!G138),ROUND(Regressions!G138, 1), NA())</f>
        <v>#N/A</v>
      </c>
      <c r="H128" s="351" t="e">
        <f>IF(ISNUMBER(Regressions!H138),ROUND(Regressions!H138, 1), NA())</f>
        <v>#N/A</v>
      </c>
      <c r="I128" s="241" t="e">
        <f>IF(ISNUMBER(Regressions!I138),ROUND(Regressions!I138, 1), NA())</f>
        <v>#N/A</v>
      </c>
      <c r="J128" s="352" t="e">
        <f>IF(ISNUMBER(Regressions!K138),ROUND(Regressions!K138, 1), NA())</f>
        <v>#N/A</v>
      </c>
      <c r="K128" s="350" t="e">
        <f>IF(ISNUMBER(Regressions!L138),ROUND(Regressions!L138, 1), NA())</f>
        <v>#N/A</v>
      </c>
      <c r="L128" s="242" t="e">
        <f>IF(ISNUMBER(Regressions!M138),ROUND(Regressions!M138, 1), NA())</f>
        <v>#N/A</v>
      </c>
      <c r="M128" s="351" t="e">
        <f>IF(ISNUMBER(Regressions!N138),ROUND(Regressions!N138, 1), NA())</f>
        <v>#N/A</v>
      </c>
      <c r="N128" s="241" t="e">
        <f>IF(ISNUMBER(Regressions!O138),ROUND(Regressions!O138, 1), NA())</f>
        <v>#N/A</v>
      </c>
      <c r="O128" s="352">
        <f>IF(ISNUMBER(Regressions!Q138),ROUND(Regressions!Q138, 1), NA())</f>
        <v>100</v>
      </c>
      <c r="P128" s="350" t="e">
        <f>IF(ISNUMBER(Regressions!R138),ROUND(Regressions!R138, 1), NA())</f>
        <v>#N/A</v>
      </c>
      <c r="Q128" s="219" t="e">
        <f>IF(ISNUMBER(Regressions!S138),ROUND(Regressions!S138, 1), NA())</f>
        <v>#N/A</v>
      </c>
      <c r="R128" s="351" t="e">
        <f>IF(ISNUMBER(Regressions!T138),ROUND(Regressions!T138, 1), NA())</f>
        <v>#N/A</v>
      </c>
      <c r="S128" s="241" t="e">
        <f>IF(ISNUMBER(Regressions!U138),ROUND(Regressions!U138, 1), NA())</f>
        <v>#N/A</v>
      </c>
    </row>
    <row xmlns:x14ac="http://schemas.microsoft.com/office/spreadsheetml/2009/9/ac" r="129" x14ac:dyDescent="0.2">
      <c r="A129" s="347" t="str">
        <f>IF(ISBLANK(Regressions!A139), " ", Regressions!A139)</f>
        <v>Guinea</v>
      </c>
      <c r="B129" s="348">
        <f>IF(ISBLANK(Regressions!B139), " ", Regressions!B139)</f>
        <v>2001</v>
      </c>
      <c r="C129" s="353" t="str">
        <f>IF(ISBLANK(Regressions!C139), " ", Regressions!C139)</f>
        <v>Primary</v>
      </c>
      <c r="D129" s="349">
        <f>IF(ISBLANK(Regressions!D139), " ", Regressions!D139)</f>
        <v>1391916</v>
      </c>
      <c r="E129" s="218">
        <f>IF(ISNUMBER(Regressions!E139),ROUND(Regressions!E139, 1), NA())</f>
        <v>18.899999999999999</v>
      </c>
      <c r="F129" s="350" t="e">
        <f>IF(ISNUMBER(Regressions!F139),ROUND(Regressions!F139, 1), NA())</f>
        <v>#N/A</v>
      </c>
      <c r="G129" s="240" t="e">
        <f>IF(ISNUMBER(Regressions!G139),ROUND(Regressions!G139, 1), NA())</f>
        <v>#N/A</v>
      </c>
      <c r="H129" s="351" t="e">
        <f>IF(ISNUMBER(Regressions!H139),ROUND(Regressions!H139, 1), NA())</f>
        <v>#N/A</v>
      </c>
      <c r="I129" s="241" t="e">
        <f>IF(ISNUMBER(Regressions!I139),ROUND(Regressions!I139, 1), NA())</f>
        <v>#N/A</v>
      </c>
      <c r="J129" s="352" t="e">
        <f>IF(ISNUMBER(Regressions!K139),ROUND(Regressions!K139, 1), NA())</f>
        <v>#N/A</v>
      </c>
      <c r="K129" s="350" t="e">
        <f>IF(ISNUMBER(Regressions!L139),ROUND(Regressions!L139, 1), NA())</f>
        <v>#N/A</v>
      </c>
      <c r="L129" s="242" t="e">
        <f>IF(ISNUMBER(Regressions!M139),ROUND(Regressions!M139, 1), NA())</f>
        <v>#N/A</v>
      </c>
      <c r="M129" s="351" t="e">
        <f>IF(ISNUMBER(Regressions!N139),ROUND(Regressions!N139, 1), NA())</f>
        <v>#N/A</v>
      </c>
      <c r="N129" s="241" t="e">
        <f>IF(ISNUMBER(Regressions!O139),ROUND(Regressions!O139, 1), NA())</f>
        <v>#N/A</v>
      </c>
      <c r="O129" s="352">
        <f>IF(ISNUMBER(Regressions!Q139),ROUND(Regressions!Q139, 1), NA())</f>
        <v>100</v>
      </c>
      <c r="P129" s="350" t="e">
        <f>IF(ISNUMBER(Regressions!R139),ROUND(Regressions!R139, 1), NA())</f>
        <v>#N/A</v>
      </c>
      <c r="Q129" s="219" t="e">
        <f>IF(ISNUMBER(Regressions!S139),ROUND(Regressions!S139, 1), NA())</f>
        <v>#N/A</v>
      </c>
      <c r="R129" s="351" t="e">
        <f>IF(ISNUMBER(Regressions!T139),ROUND(Regressions!T139, 1), NA())</f>
        <v>#N/A</v>
      </c>
      <c r="S129" s="241" t="e">
        <f>IF(ISNUMBER(Regressions!U139),ROUND(Regressions!U139, 1), NA())</f>
        <v>#N/A</v>
      </c>
    </row>
    <row xmlns:x14ac="http://schemas.microsoft.com/office/spreadsheetml/2009/9/ac" r="130" x14ac:dyDescent="0.2">
      <c r="A130" s="347" t="str">
        <f>IF(ISBLANK(Regressions!A140), " ", Regressions!A140)</f>
        <v>Guinea</v>
      </c>
      <c r="B130" s="348">
        <f>IF(ISBLANK(Regressions!B140), " ", Regressions!B140)</f>
        <v>2002</v>
      </c>
      <c r="C130" s="353" t="str">
        <f>IF(ISBLANK(Regressions!C140), " ", Regressions!C140)</f>
        <v>Primary</v>
      </c>
      <c r="D130" s="349">
        <f>IF(ISBLANK(Regressions!D140), " ", Regressions!D140)</f>
        <v>1431194</v>
      </c>
      <c r="E130" s="218">
        <f>IF(ISNUMBER(Regressions!E140),ROUND(Regressions!E140, 1), NA())</f>
        <v>18.899999999999999</v>
      </c>
      <c r="F130" s="350" t="e">
        <f>IF(ISNUMBER(Regressions!F140),ROUND(Regressions!F140, 1), NA())</f>
        <v>#N/A</v>
      </c>
      <c r="G130" s="240" t="e">
        <f>IF(ISNUMBER(Regressions!G140),ROUND(Regressions!G140, 1), NA())</f>
        <v>#N/A</v>
      </c>
      <c r="H130" s="351" t="e">
        <f>IF(ISNUMBER(Regressions!H140),ROUND(Regressions!H140, 1), NA())</f>
        <v>#N/A</v>
      </c>
      <c r="I130" s="241" t="e">
        <f>IF(ISNUMBER(Regressions!I140),ROUND(Regressions!I140, 1), NA())</f>
        <v>#N/A</v>
      </c>
      <c r="J130" s="352" t="e">
        <f>IF(ISNUMBER(Regressions!K140),ROUND(Regressions!K140, 1), NA())</f>
        <v>#N/A</v>
      </c>
      <c r="K130" s="350" t="e">
        <f>IF(ISNUMBER(Regressions!L140),ROUND(Regressions!L140, 1), NA())</f>
        <v>#N/A</v>
      </c>
      <c r="L130" s="242" t="e">
        <f>IF(ISNUMBER(Regressions!M140),ROUND(Regressions!M140, 1), NA())</f>
        <v>#N/A</v>
      </c>
      <c r="M130" s="351" t="e">
        <f>IF(ISNUMBER(Regressions!N140),ROUND(Regressions!N140, 1), NA())</f>
        <v>#N/A</v>
      </c>
      <c r="N130" s="241" t="e">
        <f>IF(ISNUMBER(Regressions!O140),ROUND(Regressions!O140, 1), NA())</f>
        <v>#N/A</v>
      </c>
      <c r="O130" s="352">
        <f>IF(ISNUMBER(Regressions!Q140),ROUND(Regressions!Q140, 1), NA())</f>
        <v>100</v>
      </c>
      <c r="P130" s="350" t="e">
        <f>IF(ISNUMBER(Regressions!R140),ROUND(Regressions!R140, 1), NA())</f>
        <v>#N/A</v>
      </c>
      <c r="Q130" s="219" t="e">
        <f>IF(ISNUMBER(Regressions!S140),ROUND(Regressions!S140, 1), NA())</f>
        <v>#N/A</v>
      </c>
      <c r="R130" s="351" t="e">
        <f>IF(ISNUMBER(Regressions!T140),ROUND(Regressions!T140, 1), NA())</f>
        <v>#N/A</v>
      </c>
      <c r="S130" s="241" t="e">
        <f>IF(ISNUMBER(Regressions!U140),ROUND(Regressions!U140, 1), NA())</f>
        <v>#N/A</v>
      </c>
    </row>
    <row xmlns:x14ac="http://schemas.microsoft.com/office/spreadsheetml/2009/9/ac" r="131" x14ac:dyDescent="0.2">
      <c r="A131" s="347" t="str">
        <f>IF(ISBLANK(Regressions!A141), " ", Regressions!A141)</f>
        <v>Guinea</v>
      </c>
      <c r="B131" s="348">
        <f>IF(ISBLANK(Regressions!B141), " ", Regressions!B141)</f>
        <v>2003</v>
      </c>
      <c r="C131" s="353" t="str">
        <f>IF(ISBLANK(Regressions!C141), " ", Regressions!C141)</f>
        <v>Primary</v>
      </c>
      <c r="D131" s="349">
        <f>IF(ISBLANK(Regressions!D141), " ", Regressions!D141)</f>
        <v>1469952</v>
      </c>
      <c r="E131" s="218">
        <f>IF(ISNUMBER(Regressions!E141),ROUND(Regressions!E141, 1), NA())</f>
        <v>18.899999999999999</v>
      </c>
      <c r="F131" s="350" t="e">
        <f>IF(ISNUMBER(Regressions!F141),ROUND(Regressions!F141, 1), NA())</f>
        <v>#N/A</v>
      </c>
      <c r="G131" s="240" t="e">
        <f>IF(ISNUMBER(Regressions!G141),ROUND(Regressions!G141, 1), NA())</f>
        <v>#N/A</v>
      </c>
      <c r="H131" s="351" t="e">
        <f>IF(ISNUMBER(Regressions!H141),ROUND(Regressions!H141, 1), NA())</f>
        <v>#N/A</v>
      </c>
      <c r="I131" s="241" t="e">
        <f>IF(ISNUMBER(Regressions!I141),ROUND(Regressions!I141, 1), NA())</f>
        <v>#N/A</v>
      </c>
      <c r="J131" s="352" t="e">
        <f>IF(ISNUMBER(Regressions!K141),ROUND(Regressions!K141, 1), NA())</f>
        <v>#N/A</v>
      </c>
      <c r="K131" s="350" t="e">
        <f>IF(ISNUMBER(Regressions!L141),ROUND(Regressions!L141, 1), NA())</f>
        <v>#N/A</v>
      </c>
      <c r="L131" s="242" t="e">
        <f>IF(ISNUMBER(Regressions!M141),ROUND(Regressions!M141, 1), NA())</f>
        <v>#N/A</v>
      </c>
      <c r="M131" s="351" t="e">
        <f>IF(ISNUMBER(Regressions!N141),ROUND(Regressions!N141, 1), NA())</f>
        <v>#N/A</v>
      </c>
      <c r="N131" s="241" t="e">
        <f>IF(ISNUMBER(Regressions!O141),ROUND(Regressions!O141, 1), NA())</f>
        <v>#N/A</v>
      </c>
      <c r="O131" s="352">
        <f>IF(ISNUMBER(Regressions!Q141),ROUND(Regressions!Q141, 1), NA())</f>
        <v>100</v>
      </c>
      <c r="P131" s="350" t="e">
        <f>IF(ISNUMBER(Regressions!R141),ROUND(Regressions!R141, 1), NA())</f>
        <v>#N/A</v>
      </c>
      <c r="Q131" s="219" t="e">
        <f>IF(ISNUMBER(Regressions!S141),ROUND(Regressions!S141, 1), NA())</f>
        <v>#N/A</v>
      </c>
      <c r="R131" s="351" t="e">
        <f>IF(ISNUMBER(Regressions!T141),ROUND(Regressions!T141, 1), NA())</f>
        <v>#N/A</v>
      </c>
      <c r="S131" s="241" t="e">
        <f>IF(ISNUMBER(Regressions!U141),ROUND(Regressions!U141, 1), NA())</f>
        <v>#N/A</v>
      </c>
    </row>
    <row xmlns:x14ac="http://schemas.microsoft.com/office/spreadsheetml/2009/9/ac" r="132" x14ac:dyDescent="0.2">
      <c r="A132" s="347" t="str">
        <f>IF(ISBLANK(Regressions!A142), " ", Regressions!A142)</f>
        <v>Guinea</v>
      </c>
      <c r="B132" s="348">
        <f>IF(ISBLANK(Regressions!B142), " ", Regressions!B142)</f>
        <v>2004</v>
      </c>
      <c r="C132" s="353" t="str">
        <f>IF(ISBLANK(Regressions!C142), " ", Regressions!C142)</f>
        <v>Primary</v>
      </c>
      <c r="D132" s="349">
        <f>IF(ISBLANK(Regressions!D142), " ", Regressions!D142)</f>
        <v>1509382</v>
      </c>
      <c r="E132" s="218">
        <f>IF(ISNUMBER(Regressions!E142),ROUND(Regressions!E142, 1), NA())</f>
        <v>20.399999999999999</v>
      </c>
      <c r="F132" s="350" t="e">
        <f>IF(ISNUMBER(Regressions!F142),ROUND(Regressions!F142, 1), NA())</f>
        <v>#N/A</v>
      </c>
      <c r="G132" s="240" t="e">
        <f>IF(ISNUMBER(Regressions!G142),ROUND(Regressions!G142, 1), NA())</f>
        <v>#N/A</v>
      </c>
      <c r="H132" s="351" t="e">
        <f>IF(ISNUMBER(Regressions!H142),ROUND(Regressions!H142, 1), NA())</f>
        <v>#N/A</v>
      </c>
      <c r="I132" s="241" t="e">
        <f>IF(ISNUMBER(Regressions!I142),ROUND(Regressions!I142, 1), NA())</f>
        <v>#N/A</v>
      </c>
      <c r="J132" s="352">
        <f>IF(ISNUMBER(Regressions!K142),ROUND(Regressions!K142, 1), NA())</f>
        <v>65.2</v>
      </c>
      <c r="K132" s="350" t="e">
        <f>IF(ISNUMBER(Regressions!L142),ROUND(Regressions!L142, 1), NA())</f>
        <v>#N/A</v>
      </c>
      <c r="L132" s="242" t="e">
        <f>IF(ISNUMBER(Regressions!M142),ROUND(Regressions!M142, 1), NA())</f>
        <v>#N/A</v>
      </c>
      <c r="M132" s="351" t="e">
        <f>IF(ISNUMBER(Regressions!N142),ROUND(Regressions!N142, 1), NA())</f>
        <v>#N/A</v>
      </c>
      <c r="N132" s="241">
        <f>IF(ISNUMBER(Regressions!O142),ROUND(Regressions!O142, 1), NA())</f>
        <v>34.799999999999997</v>
      </c>
      <c r="O132" s="352">
        <f>IF(ISNUMBER(Regressions!Q142),ROUND(Regressions!Q142, 1), NA())</f>
        <v>100</v>
      </c>
      <c r="P132" s="350" t="e">
        <f>IF(ISNUMBER(Regressions!R142),ROUND(Regressions!R142, 1), NA())</f>
        <v>#N/A</v>
      </c>
      <c r="Q132" s="219" t="e">
        <f>IF(ISNUMBER(Regressions!S142),ROUND(Regressions!S142, 1), NA())</f>
        <v>#N/A</v>
      </c>
      <c r="R132" s="351" t="e">
        <f>IF(ISNUMBER(Regressions!T142),ROUND(Regressions!T142, 1), NA())</f>
        <v>#N/A</v>
      </c>
      <c r="S132" s="241" t="e">
        <f>IF(ISNUMBER(Regressions!U142),ROUND(Regressions!U142, 1), NA())</f>
        <v>#N/A</v>
      </c>
    </row>
    <row xmlns:x14ac="http://schemas.microsoft.com/office/spreadsheetml/2009/9/ac" r="133" x14ac:dyDescent="0.2">
      <c r="A133" s="347" t="str">
        <f>IF(ISBLANK(Regressions!A143), " ", Regressions!A143)</f>
        <v>Guinea</v>
      </c>
      <c r="B133" s="348">
        <f>IF(ISBLANK(Regressions!B143), " ", Regressions!B143)</f>
        <v>2005</v>
      </c>
      <c r="C133" s="353" t="str">
        <f>IF(ISBLANK(Regressions!C143), " ", Regressions!C143)</f>
        <v>Primary</v>
      </c>
      <c r="D133" s="349">
        <f>IF(ISBLANK(Regressions!D143), " ", Regressions!D143)</f>
        <v>1546283</v>
      </c>
      <c r="E133" s="218">
        <f>IF(ISNUMBER(Regressions!E143),ROUND(Regressions!E143, 1), NA())</f>
        <v>21.9</v>
      </c>
      <c r="F133" s="350" t="e">
        <f>IF(ISNUMBER(Regressions!F143),ROUND(Regressions!F143, 1), NA())</f>
        <v>#N/A</v>
      </c>
      <c r="G133" s="240" t="e">
        <f>IF(ISNUMBER(Regressions!G143),ROUND(Regressions!G143, 1), NA())</f>
        <v>#N/A</v>
      </c>
      <c r="H133" s="351" t="e">
        <f>IF(ISNUMBER(Regressions!H143),ROUND(Regressions!H143, 1), NA())</f>
        <v>#N/A</v>
      </c>
      <c r="I133" s="241" t="e">
        <f>IF(ISNUMBER(Regressions!I143),ROUND(Regressions!I143, 1), NA())</f>
        <v>#N/A</v>
      </c>
      <c r="J133" s="352">
        <f>IF(ISNUMBER(Regressions!K143),ROUND(Regressions!K143, 1), NA())</f>
        <v>65.2</v>
      </c>
      <c r="K133" s="350" t="e">
        <f>IF(ISNUMBER(Regressions!L143),ROUND(Regressions!L143, 1), NA())</f>
        <v>#N/A</v>
      </c>
      <c r="L133" s="242" t="e">
        <f>IF(ISNUMBER(Regressions!M143),ROUND(Regressions!M143, 1), NA())</f>
        <v>#N/A</v>
      </c>
      <c r="M133" s="351" t="e">
        <f>IF(ISNUMBER(Regressions!N143),ROUND(Regressions!N143, 1), NA())</f>
        <v>#N/A</v>
      </c>
      <c r="N133" s="241">
        <f>IF(ISNUMBER(Regressions!O143),ROUND(Regressions!O143, 1), NA())</f>
        <v>34.799999999999997</v>
      </c>
      <c r="O133" s="352">
        <f>IF(ISNUMBER(Regressions!Q143),ROUND(Regressions!Q143, 1), NA())</f>
        <v>100</v>
      </c>
      <c r="P133" s="350" t="e">
        <f>IF(ISNUMBER(Regressions!R143),ROUND(Regressions!R143, 1), NA())</f>
        <v>#N/A</v>
      </c>
      <c r="Q133" s="219" t="e">
        <f>IF(ISNUMBER(Regressions!S143),ROUND(Regressions!S143, 1), NA())</f>
        <v>#N/A</v>
      </c>
      <c r="R133" s="351" t="e">
        <f>IF(ISNUMBER(Regressions!T143),ROUND(Regressions!T143, 1), NA())</f>
        <v>#N/A</v>
      </c>
      <c r="S133" s="241" t="e">
        <f>IF(ISNUMBER(Regressions!U143),ROUND(Regressions!U143, 1), NA())</f>
        <v>#N/A</v>
      </c>
    </row>
    <row xmlns:x14ac="http://schemas.microsoft.com/office/spreadsheetml/2009/9/ac" r="134" x14ac:dyDescent="0.2">
      <c r="A134" s="347" t="str">
        <f>IF(ISBLANK(Regressions!A144), " ", Regressions!A144)</f>
        <v>Guinea</v>
      </c>
      <c r="B134" s="348">
        <f>IF(ISBLANK(Regressions!B144), " ", Regressions!B144)</f>
        <v>2006</v>
      </c>
      <c r="C134" s="353" t="str">
        <f>IF(ISBLANK(Regressions!C144), " ", Regressions!C144)</f>
        <v>Primary</v>
      </c>
      <c r="D134" s="349">
        <f>IF(ISBLANK(Regressions!D144), " ", Regressions!D144)</f>
        <v>1575683</v>
      </c>
      <c r="E134" s="218">
        <f>IF(ISNUMBER(Regressions!E144),ROUND(Regressions!E144, 1), NA())</f>
        <v>23.4</v>
      </c>
      <c r="F134" s="350" t="e">
        <f>IF(ISNUMBER(Regressions!F144),ROUND(Regressions!F144, 1), NA())</f>
        <v>#N/A</v>
      </c>
      <c r="G134" s="240" t="e">
        <f>IF(ISNUMBER(Regressions!G144),ROUND(Regressions!G144, 1), NA())</f>
        <v>#N/A</v>
      </c>
      <c r="H134" s="351" t="e">
        <f>IF(ISNUMBER(Regressions!H144),ROUND(Regressions!H144, 1), NA())</f>
        <v>#N/A</v>
      </c>
      <c r="I134" s="241" t="e">
        <f>IF(ISNUMBER(Regressions!I144),ROUND(Regressions!I144, 1), NA())</f>
        <v>#N/A</v>
      </c>
      <c r="J134" s="352">
        <f>IF(ISNUMBER(Regressions!K144),ROUND(Regressions!K144, 1), NA())</f>
        <v>65.2</v>
      </c>
      <c r="K134" s="350" t="e">
        <f>IF(ISNUMBER(Regressions!L144),ROUND(Regressions!L144, 1), NA())</f>
        <v>#N/A</v>
      </c>
      <c r="L134" s="242" t="e">
        <f>IF(ISNUMBER(Regressions!M144),ROUND(Regressions!M144, 1), NA())</f>
        <v>#N/A</v>
      </c>
      <c r="M134" s="351" t="e">
        <f>IF(ISNUMBER(Regressions!N144),ROUND(Regressions!N144, 1), NA())</f>
        <v>#N/A</v>
      </c>
      <c r="N134" s="241">
        <f>IF(ISNUMBER(Regressions!O144),ROUND(Regressions!O144, 1), NA())</f>
        <v>34.799999999999997</v>
      </c>
      <c r="O134" s="352">
        <f>IF(ISNUMBER(Regressions!Q144),ROUND(Regressions!Q144, 1), NA())</f>
        <v>100</v>
      </c>
      <c r="P134" s="350" t="e">
        <f>IF(ISNUMBER(Regressions!R144),ROUND(Regressions!R144, 1), NA())</f>
        <v>#N/A</v>
      </c>
      <c r="Q134" s="219" t="e">
        <f>IF(ISNUMBER(Regressions!S144),ROUND(Regressions!S144, 1), NA())</f>
        <v>#N/A</v>
      </c>
      <c r="R134" s="351" t="e">
        <f>IF(ISNUMBER(Regressions!T144),ROUND(Regressions!T144, 1), NA())</f>
        <v>#N/A</v>
      </c>
      <c r="S134" s="241" t="e">
        <f>IF(ISNUMBER(Regressions!U144),ROUND(Regressions!U144, 1), NA())</f>
        <v>#N/A</v>
      </c>
    </row>
    <row xmlns:x14ac="http://schemas.microsoft.com/office/spreadsheetml/2009/9/ac" r="135" x14ac:dyDescent="0.2">
      <c r="A135" s="347" t="str">
        <f>IF(ISBLANK(Regressions!A145), " ", Regressions!A145)</f>
        <v>Guinea</v>
      </c>
      <c r="B135" s="348">
        <f>IF(ISBLANK(Regressions!B145), " ", Regressions!B145)</f>
        <v>2007</v>
      </c>
      <c r="C135" s="353" t="str">
        <f>IF(ISBLANK(Regressions!C145), " ", Regressions!C145)</f>
        <v>Primary</v>
      </c>
      <c r="D135" s="349">
        <f>IF(ISBLANK(Regressions!D145), " ", Regressions!D145)</f>
        <v>1604707</v>
      </c>
      <c r="E135" s="218">
        <f>IF(ISNUMBER(Regressions!E145),ROUND(Regressions!E145, 1), NA())</f>
        <v>24.9</v>
      </c>
      <c r="F135" s="350">
        <f>IF(ISNUMBER(Regressions!F145),ROUND(Regressions!F145, 1), NA())</f>
        <v>24.9</v>
      </c>
      <c r="G135" s="240">
        <f>IF(ISNUMBER(Regressions!G145),ROUND(Regressions!G145, 1), NA())</f>
        <v>14.1</v>
      </c>
      <c r="H135" s="351">
        <f>IF(ISNUMBER(Regressions!H145),ROUND(Regressions!H145, 1), NA())</f>
        <v>10.8</v>
      </c>
      <c r="I135" s="241">
        <f>IF(ISNUMBER(Regressions!I145),ROUND(Regressions!I145, 1), NA())</f>
        <v>75.099999999999994</v>
      </c>
      <c r="J135" s="352">
        <f>IF(ISNUMBER(Regressions!K145),ROUND(Regressions!K145, 1), NA())</f>
        <v>65.2</v>
      </c>
      <c r="K135" s="350" t="e">
        <f>IF(ISNUMBER(Regressions!L145),ROUND(Regressions!L145, 1), NA())</f>
        <v>#N/A</v>
      </c>
      <c r="L135" s="242" t="e">
        <f>IF(ISNUMBER(Regressions!M145),ROUND(Regressions!M145, 1), NA())</f>
        <v>#N/A</v>
      </c>
      <c r="M135" s="351" t="e">
        <f>IF(ISNUMBER(Regressions!N145),ROUND(Regressions!N145, 1), NA())</f>
        <v>#N/A</v>
      </c>
      <c r="N135" s="241">
        <f>IF(ISNUMBER(Regressions!O145),ROUND(Regressions!O145, 1), NA())</f>
        <v>34.799999999999997</v>
      </c>
      <c r="O135" s="352">
        <f>IF(ISNUMBER(Regressions!Q145),ROUND(Regressions!Q145, 1), NA())</f>
        <v>100</v>
      </c>
      <c r="P135" s="350">
        <f>IF(ISNUMBER(Regressions!R145),ROUND(Regressions!R145, 1), NA())</f>
        <v>24.4</v>
      </c>
      <c r="Q135" s="219" t="e">
        <f>IF(ISNUMBER(Regressions!S145),ROUND(Regressions!S145, 1), NA())</f>
        <v>#N/A</v>
      </c>
      <c r="R135" s="351" t="e">
        <f>IF(ISNUMBER(Regressions!T145),ROUND(Regressions!T145, 1), NA())</f>
        <v>#N/A</v>
      </c>
      <c r="S135" s="241">
        <f>IF(ISNUMBER(Regressions!U145),ROUND(Regressions!U145, 1), NA())</f>
        <v>75.599999999999994</v>
      </c>
    </row>
    <row xmlns:x14ac="http://schemas.microsoft.com/office/spreadsheetml/2009/9/ac" r="136" x14ac:dyDescent="0.2">
      <c r="A136" s="347" t="str">
        <f>IF(ISBLANK(Regressions!A146), " ", Regressions!A146)</f>
        <v>Guinea</v>
      </c>
      <c r="B136" s="348">
        <f>IF(ISBLANK(Regressions!B146), " ", Regressions!B146)</f>
        <v>2008</v>
      </c>
      <c r="C136" s="353" t="str">
        <f>IF(ISBLANK(Regressions!C146), " ", Regressions!C146)</f>
        <v>Primary</v>
      </c>
      <c r="D136" s="349">
        <f>IF(ISBLANK(Regressions!D146), " ", Regressions!D146)</f>
        <v>1633705</v>
      </c>
      <c r="E136" s="218">
        <f>IF(ISNUMBER(Regressions!E146),ROUND(Regressions!E146, 1), NA())</f>
        <v>26.4</v>
      </c>
      <c r="F136" s="350">
        <f>IF(ISNUMBER(Regressions!F146),ROUND(Regressions!F146, 1), NA())</f>
        <v>26.4</v>
      </c>
      <c r="G136" s="240">
        <f>IF(ISNUMBER(Regressions!G146),ROUND(Regressions!G146, 1), NA())</f>
        <v>14.1</v>
      </c>
      <c r="H136" s="351">
        <f>IF(ISNUMBER(Regressions!H146),ROUND(Regressions!H146, 1), NA())</f>
        <v>12.3</v>
      </c>
      <c r="I136" s="241">
        <f>IF(ISNUMBER(Regressions!I146),ROUND(Regressions!I146, 1), NA())</f>
        <v>73.599999999999994</v>
      </c>
      <c r="J136" s="352">
        <f>IF(ISNUMBER(Regressions!K146),ROUND(Regressions!K146, 1), NA())</f>
        <v>65.2</v>
      </c>
      <c r="K136" s="350" t="e">
        <f>IF(ISNUMBER(Regressions!L146),ROUND(Regressions!L146, 1), NA())</f>
        <v>#N/A</v>
      </c>
      <c r="L136" s="242">
        <f>IF(ISNUMBER(Regressions!M146),ROUND(Regressions!M146, 1), NA())</f>
        <v>52.1</v>
      </c>
      <c r="M136" s="351">
        <f>IF(ISNUMBER(Regressions!N146),ROUND(Regressions!N146, 1), NA())</f>
        <v>13.1</v>
      </c>
      <c r="N136" s="241">
        <f>IF(ISNUMBER(Regressions!O146),ROUND(Regressions!O146, 1), NA())</f>
        <v>34.799999999999997</v>
      </c>
      <c r="O136" s="352">
        <f>IF(ISNUMBER(Regressions!Q146),ROUND(Regressions!Q146, 1), NA())</f>
        <v>100</v>
      </c>
      <c r="P136" s="350">
        <f>IF(ISNUMBER(Regressions!R146),ROUND(Regressions!R146, 1), NA())</f>
        <v>24.4</v>
      </c>
      <c r="Q136" s="219" t="e">
        <f>IF(ISNUMBER(Regressions!S146),ROUND(Regressions!S146, 1), NA())</f>
        <v>#N/A</v>
      </c>
      <c r="R136" s="351" t="e">
        <f>IF(ISNUMBER(Regressions!T146),ROUND(Regressions!T146, 1), NA())</f>
        <v>#N/A</v>
      </c>
      <c r="S136" s="241">
        <f>IF(ISNUMBER(Regressions!U146),ROUND(Regressions!U146, 1), NA())</f>
        <v>75.599999999999994</v>
      </c>
    </row>
    <row xmlns:x14ac="http://schemas.microsoft.com/office/spreadsheetml/2009/9/ac" r="137" x14ac:dyDescent="0.2">
      <c r="A137" s="347" t="str">
        <f>IF(ISBLANK(Regressions!A147), " ", Regressions!A147)</f>
        <v>Guinea</v>
      </c>
      <c r="B137" s="348">
        <f>IF(ISBLANK(Regressions!B147), " ", Regressions!B147)</f>
        <v>2009</v>
      </c>
      <c r="C137" s="353" t="str">
        <f>IF(ISBLANK(Regressions!C147), " ", Regressions!C147)</f>
        <v>Primary</v>
      </c>
      <c r="D137" s="349">
        <f>IF(ISBLANK(Regressions!D147), " ", Regressions!D147)</f>
        <v>1661508</v>
      </c>
      <c r="E137" s="218">
        <f>IF(ISNUMBER(Regressions!E147),ROUND(Regressions!E147, 1), NA())</f>
        <v>27.9</v>
      </c>
      <c r="F137" s="350">
        <f>IF(ISNUMBER(Regressions!F147),ROUND(Regressions!F147, 1), NA())</f>
        <v>27.3</v>
      </c>
      <c r="G137" s="240">
        <f>IF(ISNUMBER(Regressions!G147),ROUND(Regressions!G147, 1), NA())</f>
        <v>14.1</v>
      </c>
      <c r="H137" s="351">
        <f>IF(ISNUMBER(Regressions!H147),ROUND(Regressions!H147, 1), NA())</f>
        <v>13.3</v>
      </c>
      <c r="I137" s="241">
        <f>IF(ISNUMBER(Regressions!I147),ROUND(Regressions!I147, 1), NA())</f>
        <v>72.7</v>
      </c>
      <c r="J137" s="352">
        <f>IF(ISNUMBER(Regressions!K147),ROUND(Regressions!K147, 1), NA())</f>
        <v>66.5</v>
      </c>
      <c r="K137" s="350" t="e">
        <f>IF(ISNUMBER(Regressions!L147),ROUND(Regressions!L147, 1), NA())</f>
        <v>#N/A</v>
      </c>
      <c r="L137" s="242">
        <f>IF(ISNUMBER(Regressions!M147),ROUND(Regressions!M147, 1), NA())</f>
        <v>52.1</v>
      </c>
      <c r="M137" s="351">
        <f>IF(ISNUMBER(Regressions!N147),ROUND(Regressions!N147, 1), NA())</f>
        <v>14.4</v>
      </c>
      <c r="N137" s="241">
        <f>IF(ISNUMBER(Regressions!O147),ROUND(Regressions!O147, 1), NA())</f>
        <v>33.5</v>
      </c>
      <c r="O137" s="352">
        <f>IF(ISNUMBER(Regressions!Q147),ROUND(Regressions!Q147, 1), NA())</f>
        <v>100</v>
      </c>
      <c r="P137" s="350">
        <f>IF(ISNUMBER(Regressions!R147),ROUND(Regressions!R147, 1), NA())</f>
        <v>24.4</v>
      </c>
      <c r="Q137" s="219" t="e">
        <f>IF(ISNUMBER(Regressions!S147),ROUND(Regressions!S147, 1), NA())</f>
        <v>#N/A</v>
      </c>
      <c r="R137" s="351" t="e">
        <f>IF(ISNUMBER(Regressions!T147),ROUND(Regressions!T147, 1), NA())</f>
        <v>#N/A</v>
      </c>
      <c r="S137" s="241">
        <f>IF(ISNUMBER(Regressions!U147),ROUND(Regressions!U147, 1), NA())</f>
        <v>75.599999999999994</v>
      </c>
    </row>
    <row xmlns:x14ac="http://schemas.microsoft.com/office/spreadsheetml/2009/9/ac" r="138" x14ac:dyDescent="0.2">
      <c r="A138" s="347" t="str">
        <f>IF(ISBLANK(Regressions!A148), " ", Regressions!A148)</f>
        <v>Guinea</v>
      </c>
      <c r="B138" s="348">
        <f>IF(ISBLANK(Regressions!B148), " ", Regressions!B148)</f>
        <v>2010</v>
      </c>
      <c r="C138" s="353" t="str">
        <f>IF(ISBLANK(Regressions!C148), " ", Regressions!C148)</f>
        <v>Primary</v>
      </c>
      <c r="D138" s="349">
        <f>IF(ISBLANK(Regressions!D148), " ", Regressions!D148)</f>
        <v>1684060</v>
      </c>
      <c r="E138" s="218">
        <f>IF(ISNUMBER(Regressions!E148),ROUND(Regressions!E148, 1), NA())</f>
        <v>29.4</v>
      </c>
      <c r="F138" s="350">
        <f>IF(ISNUMBER(Regressions!F148),ROUND(Regressions!F148, 1), NA())</f>
        <v>27.3</v>
      </c>
      <c r="G138" s="240">
        <f>IF(ISNUMBER(Regressions!G148),ROUND(Regressions!G148, 1), NA())</f>
        <v>14.1</v>
      </c>
      <c r="H138" s="351">
        <f>IF(ISNUMBER(Regressions!H148),ROUND(Regressions!H148, 1), NA())</f>
        <v>13.3</v>
      </c>
      <c r="I138" s="241">
        <f>IF(ISNUMBER(Regressions!I148),ROUND(Regressions!I148, 1), NA())</f>
        <v>72.7</v>
      </c>
      <c r="J138" s="352">
        <f>IF(ISNUMBER(Regressions!K148),ROUND(Regressions!K148, 1), NA())</f>
        <v>67.8</v>
      </c>
      <c r="K138" s="350" t="e">
        <f>IF(ISNUMBER(Regressions!L148),ROUND(Regressions!L148, 1), NA())</f>
        <v>#N/A</v>
      </c>
      <c r="L138" s="242">
        <f>IF(ISNUMBER(Regressions!M148),ROUND(Regressions!M148, 1), NA())</f>
        <v>52.1</v>
      </c>
      <c r="M138" s="351">
        <f>IF(ISNUMBER(Regressions!N148),ROUND(Regressions!N148, 1), NA())</f>
        <v>15.6</v>
      </c>
      <c r="N138" s="241">
        <f>IF(ISNUMBER(Regressions!O148),ROUND(Regressions!O148, 1), NA())</f>
        <v>32.200000000000003</v>
      </c>
      <c r="O138" s="352">
        <f>IF(ISNUMBER(Regressions!Q148),ROUND(Regressions!Q148, 1), NA())</f>
        <v>100</v>
      </c>
      <c r="P138" s="350">
        <f>IF(ISNUMBER(Regressions!R148),ROUND(Regressions!R148, 1), NA())</f>
        <v>24.4</v>
      </c>
      <c r="Q138" s="219" t="e">
        <f>IF(ISNUMBER(Regressions!S148),ROUND(Regressions!S148, 1), NA())</f>
        <v>#N/A</v>
      </c>
      <c r="R138" s="351" t="e">
        <f>IF(ISNUMBER(Regressions!T148),ROUND(Regressions!T148, 1), NA())</f>
        <v>#N/A</v>
      </c>
      <c r="S138" s="241">
        <f>IF(ISNUMBER(Regressions!U148),ROUND(Regressions!U148, 1), NA())</f>
        <v>75.599999999999994</v>
      </c>
    </row>
    <row xmlns:x14ac="http://schemas.microsoft.com/office/spreadsheetml/2009/9/ac" r="139" x14ac:dyDescent="0.2">
      <c r="A139" s="347" t="str">
        <f>IF(ISBLANK(Regressions!A149), " ", Regressions!A149)</f>
        <v>Guinea</v>
      </c>
      <c r="B139" s="348">
        <f>IF(ISBLANK(Regressions!B149), " ", Regressions!B149)</f>
        <v>2011</v>
      </c>
      <c r="C139" s="353" t="str">
        <f>IF(ISBLANK(Regressions!C149), " ", Regressions!C149)</f>
        <v>Primary</v>
      </c>
      <c r="D139" s="349">
        <f>IF(ISBLANK(Regressions!D149), " ", Regressions!D149)</f>
        <v>1706075</v>
      </c>
      <c r="E139" s="218">
        <f>IF(ISNUMBER(Regressions!E149),ROUND(Regressions!E149, 1), NA())</f>
        <v>30.9</v>
      </c>
      <c r="F139" s="350">
        <f>IF(ISNUMBER(Regressions!F149),ROUND(Regressions!F149, 1), NA())</f>
        <v>27.3</v>
      </c>
      <c r="G139" s="240">
        <f>IF(ISNUMBER(Regressions!G149),ROUND(Regressions!G149, 1), NA())</f>
        <v>14.1</v>
      </c>
      <c r="H139" s="351">
        <f>IF(ISNUMBER(Regressions!H149),ROUND(Regressions!H149, 1), NA())</f>
        <v>13.3</v>
      </c>
      <c r="I139" s="241">
        <f>IF(ISNUMBER(Regressions!I149),ROUND(Regressions!I149, 1), NA())</f>
        <v>72.7</v>
      </c>
      <c r="J139" s="352">
        <f>IF(ISNUMBER(Regressions!K149),ROUND(Regressions!K149, 1), NA())</f>
        <v>69</v>
      </c>
      <c r="K139" s="350" t="e">
        <f>IF(ISNUMBER(Regressions!L149),ROUND(Regressions!L149, 1), NA())</f>
        <v>#N/A</v>
      </c>
      <c r="L139" s="242">
        <f>IF(ISNUMBER(Regressions!M149),ROUND(Regressions!M149, 1), NA())</f>
        <v>52.1</v>
      </c>
      <c r="M139" s="351">
        <f>IF(ISNUMBER(Regressions!N149),ROUND(Regressions!N149, 1), NA())</f>
        <v>16.899999999999999</v>
      </c>
      <c r="N139" s="241">
        <f>IF(ISNUMBER(Regressions!O149),ROUND(Regressions!O149, 1), NA())</f>
        <v>31</v>
      </c>
      <c r="O139" s="352">
        <f>IF(ISNUMBER(Regressions!Q149),ROUND(Regressions!Q149, 1), NA())</f>
        <v>100</v>
      </c>
      <c r="P139" s="350">
        <f>IF(ISNUMBER(Regressions!R149),ROUND(Regressions!R149, 1), NA())</f>
        <v>24.4</v>
      </c>
      <c r="Q139" s="219" t="e">
        <f>IF(ISNUMBER(Regressions!S149),ROUND(Regressions!S149, 1), NA())</f>
        <v>#N/A</v>
      </c>
      <c r="R139" s="351" t="e">
        <f>IF(ISNUMBER(Regressions!T149),ROUND(Regressions!T149, 1), NA())</f>
        <v>#N/A</v>
      </c>
      <c r="S139" s="241">
        <f>IF(ISNUMBER(Regressions!U149),ROUND(Regressions!U149, 1), NA())</f>
        <v>75.599999999999994</v>
      </c>
    </row>
    <row xmlns:x14ac="http://schemas.microsoft.com/office/spreadsheetml/2009/9/ac" r="140" x14ac:dyDescent="0.2">
      <c r="A140" s="347" t="str">
        <f>IF(ISBLANK(Regressions!A150), " ", Regressions!A150)</f>
        <v>Guinea</v>
      </c>
      <c r="B140" s="348">
        <f>IF(ISBLANK(Regressions!B150), " ", Regressions!B150)</f>
        <v>2012</v>
      </c>
      <c r="C140" s="353" t="str">
        <f>IF(ISBLANK(Regressions!C150), " ", Regressions!C150)</f>
        <v>Primary</v>
      </c>
      <c r="D140" s="349">
        <f>IF(ISBLANK(Regressions!D150), " ", Regressions!D150)</f>
        <v>1734643</v>
      </c>
      <c r="E140" s="218">
        <f>IF(ISNUMBER(Regressions!E150),ROUND(Regressions!E150, 1), NA())</f>
        <v>32.4</v>
      </c>
      <c r="F140" s="350">
        <f>IF(ISNUMBER(Regressions!F150),ROUND(Regressions!F150, 1), NA())</f>
        <v>28.4</v>
      </c>
      <c r="G140" s="240">
        <f>IF(ISNUMBER(Regressions!G150),ROUND(Regressions!G150, 1), NA())</f>
        <v>17.2</v>
      </c>
      <c r="H140" s="351">
        <f>IF(ISNUMBER(Regressions!H150),ROUND(Regressions!H150, 1), NA())</f>
        <v>11.1</v>
      </c>
      <c r="I140" s="241">
        <f>IF(ISNUMBER(Regressions!I150),ROUND(Regressions!I150, 1), NA())</f>
        <v>71.599999999999994</v>
      </c>
      <c r="J140" s="352">
        <f>IF(ISNUMBER(Regressions!K150),ROUND(Regressions!K150, 1), NA())</f>
        <v>70.3</v>
      </c>
      <c r="K140" s="350" t="e">
        <f>IF(ISNUMBER(Regressions!L150),ROUND(Regressions!L150, 1), NA())</f>
        <v>#N/A</v>
      </c>
      <c r="L140" s="242">
        <f>IF(ISNUMBER(Regressions!M150),ROUND(Regressions!M150, 1), NA())</f>
        <v>52.1</v>
      </c>
      <c r="M140" s="351">
        <f>IF(ISNUMBER(Regressions!N150),ROUND(Regressions!N150, 1), NA())</f>
        <v>18.2</v>
      </c>
      <c r="N140" s="241">
        <f>IF(ISNUMBER(Regressions!O150),ROUND(Regressions!O150, 1), NA())</f>
        <v>29.7</v>
      </c>
      <c r="O140" s="352">
        <f>IF(ISNUMBER(Regressions!Q150),ROUND(Regressions!Q150, 1), NA())</f>
        <v>100</v>
      </c>
      <c r="P140" s="350">
        <f>IF(ISNUMBER(Regressions!R150),ROUND(Regressions!R150, 1), NA())</f>
        <v>26.1</v>
      </c>
      <c r="Q140" s="219" t="e">
        <f>IF(ISNUMBER(Regressions!S150),ROUND(Regressions!S150, 1), NA())</f>
        <v>#N/A</v>
      </c>
      <c r="R140" s="351" t="e">
        <f>IF(ISNUMBER(Regressions!T150),ROUND(Regressions!T150, 1), NA())</f>
        <v>#N/A</v>
      </c>
      <c r="S140" s="241">
        <f>IF(ISNUMBER(Regressions!U150),ROUND(Regressions!U150, 1), NA())</f>
        <v>73.900000000000006</v>
      </c>
    </row>
    <row xmlns:x14ac="http://schemas.microsoft.com/office/spreadsheetml/2009/9/ac" r="141" x14ac:dyDescent="0.2">
      <c r="A141" s="347" t="str">
        <f>IF(ISBLANK(Regressions!A151), " ", Regressions!A151)</f>
        <v>Guinea</v>
      </c>
      <c r="B141" s="348">
        <f>IF(ISBLANK(Regressions!B151), " ", Regressions!B151)</f>
        <v>2013</v>
      </c>
      <c r="C141" s="353" t="str">
        <f>IF(ISBLANK(Regressions!C151), " ", Regressions!C151)</f>
        <v>Primary</v>
      </c>
      <c r="D141" s="349">
        <f>IF(ISBLANK(Regressions!D151), " ", Regressions!D151)</f>
        <v>1765330</v>
      </c>
      <c r="E141" s="218">
        <f>IF(ISNUMBER(Regressions!E151),ROUND(Regressions!E151, 1), NA())</f>
        <v>33.9</v>
      </c>
      <c r="F141" s="350">
        <f>IF(ISNUMBER(Regressions!F151),ROUND(Regressions!F151, 1), NA())</f>
        <v>29.4</v>
      </c>
      <c r="G141" s="240">
        <f>IF(ISNUMBER(Regressions!G151),ROUND(Regressions!G151, 1), NA())</f>
        <v>20.399999999999999</v>
      </c>
      <c r="H141" s="351">
        <f>IF(ISNUMBER(Regressions!H151),ROUND(Regressions!H151, 1), NA())</f>
        <v>9</v>
      </c>
      <c r="I141" s="241">
        <f>IF(ISNUMBER(Regressions!I151),ROUND(Regressions!I151, 1), NA())</f>
        <v>70.599999999999994</v>
      </c>
      <c r="J141" s="352">
        <f>IF(ISNUMBER(Regressions!K151),ROUND(Regressions!K151, 1), NA())</f>
        <v>71.599999999999994</v>
      </c>
      <c r="K141" s="350" t="e">
        <f>IF(ISNUMBER(Regressions!L151),ROUND(Regressions!L151, 1), NA())</f>
        <v>#N/A</v>
      </c>
      <c r="L141" s="242">
        <f>IF(ISNUMBER(Regressions!M151),ROUND(Regressions!M151, 1), NA())</f>
        <v>52.1</v>
      </c>
      <c r="M141" s="351">
        <f>IF(ISNUMBER(Regressions!N151),ROUND(Regressions!N151, 1), NA())</f>
        <v>19.5</v>
      </c>
      <c r="N141" s="241">
        <f>IF(ISNUMBER(Regressions!O151),ROUND(Regressions!O151, 1), NA())</f>
        <v>28.4</v>
      </c>
      <c r="O141" s="352">
        <f>IF(ISNUMBER(Regressions!Q151),ROUND(Regressions!Q151, 1), NA())</f>
        <v>100</v>
      </c>
      <c r="P141" s="350">
        <f>IF(ISNUMBER(Regressions!R151),ROUND(Regressions!R151, 1), NA())</f>
        <v>27.7</v>
      </c>
      <c r="Q141" s="219" t="e">
        <f>IF(ISNUMBER(Regressions!S151),ROUND(Regressions!S151, 1), NA())</f>
        <v>#N/A</v>
      </c>
      <c r="R141" s="351" t="e">
        <f>IF(ISNUMBER(Regressions!T151),ROUND(Regressions!T151, 1), NA())</f>
        <v>#N/A</v>
      </c>
      <c r="S141" s="241">
        <f>IF(ISNUMBER(Regressions!U151),ROUND(Regressions!U151, 1), NA())</f>
        <v>72.3</v>
      </c>
    </row>
    <row xmlns:x14ac="http://schemas.microsoft.com/office/spreadsheetml/2009/9/ac" r="142" x14ac:dyDescent="0.2">
      <c r="A142" s="347" t="str">
        <f>IF(ISBLANK(Regressions!A152), " ", Regressions!A152)</f>
        <v>Guinea</v>
      </c>
      <c r="B142" s="348">
        <f>IF(ISBLANK(Regressions!B152), " ", Regressions!B152)</f>
        <v>2014</v>
      </c>
      <c r="C142" s="353" t="str">
        <f>IF(ISBLANK(Regressions!C152), " ", Regressions!C152)</f>
        <v>Primary</v>
      </c>
      <c r="D142" s="349">
        <f>IF(ISBLANK(Regressions!D152), " ", Regressions!D152)</f>
        <v>1798680</v>
      </c>
      <c r="E142" s="218">
        <f>IF(ISNUMBER(Regressions!E152),ROUND(Regressions!E152, 1), NA())</f>
        <v>35.4</v>
      </c>
      <c r="F142" s="350">
        <f>IF(ISNUMBER(Regressions!F152),ROUND(Regressions!F152, 1), NA())</f>
        <v>30.4</v>
      </c>
      <c r="G142" s="240">
        <f>IF(ISNUMBER(Regressions!G152),ROUND(Regressions!G152, 1), NA())</f>
        <v>23.5</v>
      </c>
      <c r="H142" s="351">
        <f>IF(ISNUMBER(Regressions!H152),ROUND(Regressions!H152, 1), NA())</f>
        <v>6.9</v>
      </c>
      <c r="I142" s="241">
        <f>IF(ISNUMBER(Regressions!I152),ROUND(Regressions!I152, 1), NA())</f>
        <v>69.599999999999994</v>
      </c>
      <c r="J142" s="352">
        <f>IF(ISNUMBER(Regressions!K152),ROUND(Regressions!K152, 1), NA())</f>
        <v>72.900000000000006</v>
      </c>
      <c r="K142" s="350" t="e">
        <f>IF(ISNUMBER(Regressions!L152),ROUND(Regressions!L152, 1), NA())</f>
        <v>#N/A</v>
      </c>
      <c r="L142" s="242">
        <f>IF(ISNUMBER(Regressions!M152),ROUND(Regressions!M152, 1), NA())</f>
        <v>52.1</v>
      </c>
      <c r="M142" s="351">
        <f>IF(ISNUMBER(Regressions!N152),ROUND(Regressions!N152, 1), NA())</f>
        <v>20.8</v>
      </c>
      <c r="N142" s="241">
        <f>IF(ISNUMBER(Regressions!O152),ROUND(Regressions!O152, 1), NA())</f>
        <v>27.1</v>
      </c>
      <c r="O142" s="352">
        <f>IF(ISNUMBER(Regressions!Q152),ROUND(Regressions!Q152, 1), NA())</f>
        <v>98.4</v>
      </c>
      <c r="P142" s="350">
        <f>IF(ISNUMBER(Regressions!R152),ROUND(Regressions!R152, 1), NA())</f>
        <v>29.4</v>
      </c>
      <c r="Q142" s="219" t="e">
        <f>IF(ISNUMBER(Regressions!S152),ROUND(Regressions!S152, 1), NA())</f>
        <v>#N/A</v>
      </c>
      <c r="R142" s="351" t="e">
        <f>IF(ISNUMBER(Regressions!T152),ROUND(Regressions!T152, 1), NA())</f>
        <v>#N/A</v>
      </c>
      <c r="S142" s="241">
        <f>IF(ISNUMBER(Regressions!U152),ROUND(Regressions!U152, 1), NA())</f>
        <v>70.599999999999994</v>
      </c>
    </row>
    <row xmlns:x14ac="http://schemas.microsoft.com/office/spreadsheetml/2009/9/ac" r="143" x14ac:dyDescent="0.2">
      <c r="A143" s="347" t="str">
        <f>IF(ISBLANK(Regressions!A153), " ", Regressions!A153)</f>
        <v>Guinea</v>
      </c>
      <c r="B143" s="348">
        <f>IF(ISBLANK(Regressions!B153), " ", Regressions!B153)</f>
        <v>2015</v>
      </c>
      <c r="C143" s="353" t="str">
        <f>IF(ISBLANK(Regressions!C153), " ", Regressions!C153)</f>
        <v>Primary</v>
      </c>
      <c r="D143" s="349">
        <f>IF(ISBLANK(Regressions!D153), " ", Regressions!D153)</f>
        <v>1837468</v>
      </c>
      <c r="E143" s="218">
        <f>IF(ISNUMBER(Regressions!E153),ROUND(Regressions!E153, 1), NA())</f>
        <v>36.9</v>
      </c>
      <c r="F143" s="350">
        <f>IF(ISNUMBER(Regressions!F153),ROUND(Regressions!F153, 1), NA())</f>
        <v>31.4</v>
      </c>
      <c r="G143" s="240">
        <f>IF(ISNUMBER(Regressions!G153),ROUND(Regressions!G153, 1), NA())</f>
        <v>26.6</v>
      </c>
      <c r="H143" s="351">
        <f>IF(ISNUMBER(Regressions!H153),ROUND(Regressions!H153, 1), NA())</f>
        <v>4.8</v>
      </c>
      <c r="I143" s="241">
        <f>IF(ISNUMBER(Regressions!I153),ROUND(Regressions!I153, 1), NA())</f>
        <v>68.599999999999994</v>
      </c>
      <c r="J143" s="352">
        <f>IF(ISNUMBER(Regressions!K153),ROUND(Regressions!K153, 1), NA())</f>
        <v>74.2</v>
      </c>
      <c r="K143" s="350" t="e">
        <f>IF(ISNUMBER(Regressions!L153),ROUND(Regressions!L153, 1), NA())</f>
        <v>#N/A</v>
      </c>
      <c r="L143" s="242">
        <f>IF(ISNUMBER(Regressions!M153),ROUND(Regressions!M153, 1), NA())</f>
        <v>52.1</v>
      </c>
      <c r="M143" s="351">
        <f>IF(ISNUMBER(Regressions!N153),ROUND(Regressions!N153, 1), NA())</f>
        <v>22</v>
      </c>
      <c r="N143" s="241">
        <f>IF(ISNUMBER(Regressions!O153),ROUND(Regressions!O153, 1), NA())</f>
        <v>25.8</v>
      </c>
      <c r="O143" s="352">
        <f>IF(ISNUMBER(Regressions!Q153),ROUND(Regressions!Q153, 1), NA())</f>
        <v>95.4</v>
      </c>
      <c r="P143" s="350">
        <f>IF(ISNUMBER(Regressions!R153),ROUND(Regressions!R153, 1), NA())</f>
        <v>31</v>
      </c>
      <c r="Q143" s="219" t="e">
        <f>IF(ISNUMBER(Regressions!S153),ROUND(Regressions!S153, 1), NA())</f>
        <v>#N/A</v>
      </c>
      <c r="R143" s="351" t="e">
        <f>IF(ISNUMBER(Regressions!T153),ROUND(Regressions!T153, 1), NA())</f>
        <v>#N/A</v>
      </c>
      <c r="S143" s="241">
        <f>IF(ISNUMBER(Regressions!U153),ROUND(Regressions!U153, 1), NA())</f>
        <v>69</v>
      </c>
    </row>
    <row xmlns:x14ac="http://schemas.microsoft.com/office/spreadsheetml/2009/9/ac" r="144" x14ac:dyDescent="0.2">
      <c r="A144" s="347" t="str">
        <f>IF(ISBLANK(Regressions!A154), " ", Regressions!A154)</f>
        <v>Guinea</v>
      </c>
      <c r="B144" s="348">
        <f>IF(ISBLANK(Regressions!B154), " ", Regressions!B154)</f>
        <v>2016</v>
      </c>
      <c r="C144" s="353" t="str">
        <f>IF(ISBLANK(Regressions!C154), " ", Regressions!C154)</f>
        <v>Primary</v>
      </c>
      <c r="D144" s="349">
        <f>IF(ISBLANK(Regressions!D154), " ", Regressions!D154)</f>
        <v>1882704</v>
      </c>
      <c r="E144" s="218">
        <f>IF(ISNUMBER(Regressions!E154),ROUND(Regressions!E154, 1), NA())</f>
        <v>38.4</v>
      </c>
      <c r="F144" s="350">
        <f>IF(ISNUMBER(Regressions!F154),ROUND(Regressions!F154, 1), NA())</f>
        <v>32.4</v>
      </c>
      <c r="G144" s="240">
        <f>IF(ISNUMBER(Regressions!G154),ROUND(Regressions!G154, 1), NA())</f>
        <v>29.8</v>
      </c>
      <c r="H144" s="351">
        <f>IF(ISNUMBER(Regressions!H154),ROUND(Regressions!H154, 1), NA())</f>
        <v>2.6</v>
      </c>
      <c r="I144" s="241">
        <f>IF(ISNUMBER(Regressions!I154),ROUND(Regressions!I154, 1), NA())</f>
        <v>67.599999999999994</v>
      </c>
      <c r="J144" s="352">
        <f>IF(ISNUMBER(Regressions!K154),ROUND(Regressions!K154, 1), NA())</f>
        <v>75.400000000000006</v>
      </c>
      <c r="K144" s="350" t="e">
        <f>IF(ISNUMBER(Regressions!L154),ROUND(Regressions!L154, 1), NA())</f>
        <v>#N/A</v>
      </c>
      <c r="L144" s="242">
        <f>IF(ISNUMBER(Regressions!M154),ROUND(Regressions!M154, 1), NA())</f>
        <v>52.1</v>
      </c>
      <c r="M144" s="351">
        <f>IF(ISNUMBER(Regressions!N154),ROUND(Regressions!N154, 1), NA())</f>
        <v>23.3</v>
      </c>
      <c r="N144" s="241">
        <f>IF(ISNUMBER(Regressions!O154),ROUND(Regressions!O154, 1), NA())</f>
        <v>24.6</v>
      </c>
      <c r="O144" s="352">
        <f>IF(ISNUMBER(Regressions!Q154),ROUND(Regressions!Q154, 1), NA())</f>
        <v>92.4</v>
      </c>
      <c r="P144" s="350">
        <f>IF(ISNUMBER(Regressions!R154),ROUND(Regressions!R154, 1), NA())</f>
        <v>32.700000000000003</v>
      </c>
      <c r="Q144" s="219" t="e">
        <f>IF(ISNUMBER(Regressions!S154),ROUND(Regressions!S154, 1), NA())</f>
        <v>#N/A</v>
      </c>
      <c r="R144" s="351" t="e">
        <f>IF(ISNUMBER(Regressions!T154),ROUND(Regressions!T154, 1), NA())</f>
        <v>#N/A</v>
      </c>
      <c r="S144" s="241">
        <f>IF(ISNUMBER(Regressions!U154),ROUND(Regressions!U154, 1), NA())</f>
        <v>67.3</v>
      </c>
    </row>
    <row xmlns:x14ac="http://schemas.microsoft.com/office/spreadsheetml/2009/9/ac" r="145" x14ac:dyDescent="0.2">
      <c r="A145" s="347" t="str">
        <f>IF(ISBLANK(Regressions!A155), " ", Regressions!A155)</f>
        <v>Guinea</v>
      </c>
      <c r="B145" s="348">
        <f>IF(ISBLANK(Regressions!B155), " ", Regressions!B155)</f>
        <v>2017</v>
      </c>
      <c r="C145" s="353" t="str">
        <f>IF(ISBLANK(Regressions!C155), " ", Regressions!C155)</f>
        <v>Primary</v>
      </c>
      <c r="D145" s="349">
        <f>IF(ISBLANK(Regressions!D155), " ", Regressions!D155)</f>
        <v>1931902</v>
      </c>
      <c r="E145" s="218">
        <f>IF(ISNUMBER(Regressions!E155),ROUND(Regressions!E155, 1), NA())</f>
        <v>39.9</v>
      </c>
      <c r="F145" s="350">
        <f>IF(ISNUMBER(Regressions!F155),ROUND(Regressions!F155, 1), NA())</f>
        <v>33.4</v>
      </c>
      <c r="G145" s="240">
        <f>IF(ISNUMBER(Regressions!G155),ROUND(Regressions!G155, 1), NA())</f>
        <v>32.9</v>
      </c>
      <c r="H145" s="351">
        <f>IF(ISNUMBER(Regressions!H155),ROUND(Regressions!H155, 1), NA())</f>
        <v>0.5</v>
      </c>
      <c r="I145" s="241">
        <f>IF(ISNUMBER(Regressions!I155),ROUND(Regressions!I155, 1), NA())</f>
        <v>66.599999999999994</v>
      </c>
      <c r="J145" s="352">
        <f>IF(ISNUMBER(Regressions!K155),ROUND(Regressions!K155, 1), NA())</f>
        <v>76.7</v>
      </c>
      <c r="K145" s="350" t="e">
        <f>IF(ISNUMBER(Regressions!L155),ROUND(Regressions!L155, 1), NA())</f>
        <v>#N/A</v>
      </c>
      <c r="L145" s="242">
        <f>IF(ISNUMBER(Regressions!M155),ROUND(Regressions!M155, 1), NA())</f>
        <v>52.1</v>
      </c>
      <c r="M145" s="351">
        <f>IF(ISNUMBER(Regressions!N155),ROUND(Regressions!N155, 1), NA())</f>
        <v>24.6</v>
      </c>
      <c r="N145" s="241">
        <f>IF(ISNUMBER(Regressions!O155),ROUND(Regressions!O155, 1), NA())</f>
        <v>23.3</v>
      </c>
      <c r="O145" s="352">
        <f>IF(ISNUMBER(Regressions!Q155),ROUND(Regressions!Q155, 1), NA())</f>
        <v>89.4</v>
      </c>
      <c r="P145" s="350">
        <f>IF(ISNUMBER(Regressions!R155),ROUND(Regressions!R155, 1), NA())</f>
        <v>34.299999999999997</v>
      </c>
      <c r="Q145" s="219" t="e">
        <f>IF(ISNUMBER(Regressions!S155),ROUND(Regressions!S155, 1), NA())</f>
        <v>#N/A</v>
      </c>
      <c r="R145" s="351" t="e">
        <f>IF(ISNUMBER(Regressions!T155),ROUND(Regressions!T155, 1), NA())</f>
        <v>#N/A</v>
      </c>
      <c r="S145" s="241">
        <f>IF(ISNUMBER(Regressions!U155),ROUND(Regressions!U155, 1), NA())</f>
        <v>65.7</v>
      </c>
    </row>
    <row xmlns:x14ac="http://schemas.microsoft.com/office/spreadsheetml/2009/9/ac" r="146" x14ac:dyDescent="0.2">
      <c r="A146" s="347" t="str">
        <f>IF(ISBLANK(Regressions!A156), " ", Regressions!A156)</f>
        <v>Guinea</v>
      </c>
      <c r="B146" s="348">
        <f>IF(ISBLANK(Regressions!B156), " ", Regressions!B156)</f>
        <v>2018</v>
      </c>
      <c r="C146" s="353" t="str">
        <f>IF(ISBLANK(Regressions!C156), " ", Regressions!C156)</f>
        <v>Primary</v>
      </c>
      <c r="D146" s="349">
        <f>IF(ISBLANK(Regressions!D156), " ", Regressions!D156)</f>
        <v>1980636</v>
      </c>
      <c r="E146" s="218">
        <f>IF(ISNUMBER(Regressions!E156),ROUND(Regressions!E156, 1), NA())</f>
        <v>41.4</v>
      </c>
      <c r="F146" s="350">
        <f>IF(ISNUMBER(Regressions!F156),ROUND(Regressions!F156, 1), NA())</f>
        <v>34.4</v>
      </c>
      <c r="G146" s="240">
        <f>IF(ISNUMBER(Regressions!G156),ROUND(Regressions!G156, 1), NA())</f>
        <v>34.4</v>
      </c>
      <c r="H146" s="351">
        <f>IF(ISNUMBER(Regressions!H156),ROUND(Regressions!H156, 1), NA())</f>
        <v>0</v>
      </c>
      <c r="I146" s="241">
        <f>IF(ISNUMBER(Regressions!I156),ROUND(Regressions!I156, 1), NA())</f>
        <v>65.599999999999994</v>
      </c>
      <c r="J146" s="352">
        <f>IF(ISNUMBER(Regressions!K156),ROUND(Regressions!K156, 1), NA())</f>
        <v>78</v>
      </c>
      <c r="K146" s="350" t="e">
        <f>IF(ISNUMBER(Regressions!L156),ROUND(Regressions!L156, 1), NA())</f>
        <v>#N/A</v>
      </c>
      <c r="L146" s="242">
        <f>IF(ISNUMBER(Regressions!M156),ROUND(Regressions!M156, 1), NA())</f>
        <v>52.1</v>
      </c>
      <c r="M146" s="351">
        <f>IF(ISNUMBER(Regressions!N156),ROUND(Regressions!N156, 1), NA())</f>
        <v>25.9</v>
      </c>
      <c r="N146" s="241">
        <f>IF(ISNUMBER(Regressions!O156),ROUND(Regressions!O156, 1), NA())</f>
        <v>22</v>
      </c>
      <c r="O146" s="352">
        <f>IF(ISNUMBER(Regressions!Q156),ROUND(Regressions!Q156, 1), NA())</f>
        <v>86.4</v>
      </c>
      <c r="P146" s="350">
        <f>IF(ISNUMBER(Regressions!R156),ROUND(Regressions!R156, 1), NA())</f>
        <v>36</v>
      </c>
      <c r="Q146" s="219" t="e">
        <f>IF(ISNUMBER(Regressions!S156),ROUND(Regressions!S156, 1), NA())</f>
        <v>#N/A</v>
      </c>
      <c r="R146" s="351" t="e">
        <f>IF(ISNUMBER(Regressions!T156),ROUND(Regressions!T156, 1), NA())</f>
        <v>#N/A</v>
      </c>
      <c r="S146" s="241">
        <f>IF(ISNUMBER(Regressions!U156),ROUND(Regressions!U156, 1), NA())</f>
        <v>64</v>
      </c>
    </row>
    <row xmlns:x14ac="http://schemas.microsoft.com/office/spreadsheetml/2009/9/ac" r="147" x14ac:dyDescent="0.2">
      <c r="A147" s="347" t="str">
        <f>IF(ISBLANK(Regressions!A157), " ", Regressions!A157)</f>
        <v>Guinea</v>
      </c>
      <c r="B147" s="348">
        <f>IF(ISBLANK(Regressions!B157), " ", Regressions!B157)</f>
        <v>2019</v>
      </c>
      <c r="C147" s="353" t="str">
        <f>IF(ISBLANK(Regressions!C157), " ", Regressions!C157)</f>
        <v>Primary</v>
      </c>
      <c r="D147" s="349">
        <f>IF(ISBLANK(Regressions!D157), " ", Regressions!D157)</f>
        <v>2026938</v>
      </c>
      <c r="E147" s="218">
        <f>IF(ISNUMBER(Regressions!E157),ROUND(Regressions!E157, 1), NA())</f>
        <v>42.9</v>
      </c>
      <c r="F147" s="350">
        <f>IF(ISNUMBER(Regressions!F157),ROUND(Regressions!F157, 1), NA())</f>
        <v>35.4</v>
      </c>
      <c r="G147" s="240">
        <f>IF(ISNUMBER(Regressions!G157),ROUND(Regressions!G157, 1), NA())</f>
        <v>35.4</v>
      </c>
      <c r="H147" s="351">
        <f>IF(ISNUMBER(Regressions!H157),ROUND(Regressions!H157, 1), NA())</f>
        <v>0</v>
      </c>
      <c r="I147" s="241">
        <f>IF(ISNUMBER(Regressions!I157),ROUND(Regressions!I157, 1), NA())</f>
        <v>64.599999999999994</v>
      </c>
      <c r="J147" s="352">
        <f>IF(ISNUMBER(Regressions!K157),ROUND(Regressions!K157, 1), NA())</f>
        <v>79.3</v>
      </c>
      <c r="K147" s="350" t="e">
        <f>IF(ISNUMBER(Regressions!L157),ROUND(Regressions!L157, 1), NA())</f>
        <v>#N/A</v>
      </c>
      <c r="L147" s="242">
        <f>IF(ISNUMBER(Regressions!M157),ROUND(Regressions!M157, 1), NA())</f>
        <v>52.1</v>
      </c>
      <c r="M147" s="351">
        <f>IF(ISNUMBER(Regressions!N157),ROUND(Regressions!N157, 1), NA())</f>
        <v>27.2</v>
      </c>
      <c r="N147" s="241">
        <f>IF(ISNUMBER(Regressions!O157),ROUND(Regressions!O157, 1), NA())</f>
        <v>20.7</v>
      </c>
      <c r="O147" s="352">
        <f>IF(ISNUMBER(Regressions!Q157),ROUND(Regressions!Q157, 1), NA())</f>
        <v>83.3</v>
      </c>
      <c r="P147" s="350">
        <f>IF(ISNUMBER(Regressions!R157),ROUND(Regressions!R157, 1), NA())</f>
        <v>37.6</v>
      </c>
      <c r="Q147" s="219" t="e">
        <f>IF(ISNUMBER(Regressions!S157),ROUND(Regressions!S157, 1), NA())</f>
        <v>#N/A</v>
      </c>
      <c r="R147" s="351" t="e">
        <f>IF(ISNUMBER(Regressions!T157),ROUND(Regressions!T157, 1), NA())</f>
        <v>#N/A</v>
      </c>
      <c r="S147" s="241">
        <f>IF(ISNUMBER(Regressions!U157),ROUND(Regressions!U157, 1), NA())</f>
        <v>62.4</v>
      </c>
    </row>
    <row xmlns:x14ac="http://schemas.microsoft.com/office/spreadsheetml/2009/9/ac" r="148" x14ac:dyDescent="0.2">
      <c r="A148" s="347" t="str">
        <f>IF(ISBLANK(Regressions!A158), " ", Regressions!A158)</f>
        <v>Guinea</v>
      </c>
      <c r="B148" s="348">
        <f>IF(ISBLANK(Regressions!B158), " ", Regressions!B158)</f>
        <v>2020</v>
      </c>
      <c r="C148" s="353" t="str">
        <f>IF(ISBLANK(Regressions!C158), " ", Regressions!C158)</f>
        <v>Primary</v>
      </c>
      <c r="D148" s="349">
        <f>IF(ISBLANK(Regressions!D158), " ", Regressions!D158)</f>
        <v>2071906</v>
      </c>
      <c r="E148" s="218">
        <f>IF(ISNUMBER(Regressions!E158),ROUND(Regressions!E158, 1), NA())</f>
        <v>44.4</v>
      </c>
      <c r="F148" s="350">
        <f>IF(ISNUMBER(Regressions!F158),ROUND(Regressions!F158, 1), NA())</f>
        <v>36.4</v>
      </c>
      <c r="G148" s="240">
        <f>IF(ISNUMBER(Regressions!G158),ROUND(Regressions!G158, 1), NA())</f>
        <v>36.4</v>
      </c>
      <c r="H148" s="351">
        <f>IF(ISNUMBER(Regressions!H158),ROUND(Regressions!H158, 1), NA())</f>
        <v>0</v>
      </c>
      <c r="I148" s="241">
        <f>IF(ISNUMBER(Regressions!I158),ROUND(Regressions!I158, 1), NA())</f>
        <v>63.6</v>
      </c>
      <c r="J148" s="352">
        <f>IF(ISNUMBER(Regressions!K158),ROUND(Regressions!K158, 1), NA())</f>
        <v>80.599999999999994</v>
      </c>
      <c r="K148" s="350" t="e">
        <f>IF(ISNUMBER(Regressions!L158),ROUND(Regressions!L158, 1), NA())</f>
        <v>#N/A</v>
      </c>
      <c r="L148" s="242">
        <f>IF(ISNUMBER(Regressions!M158),ROUND(Regressions!M158, 1), NA())</f>
        <v>52.1</v>
      </c>
      <c r="M148" s="351">
        <f>IF(ISNUMBER(Regressions!N158),ROUND(Regressions!N158, 1), NA())</f>
        <v>28.4</v>
      </c>
      <c r="N148" s="241">
        <f>IF(ISNUMBER(Regressions!O158),ROUND(Regressions!O158, 1), NA())</f>
        <v>19.399999999999999</v>
      </c>
      <c r="O148" s="352">
        <f>IF(ISNUMBER(Regressions!Q158),ROUND(Regressions!Q158, 1), NA())</f>
        <v>80.3</v>
      </c>
      <c r="P148" s="350">
        <f>IF(ISNUMBER(Regressions!R158),ROUND(Regressions!R158, 1), NA())</f>
        <v>37.6</v>
      </c>
      <c r="Q148" s="219" t="e">
        <f>IF(ISNUMBER(Regressions!S158),ROUND(Regressions!S158, 1), NA())</f>
        <v>#N/A</v>
      </c>
      <c r="R148" s="351" t="e">
        <f>IF(ISNUMBER(Regressions!T158),ROUND(Regressions!T158, 1), NA())</f>
        <v>#N/A</v>
      </c>
      <c r="S148" s="241">
        <f>IF(ISNUMBER(Regressions!U158),ROUND(Regressions!U158, 1), NA())</f>
        <v>62.4</v>
      </c>
    </row>
    <row xmlns:x14ac="http://schemas.microsoft.com/office/spreadsheetml/2009/9/ac" r="149" x14ac:dyDescent="0.2">
      <c r="A149" s="409" t="str">
        <f>IF(ISBLANK(Regressions!A159), " ", Regressions!A159)</f>
        <v>Guinea</v>
      </c>
      <c r="B149" s="410">
        <f>IF(ISBLANK(Regressions!B159), " ", Regressions!B159)</f>
        <v>2021</v>
      </c>
      <c r="C149" s="411" t="str">
        <f>IF(ISBLANK(Regressions!C159), " ", Regressions!C159)</f>
        <v>Primary</v>
      </c>
      <c r="D149" s="412">
        <f>IF(ISBLANK(Regressions!D159), " ", Regressions!D159)</f>
        <v>2115349</v>
      </c>
      <c r="E149" s="415">
        <f>IF(ISNUMBER(Regressions!E159),ROUND(Regressions!E159, 1), NA())</f>
        <v>45.9</v>
      </c>
      <c r="F149" s="413">
        <f>IF(ISNUMBER(Regressions!F159),ROUND(Regressions!F159, 1), NA())</f>
        <v>37.4</v>
      </c>
      <c r="G149" s="416">
        <f>IF(ISNUMBER(Regressions!G159),ROUND(Regressions!G159, 1), NA())</f>
        <v>37.4</v>
      </c>
      <c r="H149" s="414">
        <f>IF(ISNUMBER(Regressions!H159),ROUND(Regressions!H159, 1), NA())</f>
        <v>0</v>
      </c>
      <c r="I149" s="417">
        <f>IF(ISNUMBER(Regressions!I159),ROUND(Regressions!I159, 1), NA())</f>
        <v>62.6</v>
      </c>
      <c r="J149" s="415">
        <f>IF(ISNUMBER(Regressions!K159),ROUND(Regressions!K159, 1), NA())</f>
        <v>81.8</v>
      </c>
      <c r="K149" s="413" t="e">
        <f>IF(ISNUMBER(Regressions!L159),ROUND(Regressions!L159, 1), NA())</f>
        <v>#N/A</v>
      </c>
      <c r="L149" s="418">
        <f>IF(ISNUMBER(Regressions!M159),ROUND(Regressions!M159, 1), NA())</f>
        <v>52.1</v>
      </c>
      <c r="M149" s="414">
        <f>IF(ISNUMBER(Regressions!N159),ROUND(Regressions!N159, 1), NA())</f>
        <v>29.7</v>
      </c>
      <c r="N149" s="417">
        <f>IF(ISNUMBER(Regressions!O159),ROUND(Regressions!O159, 1), NA())</f>
        <v>18.2</v>
      </c>
      <c r="O149" s="415">
        <f>IF(ISNUMBER(Regressions!Q159),ROUND(Regressions!Q159, 1), NA())</f>
        <v>77.3</v>
      </c>
      <c r="P149" s="413">
        <f>IF(ISNUMBER(Regressions!R159),ROUND(Regressions!R159, 1), NA())</f>
        <v>37.6</v>
      </c>
      <c r="Q149" s="419" t="e">
        <f>IF(ISNUMBER(Regressions!S159),ROUND(Regressions!S159, 1), NA())</f>
        <v>#N/A</v>
      </c>
      <c r="R149" s="414" t="e">
        <f>IF(ISNUMBER(Regressions!T159),ROUND(Regressions!T159, 1), NA())</f>
        <v>#N/A</v>
      </c>
      <c r="S149" s="417">
        <f>IF(ISNUMBER(Regressions!U159),ROUND(Regressions!U159, 1), NA())</f>
        <v>62.4</v>
      </c>
      <c r="T149" s="408"/>
      <c r="U149" s="408"/>
      <c r="V149" s="408"/>
      <c r="W149" s="408"/>
      <c r="X149" s="408"/>
      <c r="Y149" s="408"/>
      <c r="Z149" s="408"/>
      <c r="AA149" s="408"/>
      <c r="AB149" s="408"/>
      <c r="AC149" s="408"/>
    </row>
    <row xmlns:x14ac="http://schemas.microsoft.com/office/spreadsheetml/2009/9/ac" r="150" x14ac:dyDescent="0.2">
      <c r="A150" s="347" t="str">
        <f>IF(ISBLANK(Regressions!A160), " ", Regressions!A160)</f>
        <v>Guinea</v>
      </c>
      <c r="B150" s="348">
        <f>IF(ISBLANK(Regressions!B160), " ", Regressions!B160)</f>
        <v>2022</v>
      </c>
      <c r="C150" s="353" t="str">
        <f>IF(ISBLANK(Regressions!C160), " ", Regressions!C160)</f>
        <v>Primary</v>
      </c>
      <c r="D150" s="349">
        <f>IF(ISBLANK(Regressions!D160), " ", Regressions!D160)</f>
        <v>2157746</v>
      </c>
      <c r="E150" s="218">
        <f>IF(ISNUMBER(Regressions!E160),ROUND(Regressions!E160, 1), NA())</f>
        <v>47.4</v>
      </c>
      <c r="F150" s="350">
        <f>IF(ISNUMBER(Regressions!F160),ROUND(Regressions!F160, 1), NA())</f>
        <v>38.5</v>
      </c>
      <c r="G150" s="240">
        <f>IF(ISNUMBER(Regressions!G160),ROUND(Regressions!G160, 1), NA())</f>
        <v>38.5</v>
      </c>
      <c r="H150" s="351">
        <f>IF(ISNUMBER(Regressions!H160),ROUND(Regressions!H160, 1), NA())</f>
        <v>0</v>
      </c>
      <c r="I150" s="241">
        <f>IF(ISNUMBER(Regressions!I160),ROUND(Regressions!I160, 1), NA())</f>
        <v>61.5</v>
      </c>
      <c r="J150" s="352">
        <f>IF(ISNUMBER(Regressions!K160),ROUND(Regressions!K160, 1), NA())</f>
        <v>83.1</v>
      </c>
      <c r="K150" s="350" t="e">
        <f>IF(ISNUMBER(Regressions!L160),ROUND(Regressions!L160, 1), NA())</f>
        <v>#N/A</v>
      </c>
      <c r="L150" s="242">
        <f>IF(ISNUMBER(Regressions!M160),ROUND(Regressions!M160, 1), NA())</f>
        <v>52.1</v>
      </c>
      <c r="M150" s="351">
        <f>IF(ISNUMBER(Regressions!N160),ROUND(Regressions!N160, 1), NA())</f>
        <v>31</v>
      </c>
      <c r="N150" s="241">
        <f>IF(ISNUMBER(Regressions!O160),ROUND(Regressions!O160, 1), NA())</f>
        <v>16.899999999999999</v>
      </c>
      <c r="O150" s="352">
        <f>IF(ISNUMBER(Regressions!Q160),ROUND(Regressions!Q160, 1), NA())</f>
        <v>74.3</v>
      </c>
      <c r="P150" s="350">
        <f>IF(ISNUMBER(Regressions!R160),ROUND(Regressions!R160, 1), NA())</f>
        <v>37.6</v>
      </c>
      <c r="Q150" s="219" t="e">
        <f>IF(ISNUMBER(Regressions!S160),ROUND(Regressions!S160, 1), NA())</f>
        <v>#N/A</v>
      </c>
      <c r="R150" s="351" t="e">
        <f>IF(ISNUMBER(Regressions!T160),ROUND(Regressions!T160, 1), NA())</f>
        <v>#N/A</v>
      </c>
      <c r="S150" s="241">
        <f>IF(ISNUMBER(Regressions!U160),ROUND(Regressions!U160, 1), NA())</f>
        <v>62.4</v>
      </c>
    </row>
    <row xmlns:x14ac="http://schemas.microsoft.com/office/spreadsheetml/2009/9/ac" r="151" x14ac:dyDescent="0.2">
      <c r="A151" s="354" t="str">
        <f>IF(ISBLANK(Regressions!A161), " ", Regressions!A161)</f>
        <v>Guinea</v>
      </c>
      <c r="B151" s="355">
        <f>IF(ISBLANK(Regressions!B161), " ", Regressions!B161)</f>
        <v>2023</v>
      </c>
      <c r="C151" s="356" t="str">
        <f>IF(ISBLANK(Regressions!C161), " ", Regressions!C161)</f>
        <v>Primary</v>
      </c>
      <c r="D151" s="357">
        <f>IF(ISBLANK(Regressions!D161), " ", Regressions!D161)</f>
        <v>2150565</v>
      </c>
      <c r="E151" s="358">
        <f>IF(ISNUMBER(Regressions!E161),ROUND(Regressions!E161, 1), NA())</f>
        <v>48.9</v>
      </c>
      <c r="F151" s="359">
        <f>IF(ISNUMBER(Regressions!F161),ROUND(Regressions!F161, 1), NA())</f>
        <v>38.5</v>
      </c>
      <c r="G151" s="360">
        <f>IF(ISNUMBER(Regressions!G161),ROUND(Regressions!G161, 1), NA())</f>
        <v>38.5</v>
      </c>
      <c r="H151" s="361">
        <f>IF(ISNUMBER(Regressions!H161),ROUND(Regressions!H161, 1), NA())</f>
        <v>0</v>
      </c>
      <c r="I151" s="362">
        <f>IF(ISNUMBER(Regressions!I161),ROUND(Regressions!I161, 1), NA())</f>
        <v>61.5</v>
      </c>
      <c r="J151" s="363">
        <f>IF(ISNUMBER(Regressions!K161),ROUND(Regressions!K161, 1), NA())</f>
        <v>84.4</v>
      </c>
      <c r="K151" s="359" t="e">
        <f>IF(ISNUMBER(Regressions!L161),ROUND(Regressions!L161, 1), NA())</f>
        <v>#N/A</v>
      </c>
      <c r="L151" s="364">
        <f>IF(ISNUMBER(Regressions!M161),ROUND(Regressions!M161, 1), NA())</f>
        <v>52.1</v>
      </c>
      <c r="M151" s="361">
        <f>IF(ISNUMBER(Regressions!N161),ROUND(Regressions!N161, 1), NA())</f>
        <v>32.299999999999997</v>
      </c>
      <c r="N151" s="362">
        <f>IF(ISNUMBER(Regressions!O161),ROUND(Regressions!O161, 1), NA())</f>
        <v>15.6</v>
      </c>
      <c r="O151" s="363">
        <f>IF(ISNUMBER(Regressions!Q161),ROUND(Regressions!Q161, 1), NA())</f>
        <v>71.3</v>
      </c>
      <c r="P151" s="359">
        <f>IF(ISNUMBER(Regressions!R161),ROUND(Regressions!R161, 1), NA())</f>
        <v>37.6</v>
      </c>
      <c r="Q151" s="365" t="e">
        <f>IF(ISNUMBER(Regressions!S161),ROUND(Regressions!S161, 1), NA())</f>
        <v>#N/A</v>
      </c>
      <c r="R151" s="361" t="e">
        <f>IF(ISNUMBER(Regressions!T161),ROUND(Regressions!T161, 1), NA())</f>
        <v>#N/A</v>
      </c>
      <c r="S151" s="362">
        <f>IF(ISNUMBER(Regressions!U161),ROUND(Regressions!U161, 1), NA())</f>
        <v>62.4</v>
      </c>
    </row>
    <row xmlns:x14ac="http://schemas.microsoft.com/office/spreadsheetml/2009/9/ac" r="152" hidden="true" x14ac:dyDescent="0.2">
      <c r="A152" s="347" t="str">
        <f>IF(ISBLANK(Regressions!A162), " ", Regressions!A162)</f>
        <v>Guinea</v>
      </c>
      <c r="B152" s="348">
        <f>IF(ISBLANK(Regressions!B162), " ", Regressions!B162)</f>
        <v>2024</v>
      </c>
      <c r="C152" s="353" t="str">
        <f>IF(ISBLANK(Regressions!C162), " ", Regressions!C162)</f>
        <v>Primary</v>
      </c>
      <c r="D152" s="349" t="str">
        <f>IF(ISBLANK(Regressions!D162), " ", Regressions!D162)</f>
        <v> </v>
      </c>
      <c r="E152" s="218" t="e">
        <f>IF(ISNUMBER(Regressions!E162),ROUND(Regressions!E162, 1), NA())</f>
        <v>#N/A</v>
      </c>
      <c r="F152" s="350" t="e">
        <f>IF(ISNUMBER(Regressions!F162),ROUND(Regressions!F162, 1), NA())</f>
        <v>#N/A</v>
      </c>
      <c r="G152" s="240" t="e">
        <f>IF(ISNUMBER(Regressions!G162),ROUND(Regressions!G162, 1), NA())</f>
        <v>#N/A</v>
      </c>
      <c r="H152" s="351" t="e">
        <f>IF(ISNUMBER(Regressions!H162),ROUND(Regressions!H162, 1), NA())</f>
        <v>#N/A</v>
      </c>
      <c r="I152" s="241" t="e">
        <f>IF(ISNUMBER(Regressions!I162),ROUND(Regressions!I162, 1), NA())</f>
        <v>#N/A</v>
      </c>
      <c r="J152" s="352" t="e">
        <f>IF(ISNUMBER(Regressions!K162),ROUND(Regressions!K162, 1), NA())</f>
        <v>#N/A</v>
      </c>
      <c r="K152" s="350" t="e">
        <f>IF(ISNUMBER(Regressions!L162),ROUND(Regressions!L162, 1), NA())</f>
        <v>#N/A</v>
      </c>
      <c r="L152" s="242" t="e">
        <f>IF(ISNUMBER(Regressions!M162),ROUND(Regressions!M162, 1), NA())</f>
        <v>#N/A</v>
      </c>
      <c r="M152" s="351" t="e">
        <f>IF(ISNUMBER(Regressions!N162),ROUND(Regressions!N162, 1), NA())</f>
        <v>#N/A</v>
      </c>
      <c r="N152" s="241" t="e">
        <f>IF(ISNUMBER(Regressions!O162),ROUND(Regressions!O162, 1), NA())</f>
        <v>#N/A</v>
      </c>
      <c r="O152" s="352" t="e">
        <f>IF(ISNUMBER(Regressions!Q162),ROUND(Regressions!Q162, 1), NA())</f>
        <v>#N/A</v>
      </c>
      <c r="P152" s="350" t="e">
        <f>IF(ISNUMBER(Regressions!R162),ROUND(Regressions!R162, 1), NA())</f>
        <v>#N/A</v>
      </c>
      <c r="Q152" s="219" t="e">
        <f>IF(ISNUMBER(Regressions!S162),ROUND(Regressions!S162, 1), NA())</f>
        <v>#N/A</v>
      </c>
      <c r="R152" s="351" t="e">
        <f>IF(ISNUMBER(Regressions!T162),ROUND(Regressions!T162, 1), NA())</f>
        <v>#N/A</v>
      </c>
      <c r="S152" s="241" t="e">
        <f>IF(ISNUMBER(Regressions!U162),ROUND(Regressions!U162, 1), NA())</f>
        <v>#N/A</v>
      </c>
    </row>
    <row xmlns:x14ac="http://schemas.microsoft.com/office/spreadsheetml/2009/9/ac" r="153" hidden="true" x14ac:dyDescent="0.2">
      <c r="A153" s="347" t="str">
        <f>IF(ISBLANK(Regressions!A163), " ", Regressions!A163)</f>
        <v>Guinea</v>
      </c>
      <c r="B153" s="348">
        <f>IF(ISBLANK(Regressions!B163), " ", Regressions!B163)</f>
        <v>2025</v>
      </c>
      <c r="C153" s="353" t="str">
        <f>IF(ISBLANK(Regressions!C163), " ", Regressions!C163)</f>
        <v>Primary</v>
      </c>
      <c r="D153" s="349" t="str">
        <f>IF(ISBLANK(Regressions!D163), " ", Regressions!D163)</f>
        <v> </v>
      </c>
      <c r="E153" s="218" t="e">
        <f>IF(ISNUMBER(Regressions!E163),ROUND(Regressions!E163, 1), NA())</f>
        <v>#N/A</v>
      </c>
      <c r="F153" s="350" t="e">
        <f>IF(ISNUMBER(Regressions!F163),ROUND(Regressions!F163, 1), NA())</f>
        <v>#N/A</v>
      </c>
      <c r="G153" s="240" t="e">
        <f>IF(ISNUMBER(Regressions!G163),ROUND(Regressions!G163, 1), NA())</f>
        <v>#N/A</v>
      </c>
      <c r="H153" s="351" t="e">
        <f>IF(ISNUMBER(Regressions!H163),ROUND(Regressions!H163, 1), NA())</f>
        <v>#N/A</v>
      </c>
      <c r="I153" s="241" t="e">
        <f>IF(ISNUMBER(Regressions!I163),ROUND(Regressions!I163, 1), NA())</f>
        <v>#N/A</v>
      </c>
      <c r="J153" s="352" t="e">
        <f>IF(ISNUMBER(Regressions!K163),ROUND(Regressions!K163, 1), NA())</f>
        <v>#N/A</v>
      </c>
      <c r="K153" s="350" t="e">
        <f>IF(ISNUMBER(Regressions!L163),ROUND(Regressions!L163, 1), NA())</f>
        <v>#N/A</v>
      </c>
      <c r="L153" s="242" t="e">
        <f>IF(ISNUMBER(Regressions!M163),ROUND(Regressions!M163, 1), NA())</f>
        <v>#N/A</v>
      </c>
      <c r="M153" s="351" t="e">
        <f>IF(ISNUMBER(Regressions!N163),ROUND(Regressions!N163, 1), NA())</f>
        <v>#N/A</v>
      </c>
      <c r="N153" s="241" t="e">
        <f>IF(ISNUMBER(Regressions!O163),ROUND(Regressions!O163, 1), NA())</f>
        <v>#N/A</v>
      </c>
      <c r="O153" s="352" t="e">
        <f>IF(ISNUMBER(Regressions!Q163),ROUND(Regressions!Q163, 1), NA())</f>
        <v>#N/A</v>
      </c>
      <c r="P153" s="350" t="e">
        <f>IF(ISNUMBER(Regressions!R163),ROUND(Regressions!R163, 1), NA())</f>
        <v>#N/A</v>
      </c>
      <c r="Q153" s="219" t="e">
        <f>IF(ISNUMBER(Regressions!S163),ROUND(Regressions!S163, 1), NA())</f>
        <v>#N/A</v>
      </c>
      <c r="R153" s="351" t="e">
        <f>IF(ISNUMBER(Regressions!T163),ROUND(Regressions!T163, 1), NA())</f>
        <v>#N/A</v>
      </c>
      <c r="S153" s="241" t="e">
        <f>IF(ISNUMBER(Regressions!U163),ROUND(Regressions!U163, 1), NA())</f>
        <v>#N/A</v>
      </c>
    </row>
    <row xmlns:x14ac="http://schemas.microsoft.com/office/spreadsheetml/2009/9/ac" r="154" hidden="true" x14ac:dyDescent="0.2">
      <c r="A154" s="347" t="str">
        <f>IF(ISBLANK(Regressions!A164), " ", Regressions!A164)</f>
        <v>Guinea</v>
      </c>
      <c r="B154" s="348">
        <f>IF(ISBLANK(Regressions!B164), " ", Regressions!B164)</f>
        <v>2026</v>
      </c>
      <c r="C154" s="353" t="str">
        <f>IF(ISBLANK(Regressions!C164), " ", Regressions!C164)</f>
        <v>Primary</v>
      </c>
      <c r="D154" s="349" t="str">
        <f>IF(ISBLANK(Regressions!D164), " ", Regressions!D164)</f>
        <v> </v>
      </c>
      <c r="E154" s="218" t="e">
        <f>IF(ISNUMBER(Regressions!E164),ROUND(Regressions!E164, 1), NA())</f>
        <v>#N/A</v>
      </c>
      <c r="F154" s="350" t="e">
        <f>IF(ISNUMBER(Regressions!F164),ROUND(Regressions!F164, 1), NA())</f>
        <v>#N/A</v>
      </c>
      <c r="G154" s="240" t="e">
        <f>IF(ISNUMBER(Regressions!G164),ROUND(Regressions!G164, 1), NA())</f>
        <v>#N/A</v>
      </c>
      <c r="H154" s="351" t="e">
        <f>IF(ISNUMBER(Regressions!H164),ROUND(Regressions!H164, 1), NA())</f>
        <v>#N/A</v>
      </c>
      <c r="I154" s="241" t="e">
        <f>IF(ISNUMBER(Regressions!I164),ROUND(Regressions!I164, 1), NA())</f>
        <v>#N/A</v>
      </c>
      <c r="J154" s="352" t="e">
        <f>IF(ISNUMBER(Regressions!K164),ROUND(Regressions!K164, 1), NA())</f>
        <v>#N/A</v>
      </c>
      <c r="K154" s="350" t="e">
        <f>IF(ISNUMBER(Regressions!L164),ROUND(Regressions!L164, 1), NA())</f>
        <v>#N/A</v>
      </c>
      <c r="L154" s="242" t="e">
        <f>IF(ISNUMBER(Regressions!M164),ROUND(Regressions!M164, 1), NA())</f>
        <v>#N/A</v>
      </c>
      <c r="M154" s="351" t="e">
        <f>IF(ISNUMBER(Regressions!N164),ROUND(Regressions!N164, 1), NA())</f>
        <v>#N/A</v>
      </c>
      <c r="N154" s="241" t="e">
        <f>IF(ISNUMBER(Regressions!O164),ROUND(Regressions!O164, 1), NA())</f>
        <v>#N/A</v>
      </c>
      <c r="O154" s="352" t="e">
        <f>IF(ISNUMBER(Regressions!Q164),ROUND(Regressions!Q164, 1), NA())</f>
        <v>#N/A</v>
      </c>
      <c r="P154" s="350" t="e">
        <f>IF(ISNUMBER(Regressions!R164),ROUND(Regressions!R164, 1), NA())</f>
        <v>#N/A</v>
      </c>
      <c r="Q154" s="219" t="e">
        <f>IF(ISNUMBER(Regressions!S164),ROUND(Regressions!S164, 1), NA())</f>
        <v>#N/A</v>
      </c>
      <c r="R154" s="351" t="e">
        <f>IF(ISNUMBER(Regressions!T164),ROUND(Regressions!T164, 1), NA())</f>
        <v>#N/A</v>
      </c>
      <c r="S154" s="241" t="e">
        <f>IF(ISNUMBER(Regressions!U164),ROUND(Regressions!U164, 1), NA())</f>
        <v>#N/A</v>
      </c>
    </row>
    <row xmlns:x14ac="http://schemas.microsoft.com/office/spreadsheetml/2009/9/ac" r="155" hidden="true" x14ac:dyDescent="0.2">
      <c r="A155" s="347" t="str">
        <f>IF(ISBLANK(Regressions!A165), " ", Regressions!A165)</f>
        <v>Guinea</v>
      </c>
      <c r="B155" s="348">
        <f>IF(ISBLANK(Regressions!B165), " ", Regressions!B165)</f>
        <v>2027</v>
      </c>
      <c r="C155" s="353" t="str">
        <f>IF(ISBLANK(Regressions!C165), " ", Regressions!C165)</f>
        <v>Primary</v>
      </c>
      <c r="D155" s="349" t="str">
        <f>IF(ISBLANK(Regressions!D165), " ", Regressions!D165)</f>
        <v> </v>
      </c>
      <c r="E155" s="218" t="e">
        <f>IF(ISNUMBER(Regressions!E165),ROUND(Regressions!E165, 1), NA())</f>
        <v>#N/A</v>
      </c>
      <c r="F155" s="350" t="e">
        <f>IF(ISNUMBER(Regressions!F165),ROUND(Regressions!F165, 1), NA())</f>
        <v>#N/A</v>
      </c>
      <c r="G155" s="240" t="e">
        <f>IF(ISNUMBER(Regressions!G165),ROUND(Regressions!G165, 1), NA())</f>
        <v>#N/A</v>
      </c>
      <c r="H155" s="351" t="e">
        <f>IF(ISNUMBER(Regressions!H165),ROUND(Regressions!H165, 1), NA())</f>
        <v>#N/A</v>
      </c>
      <c r="I155" s="241" t="e">
        <f>IF(ISNUMBER(Regressions!I165),ROUND(Regressions!I165, 1), NA())</f>
        <v>#N/A</v>
      </c>
      <c r="J155" s="352" t="e">
        <f>IF(ISNUMBER(Regressions!K165),ROUND(Regressions!K165, 1), NA())</f>
        <v>#N/A</v>
      </c>
      <c r="K155" s="350" t="e">
        <f>IF(ISNUMBER(Regressions!L165),ROUND(Regressions!L165, 1), NA())</f>
        <v>#N/A</v>
      </c>
      <c r="L155" s="242" t="e">
        <f>IF(ISNUMBER(Regressions!M165),ROUND(Regressions!M165, 1), NA())</f>
        <v>#N/A</v>
      </c>
      <c r="M155" s="351" t="e">
        <f>IF(ISNUMBER(Regressions!N165),ROUND(Regressions!N165, 1), NA())</f>
        <v>#N/A</v>
      </c>
      <c r="N155" s="241" t="e">
        <f>IF(ISNUMBER(Regressions!O165),ROUND(Regressions!O165, 1), NA())</f>
        <v>#N/A</v>
      </c>
      <c r="O155" s="352" t="e">
        <f>IF(ISNUMBER(Regressions!Q165),ROUND(Regressions!Q165, 1), NA())</f>
        <v>#N/A</v>
      </c>
      <c r="P155" s="350" t="e">
        <f>IF(ISNUMBER(Regressions!R165),ROUND(Regressions!R165, 1), NA())</f>
        <v>#N/A</v>
      </c>
      <c r="Q155" s="219" t="e">
        <f>IF(ISNUMBER(Regressions!S165),ROUND(Regressions!S165, 1), NA())</f>
        <v>#N/A</v>
      </c>
      <c r="R155" s="351" t="e">
        <f>IF(ISNUMBER(Regressions!T165),ROUND(Regressions!T165, 1), NA())</f>
        <v>#N/A</v>
      </c>
      <c r="S155" s="241" t="e">
        <f>IF(ISNUMBER(Regressions!U165),ROUND(Regressions!U165, 1), NA())</f>
        <v>#N/A</v>
      </c>
    </row>
    <row xmlns:x14ac="http://schemas.microsoft.com/office/spreadsheetml/2009/9/ac" r="156" hidden="true" x14ac:dyDescent="0.2">
      <c r="A156" s="347" t="str">
        <f>IF(ISBLANK(Regressions!A166), " ", Regressions!A166)</f>
        <v>Guinea</v>
      </c>
      <c r="B156" s="348">
        <f>IF(ISBLANK(Regressions!B166), " ", Regressions!B166)</f>
        <v>2028</v>
      </c>
      <c r="C156" s="353" t="str">
        <f>IF(ISBLANK(Regressions!C166), " ", Regressions!C166)</f>
        <v>Primary</v>
      </c>
      <c r="D156" s="349" t="str">
        <f>IF(ISBLANK(Regressions!D166), " ", Regressions!D166)</f>
        <v> </v>
      </c>
      <c r="E156" s="218" t="e">
        <f>IF(ISNUMBER(Regressions!E166),ROUND(Regressions!E166, 1), NA())</f>
        <v>#N/A</v>
      </c>
      <c r="F156" s="350" t="e">
        <f>IF(ISNUMBER(Regressions!F166),ROUND(Regressions!F166, 1), NA())</f>
        <v>#N/A</v>
      </c>
      <c r="G156" s="240" t="e">
        <f>IF(ISNUMBER(Regressions!G166),ROUND(Regressions!G166, 1), NA())</f>
        <v>#N/A</v>
      </c>
      <c r="H156" s="351" t="e">
        <f>IF(ISNUMBER(Regressions!H166),ROUND(Regressions!H166, 1), NA())</f>
        <v>#N/A</v>
      </c>
      <c r="I156" s="241" t="e">
        <f>IF(ISNUMBER(Regressions!I166),ROUND(Regressions!I166, 1), NA())</f>
        <v>#N/A</v>
      </c>
      <c r="J156" s="352" t="e">
        <f>IF(ISNUMBER(Regressions!K166),ROUND(Regressions!K166, 1), NA())</f>
        <v>#N/A</v>
      </c>
      <c r="K156" s="350" t="e">
        <f>IF(ISNUMBER(Regressions!L166),ROUND(Regressions!L166, 1), NA())</f>
        <v>#N/A</v>
      </c>
      <c r="L156" s="242" t="e">
        <f>IF(ISNUMBER(Regressions!M166),ROUND(Regressions!M166, 1), NA())</f>
        <v>#N/A</v>
      </c>
      <c r="M156" s="351" t="e">
        <f>IF(ISNUMBER(Regressions!N166),ROUND(Regressions!N166, 1), NA())</f>
        <v>#N/A</v>
      </c>
      <c r="N156" s="241" t="e">
        <f>IF(ISNUMBER(Regressions!O166),ROUND(Regressions!O166, 1), NA())</f>
        <v>#N/A</v>
      </c>
      <c r="O156" s="352" t="e">
        <f>IF(ISNUMBER(Regressions!Q166),ROUND(Regressions!Q166, 1), NA())</f>
        <v>#N/A</v>
      </c>
      <c r="P156" s="350" t="e">
        <f>IF(ISNUMBER(Regressions!R166),ROUND(Regressions!R166, 1), NA())</f>
        <v>#N/A</v>
      </c>
      <c r="Q156" s="219" t="e">
        <f>IF(ISNUMBER(Regressions!S166),ROUND(Regressions!S166, 1), NA())</f>
        <v>#N/A</v>
      </c>
      <c r="R156" s="351" t="e">
        <f>IF(ISNUMBER(Regressions!T166),ROUND(Regressions!T166, 1), NA())</f>
        <v>#N/A</v>
      </c>
      <c r="S156" s="241" t="e">
        <f>IF(ISNUMBER(Regressions!U166),ROUND(Regressions!U166, 1), NA())</f>
        <v>#N/A</v>
      </c>
    </row>
    <row xmlns:x14ac="http://schemas.microsoft.com/office/spreadsheetml/2009/9/ac" r="157" hidden="true" x14ac:dyDescent="0.2">
      <c r="A157" s="347" t="str">
        <f>IF(ISBLANK(Regressions!A167), " ", Regressions!A167)</f>
        <v>Guinea</v>
      </c>
      <c r="B157" s="348">
        <f>IF(ISBLANK(Regressions!B167), " ", Regressions!B167)</f>
        <v>2029</v>
      </c>
      <c r="C157" s="353" t="str">
        <f>IF(ISBLANK(Regressions!C167), " ", Regressions!C167)</f>
        <v>Primary</v>
      </c>
      <c r="D157" s="349" t="str">
        <f>IF(ISBLANK(Regressions!D167), " ", Regressions!D167)</f>
        <v> </v>
      </c>
      <c r="E157" s="218" t="e">
        <f>IF(ISNUMBER(Regressions!E167),ROUND(Regressions!E167, 1), NA())</f>
        <v>#N/A</v>
      </c>
      <c r="F157" s="350" t="e">
        <f>IF(ISNUMBER(Regressions!F167),ROUND(Regressions!F167, 1), NA())</f>
        <v>#N/A</v>
      </c>
      <c r="G157" s="240" t="e">
        <f>IF(ISNUMBER(Regressions!G167),ROUND(Regressions!G167, 1), NA())</f>
        <v>#N/A</v>
      </c>
      <c r="H157" s="351" t="e">
        <f>IF(ISNUMBER(Regressions!H167),ROUND(Regressions!H167, 1), NA())</f>
        <v>#N/A</v>
      </c>
      <c r="I157" s="241" t="e">
        <f>IF(ISNUMBER(Regressions!I167),ROUND(Regressions!I167, 1), NA())</f>
        <v>#N/A</v>
      </c>
      <c r="J157" s="352" t="e">
        <f>IF(ISNUMBER(Regressions!K167),ROUND(Regressions!K167, 1), NA())</f>
        <v>#N/A</v>
      </c>
      <c r="K157" s="350" t="e">
        <f>IF(ISNUMBER(Regressions!L167),ROUND(Regressions!L167, 1), NA())</f>
        <v>#N/A</v>
      </c>
      <c r="L157" s="242" t="e">
        <f>IF(ISNUMBER(Regressions!M167),ROUND(Regressions!M167, 1), NA())</f>
        <v>#N/A</v>
      </c>
      <c r="M157" s="351" t="e">
        <f>IF(ISNUMBER(Regressions!N167),ROUND(Regressions!N167, 1), NA())</f>
        <v>#N/A</v>
      </c>
      <c r="N157" s="241" t="e">
        <f>IF(ISNUMBER(Regressions!O167),ROUND(Regressions!O167, 1), NA())</f>
        <v>#N/A</v>
      </c>
      <c r="O157" s="352" t="e">
        <f>IF(ISNUMBER(Regressions!Q167),ROUND(Regressions!Q167, 1), NA())</f>
        <v>#N/A</v>
      </c>
      <c r="P157" s="350" t="e">
        <f>IF(ISNUMBER(Regressions!R167),ROUND(Regressions!R167, 1), NA())</f>
        <v>#N/A</v>
      </c>
      <c r="Q157" s="219" t="e">
        <f>IF(ISNUMBER(Regressions!S167),ROUND(Regressions!S167, 1), NA())</f>
        <v>#N/A</v>
      </c>
      <c r="R157" s="351" t="e">
        <f>IF(ISNUMBER(Regressions!T167),ROUND(Regressions!T167, 1), NA())</f>
        <v>#N/A</v>
      </c>
      <c r="S157" s="241" t="e">
        <f>IF(ISNUMBER(Regressions!U167),ROUND(Regressions!U167, 1), NA())</f>
        <v>#N/A</v>
      </c>
    </row>
    <row xmlns:x14ac="http://schemas.microsoft.com/office/spreadsheetml/2009/9/ac" r="158" hidden="true" x14ac:dyDescent="0.2">
      <c r="A158" s="347" t="str">
        <f>IF(ISBLANK(Regressions!A168), " ", Regressions!A168)</f>
        <v>Guinea</v>
      </c>
      <c r="B158" s="348">
        <f>IF(ISBLANK(Regressions!B168), " ", Regressions!B168)</f>
        <v>2030</v>
      </c>
      <c r="C158" s="353" t="str">
        <f>IF(ISBLANK(Regressions!C168), " ", Regressions!C168)</f>
        <v>Primary</v>
      </c>
      <c r="D158" s="349" t="str">
        <f>IF(ISBLANK(Regressions!D168), " ", Regressions!D168)</f>
        <v> </v>
      </c>
      <c r="E158" s="218" t="e">
        <f>IF(ISNUMBER(Regressions!E168),ROUND(Regressions!E168, 1), NA())</f>
        <v>#N/A</v>
      </c>
      <c r="F158" s="350" t="e">
        <f>IF(ISNUMBER(Regressions!F168),ROUND(Regressions!F168, 1), NA())</f>
        <v>#N/A</v>
      </c>
      <c r="G158" s="240" t="e">
        <f>IF(ISNUMBER(Regressions!G168),ROUND(Regressions!G168, 1), NA())</f>
        <v>#N/A</v>
      </c>
      <c r="H158" s="351" t="e">
        <f>IF(ISNUMBER(Regressions!H168),ROUND(Regressions!H168, 1), NA())</f>
        <v>#N/A</v>
      </c>
      <c r="I158" s="241" t="e">
        <f>IF(ISNUMBER(Regressions!I168),ROUND(Regressions!I168, 1), NA())</f>
        <v>#N/A</v>
      </c>
      <c r="J158" s="352" t="e">
        <f>IF(ISNUMBER(Regressions!K168),ROUND(Regressions!K168, 1), NA())</f>
        <v>#N/A</v>
      </c>
      <c r="K158" s="350" t="e">
        <f>IF(ISNUMBER(Regressions!L168),ROUND(Regressions!L168, 1), NA())</f>
        <v>#N/A</v>
      </c>
      <c r="L158" s="242" t="e">
        <f>IF(ISNUMBER(Regressions!M168),ROUND(Regressions!M168, 1), NA())</f>
        <v>#N/A</v>
      </c>
      <c r="M158" s="351" t="e">
        <f>IF(ISNUMBER(Regressions!N168),ROUND(Regressions!N168, 1), NA())</f>
        <v>#N/A</v>
      </c>
      <c r="N158" s="241" t="e">
        <f>IF(ISNUMBER(Regressions!O168),ROUND(Regressions!O168, 1), NA())</f>
        <v>#N/A</v>
      </c>
      <c r="O158" s="352" t="e">
        <f>IF(ISNUMBER(Regressions!Q168),ROUND(Regressions!Q168, 1), NA())</f>
        <v>#N/A</v>
      </c>
      <c r="P158" s="350" t="e">
        <f>IF(ISNUMBER(Regressions!R168),ROUND(Regressions!R168, 1), NA())</f>
        <v>#N/A</v>
      </c>
      <c r="Q158" s="219" t="e">
        <f>IF(ISNUMBER(Regressions!S168),ROUND(Regressions!S168, 1), NA())</f>
        <v>#N/A</v>
      </c>
      <c r="R158" s="351" t="e">
        <f>IF(ISNUMBER(Regressions!T168),ROUND(Regressions!T168, 1), NA())</f>
        <v>#N/A</v>
      </c>
      <c r="S158" s="241" t="e">
        <f>IF(ISNUMBER(Regressions!U168),ROUND(Regressions!U168, 1), NA())</f>
        <v>#N/A</v>
      </c>
    </row>
    <row xmlns:x14ac="http://schemas.microsoft.com/office/spreadsheetml/2009/9/ac" r="159" x14ac:dyDescent="0.2">
      <c r="A159" s="347" t="str">
        <f>IF(ISBLANK(Regressions!A169), " ", Regressions!A169)</f>
        <v>Guinea</v>
      </c>
      <c r="B159" s="348">
        <f>IF(ISBLANK(Regressions!B169), " ", Regressions!B169)</f>
        <v>2000</v>
      </c>
      <c r="C159" s="353" t="str">
        <f>IF(ISBLANK(Regressions!C169), " ", Regressions!C169)</f>
        <v>Secondary</v>
      </c>
      <c r="D159" s="349">
        <f>IF(ISBLANK(Regressions!D169), " ", Regressions!D169)</f>
        <v>1226371</v>
      </c>
      <c r="E159" s="218">
        <f>IF(ISNUMBER(Regressions!E169),ROUND(Regressions!E169, 1), NA())</f>
        <v>44.8</v>
      </c>
      <c r="F159" s="350" t="e">
        <f>IF(ISNUMBER(Regressions!F169),ROUND(Regressions!F169, 1), NA())</f>
        <v>#N/A</v>
      </c>
      <c r="G159" s="240" t="e">
        <f>IF(ISNUMBER(Regressions!G169),ROUND(Regressions!G169, 1), NA())</f>
        <v>#N/A</v>
      </c>
      <c r="H159" s="351" t="e">
        <f>IF(ISNUMBER(Regressions!H169),ROUND(Regressions!H169, 1), NA())</f>
        <v>#N/A</v>
      </c>
      <c r="I159" s="241">
        <f>IF(ISNUMBER(Regressions!I169),ROUND(Regressions!I169, 1), NA())</f>
        <v>55.2</v>
      </c>
      <c r="J159" s="352">
        <f>IF(ISNUMBER(Regressions!K169),ROUND(Regressions!K169, 1), NA())</f>
        <v>84.5</v>
      </c>
      <c r="K159" s="350" t="e">
        <f>IF(ISNUMBER(Regressions!L169),ROUND(Regressions!L169, 1), NA())</f>
        <v>#N/A</v>
      </c>
      <c r="L159" s="242" t="e">
        <f>IF(ISNUMBER(Regressions!M169),ROUND(Regressions!M169, 1), NA())</f>
        <v>#N/A</v>
      </c>
      <c r="M159" s="351" t="e">
        <f>IF(ISNUMBER(Regressions!N169),ROUND(Regressions!N169, 1), NA())</f>
        <v>#N/A</v>
      </c>
      <c r="N159" s="241">
        <f>IF(ISNUMBER(Regressions!O169),ROUND(Regressions!O169, 1), NA())</f>
        <v>15.5</v>
      </c>
      <c r="O159" s="352" t="e">
        <f>IF(ISNUMBER(Regressions!Q169),ROUND(Regressions!Q169, 1), NA())</f>
        <v>#N/A</v>
      </c>
      <c r="P159" s="350" t="e">
        <f>IF(ISNUMBER(Regressions!R169),ROUND(Regressions!R169, 1), NA())</f>
        <v>#N/A</v>
      </c>
      <c r="Q159" s="219" t="e">
        <f>IF(ISNUMBER(Regressions!S169),ROUND(Regressions!S169, 1), NA())</f>
        <v>#N/A</v>
      </c>
      <c r="R159" s="351" t="e">
        <f>IF(ISNUMBER(Regressions!T169),ROUND(Regressions!T169, 1), NA())</f>
        <v>#N/A</v>
      </c>
      <c r="S159" s="241" t="e">
        <f>IF(ISNUMBER(Regressions!U169),ROUND(Regressions!U169, 1), NA())</f>
        <v>#N/A</v>
      </c>
    </row>
    <row xmlns:x14ac="http://schemas.microsoft.com/office/spreadsheetml/2009/9/ac" r="160" x14ac:dyDescent="0.2">
      <c r="A160" s="347" t="str">
        <f>IF(ISBLANK(Regressions!A170), " ", Regressions!A170)</f>
        <v>Guinea</v>
      </c>
      <c r="B160" s="348">
        <f>IF(ISBLANK(Regressions!B170), " ", Regressions!B170)</f>
        <v>2001</v>
      </c>
      <c r="C160" s="353" t="str">
        <f>IF(ISBLANK(Regressions!C170), " ", Regressions!C170)</f>
        <v>Secondary</v>
      </c>
      <c r="D160" s="349">
        <f>IF(ISBLANK(Regressions!D170), " ", Regressions!D170)</f>
        <v>1261488</v>
      </c>
      <c r="E160" s="218">
        <f>IF(ISNUMBER(Regressions!E170),ROUND(Regressions!E170, 1), NA())</f>
        <v>44.8</v>
      </c>
      <c r="F160" s="350" t="e">
        <f>IF(ISNUMBER(Regressions!F170),ROUND(Regressions!F170, 1), NA())</f>
        <v>#N/A</v>
      </c>
      <c r="G160" s="240" t="e">
        <f>IF(ISNUMBER(Regressions!G170),ROUND(Regressions!G170, 1), NA())</f>
        <v>#N/A</v>
      </c>
      <c r="H160" s="351" t="e">
        <f>IF(ISNUMBER(Regressions!H170),ROUND(Regressions!H170, 1), NA())</f>
        <v>#N/A</v>
      </c>
      <c r="I160" s="241">
        <f>IF(ISNUMBER(Regressions!I170),ROUND(Regressions!I170, 1), NA())</f>
        <v>55.2</v>
      </c>
      <c r="J160" s="352">
        <f>IF(ISNUMBER(Regressions!K170),ROUND(Regressions!K170, 1), NA())</f>
        <v>84.5</v>
      </c>
      <c r="K160" s="350" t="e">
        <f>IF(ISNUMBER(Regressions!L170),ROUND(Regressions!L170, 1), NA())</f>
        <v>#N/A</v>
      </c>
      <c r="L160" s="242" t="e">
        <f>IF(ISNUMBER(Regressions!M170),ROUND(Regressions!M170, 1), NA())</f>
        <v>#N/A</v>
      </c>
      <c r="M160" s="351" t="e">
        <f>IF(ISNUMBER(Regressions!N170),ROUND(Regressions!N170, 1), NA())</f>
        <v>#N/A</v>
      </c>
      <c r="N160" s="241">
        <f>IF(ISNUMBER(Regressions!O170),ROUND(Regressions!O170, 1), NA())</f>
        <v>15.5</v>
      </c>
      <c r="O160" s="352" t="e">
        <f>IF(ISNUMBER(Regressions!Q170),ROUND(Regressions!Q170, 1), NA())</f>
        <v>#N/A</v>
      </c>
      <c r="P160" s="350" t="e">
        <f>IF(ISNUMBER(Regressions!R170),ROUND(Regressions!R170, 1), NA())</f>
        <v>#N/A</v>
      </c>
      <c r="Q160" s="219" t="e">
        <f>IF(ISNUMBER(Regressions!S170),ROUND(Regressions!S170, 1), NA())</f>
        <v>#N/A</v>
      </c>
      <c r="R160" s="351" t="e">
        <f>IF(ISNUMBER(Regressions!T170),ROUND(Regressions!T170, 1), NA())</f>
        <v>#N/A</v>
      </c>
      <c r="S160" s="241" t="e">
        <f>IF(ISNUMBER(Regressions!U170),ROUND(Regressions!U170, 1), NA())</f>
        <v>#N/A</v>
      </c>
    </row>
    <row xmlns:x14ac="http://schemas.microsoft.com/office/spreadsheetml/2009/9/ac" r="161" x14ac:dyDescent="0.2">
      <c r="A161" s="347" t="str">
        <f>IF(ISBLANK(Regressions!A171), " ", Regressions!A171)</f>
        <v>Guinea</v>
      </c>
      <c r="B161" s="348">
        <f>IF(ISBLANK(Regressions!B171), " ", Regressions!B171)</f>
        <v>2002</v>
      </c>
      <c r="C161" s="353" t="str">
        <f>IF(ISBLANK(Regressions!C171), " ", Regressions!C171)</f>
        <v>Secondary</v>
      </c>
      <c r="D161" s="349">
        <f>IF(ISBLANK(Regressions!D171), " ", Regressions!D171)</f>
        <v>1290919</v>
      </c>
      <c r="E161" s="218">
        <f>IF(ISNUMBER(Regressions!E171),ROUND(Regressions!E171, 1), NA())</f>
        <v>44.8</v>
      </c>
      <c r="F161" s="350" t="e">
        <f>IF(ISNUMBER(Regressions!F171),ROUND(Regressions!F171, 1), NA())</f>
        <v>#N/A</v>
      </c>
      <c r="G161" s="240" t="e">
        <f>IF(ISNUMBER(Regressions!G171),ROUND(Regressions!G171, 1), NA())</f>
        <v>#N/A</v>
      </c>
      <c r="H161" s="351" t="e">
        <f>IF(ISNUMBER(Regressions!H171),ROUND(Regressions!H171, 1), NA())</f>
        <v>#N/A</v>
      </c>
      <c r="I161" s="241">
        <f>IF(ISNUMBER(Regressions!I171),ROUND(Regressions!I171, 1), NA())</f>
        <v>55.2</v>
      </c>
      <c r="J161" s="352">
        <f>IF(ISNUMBER(Regressions!K171),ROUND(Regressions!K171, 1), NA())</f>
        <v>84.5</v>
      </c>
      <c r="K161" s="350" t="e">
        <f>IF(ISNUMBER(Regressions!L171),ROUND(Regressions!L171, 1), NA())</f>
        <v>#N/A</v>
      </c>
      <c r="L161" s="242" t="e">
        <f>IF(ISNUMBER(Regressions!M171),ROUND(Regressions!M171, 1), NA())</f>
        <v>#N/A</v>
      </c>
      <c r="M161" s="351" t="e">
        <f>IF(ISNUMBER(Regressions!N171),ROUND(Regressions!N171, 1), NA())</f>
        <v>#N/A</v>
      </c>
      <c r="N161" s="241">
        <f>IF(ISNUMBER(Regressions!O171),ROUND(Regressions!O171, 1), NA())</f>
        <v>15.5</v>
      </c>
      <c r="O161" s="352" t="e">
        <f>IF(ISNUMBER(Regressions!Q171),ROUND(Regressions!Q171, 1), NA())</f>
        <v>#N/A</v>
      </c>
      <c r="P161" s="350" t="e">
        <f>IF(ISNUMBER(Regressions!R171),ROUND(Regressions!R171, 1), NA())</f>
        <v>#N/A</v>
      </c>
      <c r="Q161" s="219" t="e">
        <f>IF(ISNUMBER(Regressions!S171),ROUND(Regressions!S171, 1), NA())</f>
        <v>#N/A</v>
      </c>
      <c r="R161" s="351" t="e">
        <f>IF(ISNUMBER(Regressions!T171),ROUND(Regressions!T171, 1), NA())</f>
        <v>#N/A</v>
      </c>
      <c r="S161" s="241" t="e">
        <f>IF(ISNUMBER(Regressions!U171),ROUND(Regressions!U171, 1), NA())</f>
        <v>#N/A</v>
      </c>
    </row>
    <row xmlns:x14ac="http://schemas.microsoft.com/office/spreadsheetml/2009/9/ac" r="162" x14ac:dyDescent="0.2">
      <c r="A162" s="347" t="str">
        <f>IF(ISBLANK(Regressions!A172), " ", Regressions!A172)</f>
        <v>Guinea</v>
      </c>
      <c r="B162" s="348">
        <f>IF(ISBLANK(Regressions!B172), " ", Regressions!B172)</f>
        <v>2003</v>
      </c>
      <c r="C162" s="353" t="str">
        <f>IF(ISBLANK(Regressions!C172), " ", Regressions!C172)</f>
        <v>Secondary</v>
      </c>
      <c r="D162" s="349">
        <f>IF(ISBLANK(Regressions!D172), " ", Regressions!D172)</f>
        <v>1340221</v>
      </c>
      <c r="E162" s="218">
        <f>IF(ISNUMBER(Regressions!E172),ROUND(Regressions!E172, 1), NA())</f>
        <v>44.8</v>
      </c>
      <c r="F162" s="350" t="e">
        <f>IF(ISNUMBER(Regressions!F172),ROUND(Regressions!F172, 1), NA())</f>
        <v>#N/A</v>
      </c>
      <c r="G162" s="240" t="e">
        <f>IF(ISNUMBER(Regressions!G172),ROUND(Regressions!G172, 1), NA())</f>
        <v>#N/A</v>
      </c>
      <c r="H162" s="351" t="e">
        <f>IF(ISNUMBER(Regressions!H172),ROUND(Regressions!H172, 1), NA())</f>
        <v>#N/A</v>
      </c>
      <c r="I162" s="241">
        <f>IF(ISNUMBER(Regressions!I172),ROUND(Regressions!I172, 1), NA())</f>
        <v>55.2</v>
      </c>
      <c r="J162" s="352">
        <f>IF(ISNUMBER(Regressions!K172),ROUND(Regressions!K172, 1), NA())</f>
        <v>84.5</v>
      </c>
      <c r="K162" s="350" t="e">
        <f>IF(ISNUMBER(Regressions!L172),ROUND(Regressions!L172, 1), NA())</f>
        <v>#N/A</v>
      </c>
      <c r="L162" s="242" t="e">
        <f>IF(ISNUMBER(Regressions!M172),ROUND(Regressions!M172, 1), NA())</f>
        <v>#N/A</v>
      </c>
      <c r="M162" s="351" t="e">
        <f>IF(ISNUMBER(Regressions!N172),ROUND(Regressions!N172, 1), NA())</f>
        <v>#N/A</v>
      </c>
      <c r="N162" s="241">
        <f>IF(ISNUMBER(Regressions!O172),ROUND(Regressions!O172, 1), NA())</f>
        <v>15.5</v>
      </c>
      <c r="O162" s="352" t="e">
        <f>IF(ISNUMBER(Regressions!Q172),ROUND(Regressions!Q172, 1), NA())</f>
        <v>#N/A</v>
      </c>
      <c r="P162" s="350" t="e">
        <f>IF(ISNUMBER(Regressions!R172),ROUND(Regressions!R172, 1), NA())</f>
        <v>#N/A</v>
      </c>
      <c r="Q162" s="219" t="e">
        <f>IF(ISNUMBER(Regressions!S172),ROUND(Regressions!S172, 1), NA())</f>
        <v>#N/A</v>
      </c>
      <c r="R162" s="351" t="e">
        <f>IF(ISNUMBER(Regressions!T172),ROUND(Regressions!T172, 1), NA())</f>
        <v>#N/A</v>
      </c>
      <c r="S162" s="241" t="e">
        <f>IF(ISNUMBER(Regressions!U172),ROUND(Regressions!U172, 1), NA())</f>
        <v>#N/A</v>
      </c>
    </row>
    <row xmlns:x14ac="http://schemas.microsoft.com/office/spreadsheetml/2009/9/ac" r="163" x14ac:dyDescent="0.2">
      <c r="A163" s="347" t="str">
        <f>IF(ISBLANK(Regressions!A173), " ", Regressions!A173)</f>
        <v>Guinea</v>
      </c>
      <c r="B163" s="348">
        <f>IF(ISBLANK(Regressions!B173), " ", Regressions!B173)</f>
        <v>2004</v>
      </c>
      <c r="C163" s="353" t="str">
        <f>IF(ISBLANK(Regressions!C173), " ", Regressions!C173)</f>
        <v>Secondary</v>
      </c>
      <c r="D163" s="349">
        <f>IF(ISBLANK(Regressions!D173), " ", Regressions!D173)</f>
        <v>1389866</v>
      </c>
      <c r="E163" s="218">
        <f>IF(ISNUMBER(Regressions!E173),ROUND(Regressions!E173, 1), NA())</f>
        <v>47</v>
      </c>
      <c r="F163" s="350" t="e">
        <f>IF(ISNUMBER(Regressions!F173),ROUND(Regressions!F173, 1), NA())</f>
        <v>#N/A</v>
      </c>
      <c r="G163" s="240" t="e">
        <f>IF(ISNUMBER(Regressions!G173),ROUND(Regressions!G173, 1), NA())</f>
        <v>#N/A</v>
      </c>
      <c r="H163" s="351" t="e">
        <f>IF(ISNUMBER(Regressions!H173),ROUND(Regressions!H173, 1), NA())</f>
        <v>#N/A</v>
      </c>
      <c r="I163" s="241">
        <f>IF(ISNUMBER(Regressions!I173),ROUND(Regressions!I173, 1), NA())</f>
        <v>53</v>
      </c>
      <c r="J163" s="352">
        <f>IF(ISNUMBER(Regressions!K173),ROUND(Regressions!K173, 1), NA())</f>
        <v>84.5</v>
      </c>
      <c r="K163" s="350" t="e">
        <f>IF(ISNUMBER(Regressions!L173),ROUND(Regressions!L173, 1), NA())</f>
        <v>#N/A</v>
      </c>
      <c r="L163" s="242" t="e">
        <f>IF(ISNUMBER(Regressions!M173),ROUND(Regressions!M173, 1), NA())</f>
        <v>#N/A</v>
      </c>
      <c r="M163" s="351" t="e">
        <f>IF(ISNUMBER(Regressions!N173),ROUND(Regressions!N173, 1), NA())</f>
        <v>#N/A</v>
      </c>
      <c r="N163" s="241">
        <f>IF(ISNUMBER(Regressions!O173),ROUND(Regressions!O173, 1), NA())</f>
        <v>15.5</v>
      </c>
      <c r="O163" s="352" t="e">
        <f>IF(ISNUMBER(Regressions!Q173),ROUND(Regressions!Q173, 1), NA())</f>
        <v>#N/A</v>
      </c>
      <c r="P163" s="350" t="e">
        <f>IF(ISNUMBER(Regressions!R173),ROUND(Regressions!R173, 1), NA())</f>
        <v>#N/A</v>
      </c>
      <c r="Q163" s="219" t="e">
        <f>IF(ISNUMBER(Regressions!S173),ROUND(Regressions!S173, 1), NA())</f>
        <v>#N/A</v>
      </c>
      <c r="R163" s="351" t="e">
        <f>IF(ISNUMBER(Regressions!T173),ROUND(Regressions!T173, 1), NA())</f>
        <v>#N/A</v>
      </c>
      <c r="S163" s="241" t="e">
        <f>IF(ISNUMBER(Regressions!U173),ROUND(Regressions!U173, 1), NA())</f>
        <v>#N/A</v>
      </c>
    </row>
    <row xmlns:x14ac="http://schemas.microsoft.com/office/spreadsheetml/2009/9/ac" r="164" x14ac:dyDescent="0.2">
      <c r="A164" s="347" t="str">
        <f>IF(ISBLANK(Regressions!A174), " ", Regressions!A174)</f>
        <v>Guinea</v>
      </c>
      <c r="B164" s="348">
        <f>IF(ISBLANK(Regressions!B174), " ", Regressions!B174)</f>
        <v>2005</v>
      </c>
      <c r="C164" s="353" t="str">
        <f>IF(ISBLANK(Regressions!C174), " ", Regressions!C174)</f>
        <v>Secondary</v>
      </c>
      <c r="D164" s="349">
        <f>IF(ISBLANK(Regressions!D174), " ", Regressions!D174)</f>
        <v>1439075</v>
      </c>
      <c r="E164" s="218">
        <f>IF(ISNUMBER(Regressions!E174),ROUND(Regressions!E174, 1), NA())</f>
        <v>49.2</v>
      </c>
      <c r="F164" s="350" t="e">
        <f>IF(ISNUMBER(Regressions!F174),ROUND(Regressions!F174, 1), NA())</f>
        <v>#N/A</v>
      </c>
      <c r="G164" s="240" t="e">
        <f>IF(ISNUMBER(Regressions!G174),ROUND(Regressions!G174, 1), NA())</f>
        <v>#N/A</v>
      </c>
      <c r="H164" s="351" t="e">
        <f>IF(ISNUMBER(Regressions!H174),ROUND(Regressions!H174, 1), NA())</f>
        <v>#N/A</v>
      </c>
      <c r="I164" s="241">
        <f>IF(ISNUMBER(Regressions!I174),ROUND(Regressions!I174, 1), NA())</f>
        <v>50.8</v>
      </c>
      <c r="J164" s="352">
        <f>IF(ISNUMBER(Regressions!K174),ROUND(Regressions!K174, 1), NA())</f>
        <v>85.3</v>
      </c>
      <c r="K164" s="350" t="e">
        <f>IF(ISNUMBER(Regressions!L174),ROUND(Regressions!L174, 1), NA())</f>
        <v>#N/A</v>
      </c>
      <c r="L164" s="242" t="e">
        <f>IF(ISNUMBER(Regressions!M174),ROUND(Regressions!M174, 1), NA())</f>
        <v>#N/A</v>
      </c>
      <c r="M164" s="351" t="e">
        <f>IF(ISNUMBER(Regressions!N174),ROUND(Regressions!N174, 1), NA())</f>
        <v>#N/A</v>
      </c>
      <c r="N164" s="241">
        <f>IF(ISNUMBER(Regressions!O174),ROUND(Regressions!O174, 1), NA())</f>
        <v>14.7</v>
      </c>
      <c r="O164" s="352" t="e">
        <f>IF(ISNUMBER(Regressions!Q174),ROUND(Regressions!Q174, 1), NA())</f>
        <v>#N/A</v>
      </c>
      <c r="P164" s="350" t="e">
        <f>IF(ISNUMBER(Regressions!R174),ROUND(Regressions!R174, 1), NA())</f>
        <v>#N/A</v>
      </c>
      <c r="Q164" s="219" t="e">
        <f>IF(ISNUMBER(Regressions!S174),ROUND(Regressions!S174, 1), NA())</f>
        <v>#N/A</v>
      </c>
      <c r="R164" s="351" t="e">
        <f>IF(ISNUMBER(Regressions!T174),ROUND(Regressions!T174, 1), NA())</f>
        <v>#N/A</v>
      </c>
      <c r="S164" s="241" t="e">
        <f>IF(ISNUMBER(Regressions!U174),ROUND(Regressions!U174, 1), NA())</f>
        <v>#N/A</v>
      </c>
    </row>
    <row xmlns:x14ac="http://schemas.microsoft.com/office/spreadsheetml/2009/9/ac" r="165" x14ac:dyDescent="0.2">
      <c r="A165" s="347" t="str">
        <f>IF(ISBLANK(Regressions!A175), " ", Regressions!A175)</f>
        <v>Guinea</v>
      </c>
      <c r="B165" s="348">
        <f>IF(ISBLANK(Regressions!B175), " ", Regressions!B175)</f>
        <v>2006</v>
      </c>
      <c r="C165" s="353" t="str">
        <f>IF(ISBLANK(Regressions!C175), " ", Regressions!C175)</f>
        <v>Secondary</v>
      </c>
      <c r="D165" s="349">
        <f>IF(ISBLANK(Regressions!D175), " ", Regressions!D175)</f>
        <v>1487786</v>
      </c>
      <c r="E165" s="218">
        <f>IF(ISNUMBER(Regressions!E175),ROUND(Regressions!E175, 1), NA())</f>
        <v>51.3</v>
      </c>
      <c r="F165" s="350" t="e">
        <f>IF(ISNUMBER(Regressions!F175),ROUND(Regressions!F175, 1), NA())</f>
        <v>#N/A</v>
      </c>
      <c r="G165" s="240" t="e">
        <f>IF(ISNUMBER(Regressions!G175),ROUND(Regressions!G175, 1), NA())</f>
        <v>#N/A</v>
      </c>
      <c r="H165" s="351" t="e">
        <f>IF(ISNUMBER(Regressions!H175),ROUND(Regressions!H175, 1), NA())</f>
        <v>#N/A</v>
      </c>
      <c r="I165" s="241">
        <f>IF(ISNUMBER(Regressions!I175),ROUND(Regressions!I175, 1), NA())</f>
        <v>48.7</v>
      </c>
      <c r="J165" s="352">
        <f>IF(ISNUMBER(Regressions!K175),ROUND(Regressions!K175, 1), NA())</f>
        <v>86</v>
      </c>
      <c r="K165" s="350" t="e">
        <f>IF(ISNUMBER(Regressions!L175),ROUND(Regressions!L175, 1), NA())</f>
        <v>#N/A</v>
      </c>
      <c r="L165" s="242" t="e">
        <f>IF(ISNUMBER(Regressions!M175),ROUND(Regressions!M175, 1), NA())</f>
        <v>#N/A</v>
      </c>
      <c r="M165" s="351" t="e">
        <f>IF(ISNUMBER(Regressions!N175),ROUND(Regressions!N175, 1), NA())</f>
        <v>#N/A</v>
      </c>
      <c r="N165" s="241">
        <f>IF(ISNUMBER(Regressions!O175),ROUND(Regressions!O175, 1), NA())</f>
        <v>14</v>
      </c>
      <c r="O165" s="352" t="e">
        <f>IF(ISNUMBER(Regressions!Q175),ROUND(Regressions!Q175, 1), NA())</f>
        <v>#N/A</v>
      </c>
      <c r="P165" s="350" t="e">
        <f>IF(ISNUMBER(Regressions!R175),ROUND(Regressions!R175, 1), NA())</f>
        <v>#N/A</v>
      </c>
      <c r="Q165" s="219" t="e">
        <f>IF(ISNUMBER(Regressions!S175),ROUND(Regressions!S175, 1), NA())</f>
        <v>#N/A</v>
      </c>
      <c r="R165" s="351" t="e">
        <f>IF(ISNUMBER(Regressions!T175),ROUND(Regressions!T175, 1), NA())</f>
        <v>#N/A</v>
      </c>
      <c r="S165" s="241" t="e">
        <f>IF(ISNUMBER(Regressions!U175),ROUND(Regressions!U175, 1), NA())</f>
        <v>#N/A</v>
      </c>
    </row>
    <row xmlns:x14ac="http://schemas.microsoft.com/office/spreadsheetml/2009/9/ac" r="166" x14ac:dyDescent="0.2">
      <c r="A166" s="347" t="str">
        <f>IF(ISBLANK(Regressions!A176), " ", Regressions!A176)</f>
        <v>Guinea</v>
      </c>
      <c r="B166" s="348">
        <f>IF(ISBLANK(Regressions!B176), " ", Regressions!B176)</f>
        <v>2007</v>
      </c>
      <c r="C166" s="353" t="str">
        <f>IF(ISBLANK(Regressions!C176), " ", Regressions!C176)</f>
        <v>Secondary</v>
      </c>
      <c r="D166" s="349">
        <f>IF(ISBLANK(Regressions!D176), " ", Regressions!D176)</f>
        <v>1539513</v>
      </c>
      <c r="E166" s="218">
        <f>IF(ISNUMBER(Regressions!E176),ROUND(Regressions!E176, 1), NA())</f>
        <v>53.5</v>
      </c>
      <c r="F166" s="350" t="e">
        <f>IF(ISNUMBER(Regressions!F176),ROUND(Regressions!F176, 1), NA())</f>
        <v>#N/A</v>
      </c>
      <c r="G166" s="240" t="e">
        <f>IF(ISNUMBER(Regressions!G176),ROUND(Regressions!G176, 1), NA())</f>
        <v>#N/A</v>
      </c>
      <c r="H166" s="351" t="e">
        <f>IF(ISNUMBER(Regressions!H176),ROUND(Regressions!H176, 1), NA())</f>
        <v>#N/A</v>
      </c>
      <c r="I166" s="241">
        <f>IF(ISNUMBER(Regressions!I176),ROUND(Regressions!I176, 1), NA())</f>
        <v>46.5</v>
      </c>
      <c r="J166" s="352">
        <f>IF(ISNUMBER(Regressions!K176),ROUND(Regressions!K176, 1), NA())</f>
        <v>86.8</v>
      </c>
      <c r="K166" s="350" t="e">
        <f>IF(ISNUMBER(Regressions!L176),ROUND(Regressions!L176, 1), NA())</f>
        <v>#N/A</v>
      </c>
      <c r="L166" s="242" t="e">
        <f>IF(ISNUMBER(Regressions!M176),ROUND(Regressions!M176, 1), NA())</f>
        <v>#N/A</v>
      </c>
      <c r="M166" s="351" t="e">
        <f>IF(ISNUMBER(Regressions!N176),ROUND(Regressions!N176, 1), NA())</f>
        <v>#N/A</v>
      </c>
      <c r="N166" s="241">
        <f>IF(ISNUMBER(Regressions!O176),ROUND(Regressions!O176, 1), NA())</f>
        <v>13.2</v>
      </c>
      <c r="O166" s="352" t="e">
        <f>IF(ISNUMBER(Regressions!Q176),ROUND(Regressions!Q176, 1), NA())</f>
        <v>#N/A</v>
      </c>
      <c r="P166" s="350" t="e">
        <f>IF(ISNUMBER(Regressions!R176),ROUND(Regressions!R176, 1), NA())</f>
        <v>#N/A</v>
      </c>
      <c r="Q166" s="219" t="e">
        <f>IF(ISNUMBER(Regressions!S176),ROUND(Regressions!S176, 1), NA())</f>
        <v>#N/A</v>
      </c>
      <c r="R166" s="351" t="e">
        <f>IF(ISNUMBER(Regressions!T176),ROUND(Regressions!T176, 1), NA())</f>
        <v>#N/A</v>
      </c>
      <c r="S166" s="241" t="e">
        <f>IF(ISNUMBER(Regressions!U176),ROUND(Regressions!U176, 1), NA())</f>
        <v>#N/A</v>
      </c>
    </row>
    <row xmlns:x14ac="http://schemas.microsoft.com/office/spreadsheetml/2009/9/ac" r="167" x14ac:dyDescent="0.2">
      <c r="A167" s="347" t="str">
        <f>IF(ISBLANK(Regressions!A177), " ", Regressions!A177)</f>
        <v>Guinea</v>
      </c>
      <c r="B167" s="348">
        <f>IF(ISBLANK(Regressions!B177), " ", Regressions!B177)</f>
        <v>2008</v>
      </c>
      <c r="C167" s="353" t="str">
        <f>IF(ISBLANK(Regressions!C177), " ", Regressions!C177)</f>
        <v>Secondary</v>
      </c>
      <c r="D167" s="349">
        <f>IF(ISBLANK(Regressions!D177), " ", Regressions!D177)</f>
        <v>1589882</v>
      </c>
      <c r="E167" s="218">
        <f>IF(ISNUMBER(Regressions!E177),ROUND(Regressions!E177, 1), NA())</f>
        <v>55.7</v>
      </c>
      <c r="F167" s="350" t="e">
        <f>IF(ISNUMBER(Regressions!F177),ROUND(Regressions!F177, 1), NA())</f>
        <v>#N/A</v>
      </c>
      <c r="G167" s="240" t="e">
        <f>IF(ISNUMBER(Regressions!G177),ROUND(Regressions!G177, 1), NA())</f>
        <v>#N/A</v>
      </c>
      <c r="H167" s="351" t="e">
        <f>IF(ISNUMBER(Regressions!H177),ROUND(Regressions!H177, 1), NA())</f>
        <v>#N/A</v>
      </c>
      <c r="I167" s="241">
        <f>IF(ISNUMBER(Regressions!I177),ROUND(Regressions!I177, 1), NA())</f>
        <v>44.3</v>
      </c>
      <c r="J167" s="352">
        <f>IF(ISNUMBER(Regressions!K177),ROUND(Regressions!K177, 1), NA())</f>
        <v>87.6</v>
      </c>
      <c r="K167" s="350" t="e">
        <f>IF(ISNUMBER(Regressions!L177),ROUND(Regressions!L177, 1), NA())</f>
        <v>#N/A</v>
      </c>
      <c r="L167" s="242" t="e">
        <f>IF(ISNUMBER(Regressions!M177),ROUND(Regressions!M177, 1), NA())</f>
        <v>#N/A</v>
      </c>
      <c r="M167" s="351" t="e">
        <f>IF(ISNUMBER(Regressions!N177),ROUND(Regressions!N177, 1), NA())</f>
        <v>#N/A</v>
      </c>
      <c r="N167" s="241">
        <f>IF(ISNUMBER(Regressions!O177),ROUND(Regressions!O177, 1), NA())</f>
        <v>12.4</v>
      </c>
      <c r="O167" s="352" t="e">
        <f>IF(ISNUMBER(Regressions!Q177),ROUND(Regressions!Q177, 1), NA())</f>
        <v>#N/A</v>
      </c>
      <c r="P167" s="350" t="e">
        <f>IF(ISNUMBER(Regressions!R177),ROUND(Regressions!R177, 1), NA())</f>
        <v>#N/A</v>
      </c>
      <c r="Q167" s="219" t="e">
        <f>IF(ISNUMBER(Regressions!S177),ROUND(Regressions!S177, 1), NA())</f>
        <v>#N/A</v>
      </c>
      <c r="R167" s="351" t="e">
        <f>IF(ISNUMBER(Regressions!T177),ROUND(Regressions!T177, 1), NA())</f>
        <v>#N/A</v>
      </c>
      <c r="S167" s="241" t="e">
        <f>IF(ISNUMBER(Regressions!U177),ROUND(Regressions!U177, 1), NA())</f>
        <v>#N/A</v>
      </c>
    </row>
    <row xmlns:x14ac="http://schemas.microsoft.com/office/spreadsheetml/2009/9/ac" r="168" x14ac:dyDescent="0.2">
      <c r="A168" s="347" t="str">
        <f>IF(ISBLANK(Regressions!A178), " ", Regressions!A178)</f>
        <v>Guinea</v>
      </c>
      <c r="B168" s="348">
        <f>IF(ISBLANK(Regressions!B178), " ", Regressions!B178)</f>
        <v>2009</v>
      </c>
      <c r="C168" s="353" t="str">
        <f>IF(ISBLANK(Regressions!C178), " ", Regressions!C178)</f>
        <v>Secondary</v>
      </c>
      <c r="D168" s="349">
        <f>IF(ISBLANK(Regressions!D178), " ", Regressions!D178)</f>
        <v>1637030</v>
      </c>
      <c r="E168" s="218">
        <f>IF(ISNUMBER(Regressions!E178),ROUND(Regressions!E178, 1), NA())</f>
        <v>57.8</v>
      </c>
      <c r="F168" s="350" t="e">
        <f>IF(ISNUMBER(Regressions!F178),ROUND(Regressions!F178, 1), NA())</f>
        <v>#N/A</v>
      </c>
      <c r="G168" s="240" t="e">
        <f>IF(ISNUMBER(Regressions!G178),ROUND(Regressions!G178, 1), NA())</f>
        <v>#N/A</v>
      </c>
      <c r="H168" s="351" t="e">
        <f>IF(ISNUMBER(Regressions!H178),ROUND(Regressions!H178, 1), NA())</f>
        <v>#N/A</v>
      </c>
      <c r="I168" s="241">
        <f>IF(ISNUMBER(Regressions!I178),ROUND(Regressions!I178, 1), NA())</f>
        <v>42.2</v>
      </c>
      <c r="J168" s="352">
        <f>IF(ISNUMBER(Regressions!K178),ROUND(Regressions!K178, 1), NA())</f>
        <v>88.3</v>
      </c>
      <c r="K168" s="350" t="e">
        <f>IF(ISNUMBER(Regressions!L178),ROUND(Regressions!L178, 1), NA())</f>
        <v>#N/A</v>
      </c>
      <c r="L168" s="242" t="e">
        <f>IF(ISNUMBER(Regressions!M178),ROUND(Regressions!M178, 1), NA())</f>
        <v>#N/A</v>
      </c>
      <c r="M168" s="351" t="e">
        <f>IF(ISNUMBER(Regressions!N178),ROUND(Regressions!N178, 1), NA())</f>
        <v>#N/A</v>
      </c>
      <c r="N168" s="241">
        <f>IF(ISNUMBER(Regressions!O178),ROUND(Regressions!O178, 1), NA())</f>
        <v>11.7</v>
      </c>
      <c r="O168" s="352" t="e">
        <f>IF(ISNUMBER(Regressions!Q178),ROUND(Regressions!Q178, 1), NA())</f>
        <v>#N/A</v>
      </c>
      <c r="P168" s="350" t="e">
        <f>IF(ISNUMBER(Regressions!R178),ROUND(Regressions!R178, 1), NA())</f>
        <v>#N/A</v>
      </c>
      <c r="Q168" s="219" t="e">
        <f>IF(ISNUMBER(Regressions!S178),ROUND(Regressions!S178, 1), NA())</f>
        <v>#N/A</v>
      </c>
      <c r="R168" s="351" t="e">
        <f>IF(ISNUMBER(Regressions!T178),ROUND(Regressions!T178, 1), NA())</f>
        <v>#N/A</v>
      </c>
      <c r="S168" s="241" t="e">
        <f>IF(ISNUMBER(Regressions!U178),ROUND(Regressions!U178, 1), NA())</f>
        <v>#N/A</v>
      </c>
    </row>
    <row xmlns:x14ac="http://schemas.microsoft.com/office/spreadsheetml/2009/9/ac" r="169" x14ac:dyDescent="0.2">
      <c r="A169" s="347" t="str">
        <f>IF(ISBLANK(Regressions!A179), " ", Regressions!A179)</f>
        <v>Guinea</v>
      </c>
      <c r="B169" s="348">
        <f>IF(ISBLANK(Regressions!B179), " ", Regressions!B179)</f>
        <v>2010</v>
      </c>
      <c r="C169" s="353" t="str">
        <f>IF(ISBLANK(Regressions!C179), " ", Regressions!C179)</f>
        <v>Secondary</v>
      </c>
      <c r="D169" s="349">
        <f>IF(ISBLANK(Regressions!D179), " ", Regressions!D179)</f>
        <v>1684137</v>
      </c>
      <c r="E169" s="218">
        <f>IF(ISNUMBER(Regressions!E179),ROUND(Regressions!E179, 1), NA())</f>
        <v>60</v>
      </c>
      <c r="F169" s="350" t="e">
        <f>IF(ISNUMBER(Regressions!F179),ROUND(Regressions!F179, 1), NA())</f>
        <v>#N/A</v>
      </c>
      <c r="G169" s="240" t="e">
        <f>IF(ISNUMBER(Regressions!G179),ROUND(Regressions!G179, 1), NA())</f>
        <v>#N/A</v>
      </c>
      <c r="H169" s="351" t="e">
        <f>IF(ISNUMBER(Regressions!H179),ROUND(Regressions!H179, 1), NA())</f>
        <v>#N/A</v>
      </c>
      <c r="I169" s="241">
        <f>IF(ISNUMBER(Regressions!I179),ROUND(Regressions!I179, 1), NA())</f>
        <v>40</v>
      </c>
      <c r="J169" s="352">
        <f>IF(ISNUMBER(Regressions!K179),ROUND(Regressions!K179, 1), NA())</f>
        <v>89.1</v>
      </c>
      <c r="K169" s="350" t="e">
        <f>IF(ISNUMBER(Regressions!L179),ROUND(Regressions!L179, 1), NA())</f>
        <v>#N/A</v>
      </c>
      <c r="L169" s="242" t="e">
        <f>IF(ISNUMBER(Regressions!M179),ROUND(Regressions!M179, 1), NA())</f>
        <v>#N/A</v>
      </c>
      <c r="M169" s="351" t="e">
        <f>IF(ISNUMBER(Regressions!N179),ROUND(Regressions!N179, 1), NA())</f>
        <v>#N/A</v>
      </c>
      <c r="N169" s="241">
        <f>IF(ISNUMBER(Regressions!O179),ROUND(Regressions!O179, 1), NA())</f>
        <v>10.9</v>
      </c>
      <c r="O169" s="352" t="e">
        <f>IF(ISNUMBER(Regressions!Q179),ROUND(Regressions!Q179, 1), NA())</f>
        <v>#N/A</v>
      </c>
      <c r="P169" s="350" t="e">
        <f>IF(ISNUMBER(Regressions!R179),ROUND(Regressions!R179, 1), NA())</f>
        <v>#N/A</v>
      </c>
      <c r="Q169" s="219" t="e">
        <f>IF(ISNUMBER(Regressions!S179),ROUND(Regressions!S179, 1), NA())</f>
        <v>#N/A</v>
      </c>
      <c r="R169" s="351" t="e">
        <f>IF(ISNUMBER(Regressions!T179),ROUND(Regressions!T179, 1), NA())</f>
        <v>#N/A</v>
      </c>
      <c r="S169" s="241" t="e">
        <f>IF(ISNUMBER(Regressions!U179),ROUND(Regressions!U179, 1), NA())</f>
        <v>#N/A</v>
      </c>
    </row>
    <row xmlns:x14ac="http://schemas.microsoft.com/office/spreadsheetml/2009/9/ac" r="170" x14ac:dyDescent="0.2">
      <c r="A170" s="347" t="str">
        <f>IF(ISBLANK(Regressions!A180), " ", Regressions!A180)</f>
        <v>Guinea</v>
      </c>
      <c r="B170" s="348">
        <f>IF(ISBLANK(Regressions!B180), " ", Regressions!B180)</f>
        <v>2011</v>
      </c>
      <c r="C170" s="353" t="str">
        <f>IF(ISBLANK(Regressions!C180), " ", Regressions!C180)</f>
        <v>Secondary</v>
      </c>
      <c r="D170" s="349">
        <f>IF(ISBLANK(Regressions!D180), " ", Regressions!D180)</f>
        <v>1730474</v>
      </c>
      <c r="E170" s="218">
        <f>IF(ISNUMBER(Regressions!E180),ROUND(Regressions!E180, 1), NA())</f>
        <v>62.2</v>
      </c>
      <c r="F170" s="350" t="e">
        <f>IF(ISNUMBER(Regressions!F180),ROUND(Regressions!F180, 1), NA())</f>
        <v>#N/A</v>
      </c>
      <c r="G170" s="240" t="e">
        <f>IF(ISNUMBER(Regressions!G180),ROUND(Regressions!G180, 1), NA())</f>
        <v>#N/A</v>
      </c>
      <c r="H170" s="351" t="e">
        <f>IF(ISNUMBER(Regressions!H180),ROUND(Regressions!H180, 1), NA())</f>
        <v>#N/A</v>
      </c>
      <c r="I170" s="241">
        <f>IF(ISNUMBER(Regressions!I180),ROUND(Regressions!I180, 1), NA())</f>
        <v>37.799999999999997</v>
      </c>
      <c r="J170" s="352">
        <f>IF(ISNUMBER(Regressions!K180),ROUND(Regressions!K180, 1), NA())</f>
        <v>89.9</v>
      </c>
      <c r="K170" s="350" t="e">
        <f>IF(ISNUMBER(Regressions!L180),ROUND(Regressions!L180, 1), NA())</f>
        <v>#N/A</v>
      </c>
      <c r="L170" s="242" t="e">
        <f>IF(ISNUMBER(Regressions!M180),ROUND(Regressions!M180, 1), NA())</f>
        <v>#N/A</v>
      </c>
      <c r="M170" s="351" t="e">
        <f>IF(ISNUMBER(Regressions!N180),ROUND(Regressions!N180, 1), NA())</f>
        <v>#N/A</v>
      </c>
      <c r="N170" s="241">
        <f>IF(ISNUMBER(Regressions!O180),ROUND(Regressions!O180, 1), NA())</f>
        <v>10.1</v>
      </c>
      <c r="O170" s="352" t="e">
        <f>IF(ISNUMBER(Regressions!Q180),ROUND(Regressions!Q180, 1), NA())</f>
        <v>#N/A</v>
      </c>
      <c r="P170" s="350" t="e">
        <f>IF(ISNUMBER(Regressions!R180),ROUND(Regressions!R180, 1), NA())</f>
        <v>#N/A</v>
      </c>
      <c r="Q170" s="219" t="e">
        <f>IF(ISNUMBER(Regressions!S180),ROUND(Regressions!S180, 1), NA())</f>
        <v>#N/A</v>
      </c>
      <c r="R170" s="351" t="e">
        <f>IF(ISNUMBER(Regressions!T180),ROUND(Regressions!T180, 1), NA())</f>
        <v>#N/A</v>
      </c>
      <c r="S170" s="241" t="e">
        <f>IF(ISNUMBER(Regressions!U180),ROUND(Regressions!U180, 1), NA())</f>
        <v>#N/A</v>
      </c>
    </row>
    <row xmlns:x14ac="http://schemas.microsoft.com/office/spreadsheetml/2009/9/ac" r="171" x14ac:dyDescent="0.2">
      <c r="A171" s="347" t="str">
        <f>IF(ISBLANK(Regressions!A181), " ", Regressions!A181)</f>
        <v>Guinea</v>
      </c>
      <c r="B171" s="348">
        <f>IF(ISBLANK(Regressions!B181), " ", Regressions!B181)</f>
        <v>2012</v>
      </c>
      <c r="C171" s="353" t="str">
        <f>IF(ISBLANK(Regressions!C181), " ", Regressions!C181)</f>
        <v>Secondary</v>
      </c>
      <c r="D171" s="349">
        <f>IF(ISBLANK(Regressions!D181), " ", Regressions!D181)</f>
        <v>1768992</v>
      </c>
      <c r="E171" s="218">
        <f>IF(ISNUMBER(Regressions!E181),ROUND(Regressions!E181, 1), NA())</f>
        <v>64.3</v>
      </c>
      <c r="F171" s="350" t="e">
        <f>IF(ISNUMBER(Regressions!F181),ROUND(Regressions!F181, 1), NA())</f>
        <v>#N/A</v>
      </c>
      <c r="G171" s="240" t="e">
        <f>IF(ISNUMBER(Regressions!G181),ROUND(Regressions!G181, 1), NA())</f>
        <v>#N/A</v>
      </c>
      <c r="H171" s="351" t="e">
        <f>IF(ISNUMBER(Regressions!H181),ROUND(Regressions!H181, 1), NA())</f>
        <v>#N/A</v>
      </c>
      <c r="I171" s="241">
        <f>IF(ISNUMBER(Regressions!I181),ROUND(Regressions!I181, 1), NA())</f>
        <v>35.700000000000003</v>
      </c>
      <c r="J171" s="352">
        <f>IF(ISNUMBER(Regressions!K181),ROUND(Regressions!K181, 1), NA())</f>
        <v>90.7</v>
      </c>
      <c r="K171" s="350" t="e">
        <f>IF(ISNUMBER(Regressions!L181),ROUND(Regressions!L181, 1), NA())</f>
        <v>#N/A</v>
      </c>
      <c r="L171" s="242" t="e">
        <f>IF(ISNUMBER(Regressions!M181),ROUND(Regressions!M181, 1), NA())</f>
        <v>#N/A</v>
      </c>
      <c r="M171" s="351" t="e">
        <f>IF(ISNUMBER(Regressions!N181),ROUND(Regressions!N181, 1), NA())</f>
        <v>#N/A</v>
      </c>
      <c r="N171" s="241">
        <f>IF(ISNUMBER(Regressions!O181),ROUND(Regressions!O181, 1), NA())</f>
        <v>9.3000000000000007</v>
      </c>
      <c r="O171" s="352" t="e">
        <f>IF(ISNUMBER(Regressions!Q181),ROUND(Regressions!Q181, 1), NA())</f>
        <v>#N/A</v>
      </c>
      <c r="P171" s="350" t="e">
        <f>IF(ISNUMBER(Regressions!R181),ROUND(Regressions!R181, 1), NA())</f>
        <v>#N/A</v>
      </c>
      <c r="Q171" s="219" t="e">
        <f>IF(ISNUMBER(Regressions!S181),ROUND(Regressions!S181, 1), NA())</f>
        <v>#N/A</v>
      </c>
      <c r="R171" s="351" t="e">
        <f>IF(ISNUMBER(Regressions!T181),ROUND(Regressions!T181, 1), NA())</f>
        <v>#N/A</v>
      </c>
      <c r="S171" s="241" t="e">
        <f>IF(ISNUMBER(Regressions!U181),ROUND(Regressions!U181, 1), NA())</f>
        <v>#N/A</v>
      </c>
    </row>
    <row xmlns:x14ac="http://schemas.microsoft.com/office/spreadsheetml/2009/9/ac" r="172" x14ac:dyDescent="0.2">
      <c r="A172" s="347" t="str">
        <f>IF(ISBLANK(Regressions!A182), " ", Regressions!A182)</f>
        <v>Guinea</v>
      </c>
      <c r="B172" s="348">
        <f>IF(ISBLANK(Regressions!B182), " ", Regressions!B182)</f>
        <v>2013</v>
      </c>
      <c r="C172" s="353" t="str">
        <f>IF(ISBLANK(Regressions!C182), " ", Regressions!C182)</f>
        <v>Secondary</v>
      </c>
      <c r="D172" s="349">
        <f>IF(ISBLANK(Regressions!D182), " ", Regressions!D182)</f>
        <v>1805081</v>
      </c>
      <c r="E172" s="218">
        <f>IF(ISNUMBER(Regressions!E182),ROUND(Regressions!E182, 1), NA())</f>
        <v>66.5</v>
      </c>
      <c r="F172" s="350" t="e">
        <f>IF(ISNUMBER(Regressions!F182),ROUND(Regressions!F182, 1), NA())</f>
        <v>#N/A</v>
      </c>
      <c r="G172" s="240" t="e">
        <f>IF(ISNUMBER(Regressions!G182),ROUND(Regressions!G182, 1), NA())</f>
        <v>#N/A</v>
      </c>
      <c r="H172" s="351" t="e">
        <f>IF(ISNUMBER(Regressions!H182),ROUND(Regressions!H182, 1), NA())</f>
        <v>#N/A</v>
      </c>
      <c r="I172" s="241">
        <f>IF(ISNUMBER(Regressions!I182),ROUND(Regressions!I182, 1), NA())</f>
        <v>33.5</v>
      </c>
      <c r="J172" s="352">
        <f>IF(ISNUMBER(Regressions!K182),ROUND(Regressions!K182, 1), NA())</f>
        <v>91.4</v>
      </c>
      <c r="K172" s="350" t="e">
        <f>IF(ISNUMBER(Regressions!L182),ROUND(Regressions!L182, 1), NA())</f>
        <v>#N/A</v>
      </c>
      <c r="L172" s="242" t="e">
        <f>IF(ISNUMBER(Regressions!M182),ROUND(Regressions!M182, 1), NA())</f>
        <v>#N/A</v>
      </c>
      <c r="M172" s="351" t="e">
        <f>IF(ISNUMBER(Regressions!N182),ROUND(Regressions!N182, 1), NA())</f>
        <v>#N/A</v>
      </c>
      <c r="N172" s="241">
        <f>IF(ISNUMBER(Regressions!O182),ROUND(Regressions!O182, 1), NA())</f>
        <v>8.6</v>
      </c>
      <c r="O172" s="352" t="e">
        <f>IF(ISNUMBER(Regressions!Q182),ROUND(Regressions!Q182, 1), NA())</f>
        <v>#N/A</v>
      </c>
      <c r="P172" s="350" t="e">
        <f>IF(ISNUMBER(Regressions!R182),ROUND(Regressions!R182, 1), NA())</f>
        <v>#N/A</v>
      </c>
      <c r="Q172" s="219" t="e">
        <f>IF(ISNUMBER(Regressions!S182),ROUND(Regressions!S182, 1), NA())</f>
        <v>#N/A</v>
      </c>
      <c r="R172" s="351" t="e">
        <f>IF(ISNUMBER(Regressions!T182),ROUND(Regressions!T182, 1), NA())</f>
        <v>#N/A</v>
      </c>
      <c r="S172" s="241" t="e">
        <f>IF(ISNUMBER(Regressions!U182),ROUND(Regressions!U182, 1), NA())</f>
        <v>#N/A</v>
      </c>
    </row>
    <row xmlns:x14ac="http://schemas.microsoft.com/office/spreadsheetml/2009/9/ac" r="173" x14ac:dyDescent="0.2">
      <c r="A173" s="347" t="str">
        <f>IF(ISBLANK(Regressions!A183), " ", Regressions!A183)</f>
        <v>Guinea</v>
      </c>
      <c r="B173" s="348">
        <f>IF(ISBLANK(Regressions!B183), " ", Regressions!B183)</f>
        <v>2014</v>
      </c>
      <c r="C173" s="353" t="str">
        <f>IF(ISBLANK(Regressions!C183), " ", Regressions!C183)</f>
        <v>Secondary</v>
      </c>
      <c r="D173" s="349">
        <f>IF(ISBLANK(Regressions!D183), " ", Regressions!D183)</f>
        <v>1839429</v>
      </c>
      <c r="E173" s="218">
        <f>IF(ISNUMBER(Regressions!E183),ROUND(Regressions!E183, 1), NA())</f>
        <v>68.7</v>
      </c>
      <c r="F173" s="350" t="e">
        <f>IF(ISNUMBER(Regressions!F183),ROUND(Regressions!F183, 1), NA())</f>
        <v>#N/A</v>
      </c>
      <c r="G173" s="240" t="e">
        <f>IF(ISNUMBER(Regressions!G183),ROUND(Regressions!G183, 1), NA())</f>
        <v>#N/A</v>
      </c>
      <c r="H173" s="351" t="e">
        <f>IF(ISNUMBER(Regressions!H183),ROUND(Regressions!H183, 1), NA())</f>
        <v>#N/A</v>
      </c>
      <c r="I173" s="241">
        <f>IF(ISNUMBER(Regressions!I183),ROUND(Regressions!I183, 1), NA())</f>
        <v>31.3</v>
      </c>
      <c r="J173" s="352">
        <f>IF(ISNUMBER(Regressions!K183),ROUND(Regressions!K183, 1), NA())</f>
        <v>92.2</v>
      </c>
      <c r="K173" s="350" t="e">
        <f>IF(ISNUMBER(Regressions!L183),ROUND(Regressions!L183, 1), NA())</f>
        <v>#N/A</v>
      </c>
      <c r="L173" s="242" t="e">
        <f>IF(ISNUMBER(Regressions!M183),ROUND(Regressions!M183, 1), NA())</f>
        <v>#N/A</v>
      </c>
      <c r="M173" s="351" t="e">
        <f>IF(ISNUMBER(Regressions!N183),ROUND(Regressions!N183, 1), NA())</f>
        <v>#N/A</v>
      </c>
      <c r="N173" s="241">
        <f>IF(ISNUMBER(Regressions!O183),ROUND(Regressions!O183, 1), NA())</f>
        <v>7.8</v>
      </c>
      <c r="O173" s="352" t="e">
        <f>IF(ISNUMBER(Regressions!Q183),ROUND(Regressions!Q183, 1), NA())</f>
        <v>#N/A</v>
      </c>
      <c r="P173" s="350" t="e">
        <f>IF(ISNUMBER(Regressions!R183),ROUND(Regressions!R183, 1), NA())</f>
        <v>#N/A</v>
      </c>
      <c r="Q173" s="219" t="e">
        <f>IF(ISNUMBER(Regressions!S183),ROUND(Regressions!S183, 1), NA())</f>
        <v>#N/A</v>
      </c>
      <c r="R173" s="351" t="e">
        <f>IF(ISNUMBER(Regressions!T183),ROUND(Regressions!T183, 1), NA())</f>
        <v>#N/A</v>
      </c>
      <c r="S173" s="241" t="e">
        <f>IF(ISNUMBER(Regressions!U183),ROUND(Regressions!U183, 1), NA())</f>
        <v>#N/A</v>
      </c>
    </row>
    <row xmlns:x14ac="http://schemas.microsoft.com/office/spreadsheetml/2009/9/ac" r="174" x14ac:dyDescent="0.2">
      <c r="A174" s="347" t="str">
        <f>IF(ISBLANK(Regressions!A184), " ", Regressions!A184)</f>
        <v>Guinea</v>
      </c>
      <c r="B174" s="348">
        <f>IF(ISBLANK(Regressions!B184), " ", Regressions!B184)</f>
        <v>2015</v>
      </c>
      <c r="C174" s="353" t="str">
        <f>IF(ISBLANK(Regressions!C184), " ", Regressions!C184)</f>
        <v>Secondary</v>
      </c>
      <c r="D174" s="349">
        <f>IF(ISBLANK(Regressions!D184), " ", Regressions!D184)</f>
        <v>1872704</v>
      </c>
      <c r="E174" s="218">
        <f>IF(ISNUMBER(Regressions!E184),ROUND(Regressions!E184, 1), NA())</f>
        <v>70.8</v>
      </c>
      <c r="F174" s="350" t="e">
        <f>IF(ISNUMBER(Regressions!F184),ROUND(Regressions!F184, 1), NA())</f>
        <v>#N/A</v>
      </c>
      <c r="G174" s="240" t="e">
        <f>IF(ISNUMBER(Regressions!G184),ROUND(Regressions!G184, 1), NA())</f>
        <v>#N/A</v>
      </c>
      <c r="H174" s="351" t="e">
        <f>IF(ISNUMBER(Regressions!H184),ROUND(Regressions!H184, 1), NA())</f>
        <v>#N/A</v>
      </c>
      <c r="I174" s="241">
        <f>IF(ISNUMBER(Regressions!I184),ROUND(Regressions!I184, 1), NA())</f>
        <v>29.2</v>
      </c>
      <c r="J174" s="352">
        <f>IF(ISNUMBER(Regressions!K184),ROUND(Regressions!K184, 1), NA())</f>
        <v>93</v>
      </c>
      <c r="K174" s="350" t="e">
        <f>IF(ISNUMBER(Regressions!L184),ROUND(Regressions!L184, 1), NA())</f>
        <v>#N/A</v>
      </c>
      <c r="L174" s="242" t="e">
        <f>IF(ISNUMBER(Regressions!M184),ROUND(Regressions!M184, 1), NA())</f>
        <v>#N/A</v>
      </c>
      <c r="M174" s="351" t="e">
        <f>IF(ISNUMBER(Regressions!N184),ROUND(Regressions!N184, 1), NA())</f>
        <v>#N/A</v>
      </c>
      <c r="N174" s="241">
        <f>IF(ISNUMBER(Regressions!O184),ROUND(Regressions!O184, 1), NA())</f>
        <v>7</v>
      </c>
      <c r="O174" s="352" t="e">
        <f>IF(ISNUMBER(Regressions!Q184),ROUND(Regressions!Q184, 1), NA())</f>
        <v>#N/A</v>
      </c>
      <c r="P174" s="350" t="e">
        <f>IF(ISNUMBER(Regressions!R184),ROUND(Regressions!R184, 1), NA())</f>
        <v>#N/A</v>
      </c>
      <c r="Q174" s="219" t="e">
        <f>IF(ISNUMBER(Regressions!S184),ROUND(Regressions!S184, 1), NA())</f>
        <v>#N/A</v>
      </c>
      <c r="R174" s="351" t="e">
        <f>IF(ISNUMBER(Regressions!T184),ROUND(Regressions!T184, 1), NA())</f>
        <v>#N/A</v>
      </c>
      <c r="S174" s="241" t="e">
        <f>IF(ISNUMBER(Regressions!U184),ROUND(Regressions!U184, 1), NA())</f>
        <v>#N/A</v>
      </c>
    </row>
    <row xmlns:x14ac="http://schemas.microsoft.com/office/spreadsheetml/2009/9/ac" r="175" x14ac:dyDescent="0.2">
      <c r="A175" s="347" t="str">
        <f>IF(ISBLANK(Regressions!A185), " ", Regressions!A185)</f>
        <v>Guinea</v>
      </c>
      <c r="B175" s="348">
        <f>IF(ISBLANK(Regressions!B185), " ", Regressions!B185)</f>
        <v>2016</v>
      </c>
      <c r="C175" s="353" t="str">
        <f>IF(ISBLANK(Regressions!C185), " ", Regressions!C185)</f>
        <v>Secondary</v>
      </c>
      <c r="D175" s="349">
        <f>IF(ISBLANK(Regressions!D185), " ", Regressions!D185)</f>
        <v>1904760</v>
      </c>
      <c r="E175" s="218">
        <f>IF(ISNUMBER(Regressions!E185),ROUND(Regressions!E185, 1), NA())</f>
        <v>73</v>
      </c>
      <c r="F175" s="350" t="e">
        <f>IF(ISNUMBER(Regressions!F185),ROUND(Regressions!F185, 1), NA())</f>
        <v>#N/A</v>
      </c>
      <c r="G175" s="240" t="e">
        <f>IF(ISNUMBER(Regressions!G185),ROUND(Regressions!G185, 1), NA())</f>
        <v>#N/A</v>
      </c>
      <c r="H175" s="351" t="e">
        <f>IF(ISNUMBER(Regressions!H185),ROUND(Regressions!H185, 1), NA())</f>
        <v>#N/A</v>
      </c>
      <c r="I175" s="241">
        <f>IF(ISNUMBER(Regressions!I185),ROUND(Regressions!I185, 1), NA())</f>
        <v>27</v>
      </c>
      <c r="J175" s="352">
        <f>IF(ISNUMBER(Regressions!K185),ROUND(Regressions!K185, 1), NA())</f>
        <v>93.7</v>
      </c>
      <c r="K175" s="350" t="e">
        <f>IF(ISNUMBER(Regressions!L185),ROUND(Regressions!L185, 1), NA())</f>
        <v>#N/A</v>
      </c>
      <c r="L175" s="242" t="e">
        <f>IF(ISNUMBER(Regressions!M185),ROUND(Regressions!M185, 1), NA())</f>
        <v>#N/A</v>
      </c>
      <c r="M175" s="351" t="e">
        <f>IF(ISNUMBER(Regressions!N185),ROUND(Regressions!N185, 1), NA())</f>
        <v>#N/A</v>
      </c>
      <c r="N175" s="241">
        <f>IF(ISNUMBER(Regressions!O185),ROUND(Regressions!O185, 1), NA())</f>
        <v>6.3</v>
      </c>
      <c r="O175" s="352" t="e">
        <f>IF(ISNUMBER(Regressions!Q185),ROUND(Regressions!Q185, 1), NA())</f>
        <v>#N/A</v>
      </c>
      <c r="P175" s="350" t="e">
        <f>IF(ISNUMBER(Regressions!R185),ROUND(Regressions!R185, 1), NA())</f>
        <v>#N/A</v>
      </c>
      <c r="Q175" s="219" t="e">
        <f>IF(ISNUMBER(Regressions!S185),ROUND(Regressions!S185, 1), NA())</f>
        <v>#N/A</v>
      </c>
      <c r="R175" s="351" t="e">
        <f>IF(ISNUMBER(Regressions!T185),ROUND(Regressions!T185, 1), NA())</f>
        <v>#N/A</v>
      </c>
      <c r="S175" s="241" t="e">
        <f>IF(ISNUMBER(Regressions!U185),ROUND(Regressions!U185, 1), NA())</f>
        <v>#N/A</v>
      </c>
    </row>
    <row xmlns:x14ac="http://schemas.microsoft.com/office/spreadsheetml/2009/9/ac" r="176" x14ac:dyDescent="0.2">
      <c r="A176" s="347" t="str">
        <f>IF(ISBLANK(Regressions!A186), " ", Regressions!A186)</f>
        <v>Guinea</v>
      </c>
      <c r="B176" s="348">
        <f>IF(ISBLANK(Regressions!B186), " ", Regressions!B186)</f>
        <v>2017</v>
      </c>
      <c r="C176" s="353" t="str">
        <f>IF(ISBLANK(Regressions!C186), " ", Regressions!C186)</f>
        <v>Secondary</v>
      </c>
      <c r="D176" s="349">
        <f>IF(ISBLANK(Regressions!D186), " ", Regressions!D186)</f>
        <v>1934552</v>
      </c>
      <c r="E176" s="218">
        <f>IF(ISNUMBER(Regressions!E186),ROUND(Regressions!E186, 1), NA())</f>
        <v>75.2</v>
      </c>
      <c r="F176" s="350" t="e">
        <f>IF(ISNUMBER(Regressions!F186),ROUND(Regressions!F186, 1), NA())</f>
        <v>#N/A</v>
      </c>
      <c r="G176" s="240" t="e">
        <f>IF(ISNUMBER(Regressions!G186),ROUND(Regressions!G186, 1), NA())</f>
        <v>#N/A</v>
      </c>
      <c r="H176" s="351" t="e">
        <f>IF(ISNUMBER(Regressions!H186),ROUND(Regressions!H186, 1), NA())</f>
        <v>#N/A</v>
      </c>
      <c r="I176" s="241">
        <f>IF(ISNUMBER(Regressions!I186),ROUND(Regressions!I186, 1), NA())</f>
        <v>24.8</v>
      </c>
      <c r="J176" s="352">
        <f>IF(ISNUMBER(Regressions!K186),ROUND(Regressions!K186, 1), NA())</f>
        <v>94.5</v>
      </c>
      <c r="K176" s="350" t="e">
        <f>IF(ISNUMBER(Regressions!L186),ROUND(Regressions!L186, 1), NA())</f>
        <v>#N/A</v>
      </c>
      <c r="L176" s="242" t="e">
        <f>IF(ISNUMBER(Regressions!M186),ROUND(Regressions!M186, 1), NA())</f>
        <v>#N/A</v>
      </c>
      <c r="M176" s="351" t="e">
        <f>IF(ISNUMBER(Regressions!N186),ROUND(Regressions!N186, 1), NA())</f>
        <v>#N/A</v>
      </c>
      <c r="N176" s="241">
        <f>IF(ISNUMBER(Regressions!O186),ROUND(Regressions!O186, 1), NA())</f>
        <v>5.5</v>
      </c>
      <c r="O176" s="352">
        <f>IF(ISNUMBER(Regressions!Q186),ROUND(Regressions!Q186, 1), NA())</f>
        <v>97.9</v>
      </c>
      <c r="P176" s="350" t="e">
        <f>IF(ISNUMBER(Regressions!R186),ROUND(Regressions!R186, 1), NA())</f>
        <v>#N/A</v>
      </c>
      <c r="Q176" s="219" t="e">
        <f>IF(ISNUMBER(Regressions!S186),ROUND(Regressions!S186, 1), NA())</f>
        <v>#N/A</v>
      </c>
      <c r="R176" s="351" t="e">
        <f>IF(ISNUMBER(Regressions!T186),ROUND(Regressions!T186, 1), NA())</f>
        <v>#N/A</v>
      </c>
      <c r="S176" s="241">
        <f>IF(ISNUMBER(Regressions!U186),ROUND(Regressions!U186, 1), NA())</f>
        <v>2.1</v>
      </c>
    </row>
    <row xmlns:x14ac="http://schemas.microsoft.com/office/spreadsheetml/2009/9/ac" r="177" x14ac:dyDescent="0.2">
      <c r="A177" s="347" t="str">
        <f>IF(ISBLANK(Regressions!A187), " ", Regressions!A187)</f>
        <v>Guinea</v>
      </c>
      <c r="B177" s="348">
        <f>IF(ISBLANK(Regressions!B187), " ", Regressions!B187)</f>
        <v>2018</v>
      </c>
      <c r="C177" s="353" t="str">
        <f>IF(ISBLANK(Regressions!C187), " ", Regressions!C187)</f>
        <v>Secondary</v>
      </c>
      <c r="D177" s="349">
        <f>IF(ISBLANK(Regressions!D187), " ", Regressions!D187)</f>
        <v>1964958</v>
      </c>
      <c r="E177" s="218">
        <f>IF(ISNUMBER(Regressions!E187),ROUND(Regressions!E187, 1), NA())</f>
        <v>77.3</v>
      </c>
      <c r="F177" s="350" t="e">
        <f>IF(ISNUMBER(Regressions!F187),ROUND(Regressions!F187, 1), NA())</f>
        <v>#N/A</v>
      </c>
      <c r="G177" s="240" t="e">
        <f>IF(ISNUMBER(Regressions!G187),ROUND(Regressions!G187, 1), NA())</f>
        <v>#N/A</v>
      </c>
      <c r="H177" s="351" t="e">
        <f>IF(ISNUMBER(Regressions!H187),ROUND(Regressions!H187, 1), NA())</f>
        <v>#N/A</v>
      </c>
      <c r="I177" s="241">
        <f>IF(ISNUMBER(Regressions!I187),ROUND(Regressions!I187, 1), NA())</f>
        <v>22.7</v>
      </c>
      <c r="J177" s="352">
        <f>IF(ISNUMBER(Regressions!K187),ROUND(Regressions!K187, 1), NA())</f>
        <v>95.3</v>
      </c>
      <c r="K177" s="350" t="e">
        <f>IF(ISNUMBER(Regressions!L187),ROUND(Regressions!L187, 1), NA())</f>
        <v>#N/A</v>
      </c>
      <c r="L177" s="242" t="e">
        <f>IF(ISNUMBER(Regressions!M187),ROUND(Regressions!M187, 1), NA())</f>
        <v>#N/A</v>
      </c>
      <c r="M177" s="351" t="e">
        <f>IF(ISNUMBER(Regressions!N187),ROUND(Regressions!N187, 1), NA())</f>
        <v>#N/A</v>
      </c>
      <c r="N177" s="241">
        <f>IF(ISNUMBER(Regressions!O187),ROUND(Regressions!O187, 1), NA())</f>
        <v>4.7</v>
      </c>
      <c r="O177" s="352">
        <f>IF(ISNUMBER(Regressions!Q187),ROUND(Regressions!Q187, 1), NA())</f>
        <v>97.9</v>
      </c>
      <c r="P177" s="350" t="e">
        <f>IF(ISNUMBER(Regressions!R187),ROUND(Regressions!R187, 1), NA())</f>
        <v>#N/A</v>
      </c>
      <c r="Q177" s="219" t="e">
        <f>IF(ISNUMBER(Regressions!S187),ROUND(Regressions!S187, 1), NA())</f>
        <v>#N/A</v>
      </c>
      <c r="R177" s="351" t="e">
        <f>IF(ISNUMBER(Regressions!T187),ROUND(Regressions!T187, 1), NA())</f>
        <v>#N/A</v>
      </c>
      <c r="S177" s="241">
        <f>IF(ISNUMBER(Regressions!U187),ROUND(Regressions!U187, 1), NA())</f>
        <v>2.1</v>
      </c>
    </row>
    <row xmlns:x14ac="http://schemas.microsoft.com/office/spreadsheetml/2009/9/ac" r="178" x14ac:dyDescent="0.2">
      <c r="A178" s="347" t="str">
        <f>IF(ISBLANK(Regressions!A188), " ", Regressions!A188)</f>
        <v>Guinea</v>
      </c>
      <c r="B178" s="348">
        <f>IF(ISBLANK(Regressions!B188), " ", Regressions!B188)</f>
        <v>2019</v>
      </c>
      <c r="C178" s="353" t="str">
        <f>IF(ISBLANK(Regressions!C188), " ", Regressions!C188)</f>
        <v>Secondary</v>
      </c>
      <c r="D178" s="349">
        <f>IF(ISBLANK(Regressions!D188), " ", Regressions!D188)</f>
        <v>2003031</v>
      </c>
      <c r="E178" s="218">
        <f>IF(ISNUMBER(Regressions!E188),ROUND(Regressions!E188, 1), NA())</f>
        <v>79.5</v>
      </c>
      <c r="F178" s="350" t="e">
        <f>IF(ISNUMBER(Regressions!F188),ROUND(Regressions!F188, 1), NA())</f>
        <v>#N/A</v>
      </c>
      <c r="G178" s="240" t="e">
        <f>IF(ISNUMBER(Regressions!G188),ROUND(Regressions!G188, 1), NA())</f>
        <v>#N/A</v>
      </c>
      <c r="H178" s="351" t="e">
        <f>IF(ISNUMBER(Regressions!H188),ROUND(Regressions!H188, 1), NA())</f>
        <v>#N/A</v>
      </c>
      <c r="I178" s="241">
        <f>IF(ISNUMBER(Regressions!I188),ROUND(Regressions!I188, 1), NA())</f>
        <v>20.5</v>
      </c>
      <c r="J178" s="352">
        <f>IF(ISNUMBER(Regressions!K188),ROUND(Regressions!K188, 1), NA())</f>
        <v>96</v>
      </c>
      <c r="K178" s="350" t="e">
        <f>IF(ISNUMBER(Regressions!L188),ROUND(Regressions!L188, 1), NA())</f>
        <v>#N/A</v>
      </c>
      <c r="L178" s="242" t="e">
        <f>IF(ISNUMBER(Regressions!M188),ROUND(Regressions!M188, 1), NA())</f>
        <v>#N/A</v>
      </c>
      <c r="M178" s="351" t="e">
        <f>IF(ISNUMBER(Regressions!N188),ROUND(Regressions!N188, 1), NA())</f>
        <v>#N/A</v>
      </c>
      <c r="N178" s="241">
        <f>IF(ISNUMBER(Regressions!O188),ROUND(Regressions!O188, 1), NA())</f>
        <v>4</v>
      </c>
      <c r="O178" s="352">
        <f>IF(ISNUMBER(Regressions!Q188),ROUND(Regressions!Q188, 1), NA())</f>
        <v>97.9</v>
      </c>
      <c r="P178" s="350" t="e">
        <f>IF(ISNUMBER(Regressions!R188),ROUND(Regressions!R188, 1), NA())</f>
        <v>#N/A</v>
      </c>
      <c r="Q178" s="219" t="e">
        <f>IF(ISNUMBER(Regressions!S188),ROUND(Regressions!S188, 1), NA())</f>
        <v>#N/A</v>
      </c>
      <c r="R178" s="351" t="e">
        <f>IF(ISNUMBER(Regressions!T188),ROUND(Regressions!T188, 1), NA())</f>
        <v>#N/A</v>
      </c>
      <c r="S178" s="241">
        <f>IF(ISNUMBER(Regressions!U188),ROUND(Regressions!U188, 1), NA())</f>
        <v>2.1</v>
      </c>
    </row>
    <row xmlns:x14ac="http://schemas.microsoft.com/office/spreadsheetml/2009/9/ac" r="179" x14ac:dyDescent="0.2">
      <c r="A179" s="347" t="str">
        <f>IF(ISBLANK(Regressions!A189), " ", Regressions!A189)</f>
        <v>Guinea</v>
      </c>
      <c r="B179" s="348">
        <f>IF(ISBLANK(Regressions!B189), " ", Regressions!B189)</f>
        <v>2020</v>
      </c>
      <c r="C179" s="353" t="str">
        <f>IF(ISBLANK(Regressions!C189), " ", Regressions!C189)</f>
        <v>Secondary</v>
      </c>
      <c r="D179" s="349">
        <f>IF(ISBLANK(Regressions!D189), " ", Regressions!D189)</f>
        <v>2042716</v>
      </c>
      <c r="E179" s="218">
        <f>IF(ISNUMBER(Regressions!E189),ROUND(Regressions!E189, 1), NA())</f>
        <v>81.7</v>
      </c>
      <c r="F179" s="350" t="e">
        <f>IF(ISNUMBER(Regressions!F189),ROUND(Regressions!F189, 1), NA())</f>
        <v>#N/A</v>
      </c>
      <c r="G179" s="240" t="e">
        <f>IF(ISNUMBER(Regressions!G189),ROUND(Regressions!G189, 1), NA())</f>
        <v>#N/A</v>
      </c>
      <c r="H179" s="351" t="e">
        <f>IF(ISNUMBER(Regressions!H189),ROUND(Regressions!H189, 1), NA())</f>
        <v>#N/A</v>
      </c>
      <c r="I179" s="241">
        <f>IF(ISNUMBER(Regressions!I189),ROUND(Regressions!I189, 1), NA())</f>
        <v>18.3</v>
      </c>
      <c r="J179" s="352">
        <f>IF(ISNUMBER(Regressions!K189),ROUND(Regressions!K189, 1), NA())</f>
        <v>96.8</v>
      </c>
      <c r="K179" s="350" t="e">
        <f>IF(ISNUMBER(Regressions!L189),ROUND(Regressions!L189, 1), NA())</f>
        <v>#N/A</v>
      </c>
      <c r="L179" s="242" t="e">
        <f>IF(ISNUMBER(Regressions!M189),ROUND(Regressions!M189, 1), NA())</f>
        <v>#N/A</v>
      </c>
      <c r="M179" s="351" t="e">
        <f>IF(ISNUMBER(Regressions!N189),ROUND(Regressions!N189, 1), NA())</f>
        <v>#N/A</v>
      </c>
      <c r="N179" s="241">
        <f>IF(ISNUMBER(Regressions!O189),ROUND(Regressions!O189, 1), NA())</f>
        <v>3.2</v>
      </c>
      <c r="O179" s="352">
        <f>IF(ISNUMBER(Regressions!Q189),ROUND(Regressions!Q189, 1), NA())</f>
        <v>97.9</v>
      </c>
      <c r="P179" s="350" t="e">
        <f>IF(ISNUMBER(Regressions!R189),ROUND(Regressions!R189, 1), NA())</f>
        <v>#N/A</v>
      </c>
      <c r="Q179" s="219" t="e">
        <f>IF(ISNUMBER(Regressions!S189),ROUND(Regressions!S189, 1), NA())</f>
        <v>#N/A</v>
      </c>
      <c r="R179" s="351" t="e">
        <f>IF(ISNUMBER(Regressions!T189),ROUND(Regressions!T189, 1), NA())</f>
        <v>#N/A</v>
      </c>
      <c r="S179" s="241">
        <f>IF(ISNUMBER(Regressions!U189),ROUND(Regressions!U189, 1), NA())</f>
        <v>2.1</v>
      </c>
    </row>
    <row xmlns:x14ac="http://schemas.microsoft.com/office/spreadsheetml/2009/9/ac" r="180" x14ac:dyDescent="0.2">
      <c r="A180" s="409" t="str">
        <f>IF(ISBLANK(Regressions!A190), " ", Regressions!A190)</f>
        <v>Guinea</v>
      </c>
      <c r="B180" s="410">
        <f>IF(ISBLANK(Regressions!B190), " ", Regressions!B190)</f>
        <v>2021</v>
      </c>
      <c r="C180" s="411" t="str">
        <f>IF(ISBLANK(Regressions!C190), " ", Regressions!C190)</f>
        <v>Secondary</v>
      </c>
      <c r="D180" s="412">
        <f>IF(ISBLANK(Regressions!D190), " ", Regressions!D190)</f>
        <v>2086075</v>
      </c>
      <c r="E180" s="415">
        <f>IF(ISNUMBER(Regressions!E190),ROUND(Regressions!E190, 1), NA())</f>
        <v>83.8</v>
      </c>
      <c r="F180" s="413" t="e">
        <f>IF(ISNUMBER(Regressions!F190),ROUND(Regressions!F190, 1), NA())</f>
        <v>#N/A</v>
      </c>
      <c r="G180" s="416" t="e">
        <f>IF(ISNUMBER(Regressions!G190),ROUND(Regressions!G190, 1), NA())</f>
        <v>#N/A</v>
      </c>
      <c r="H180" s="414" t="e">
        <f>IF(ISNUMBER(Regressions!H190),ROUND(Regressions!H190, 1), NA())</f>
        <v>#N/A</v>
      </c>
      <c r="I180" s="417">
        <f>IF(ISNUMBER(Regressions!I190),ROUND(Regressions!I190, 1), NA())</f>
        <v>16.2</v>
      </c>
      <c r="J180" s="415">
        <f>IF(ISNUMBER(Regressions!K190),ROUND(Regressions!K190, 1), NA())</f>
        <v>97.6</v>
      </c>
      <c r="K180" s="413" t="e">
        <f>IF(ISNUMBER(Regressions!L190),ROUND(Regressions!L190, 1), NA())</f>
        <v>#N/A</v>
      </c>
      <c r="L180" s="418" t="e">
        <f>IF(ISNUMBER(Regressions!M190),ROUND(Regressions!M190, 1), NA())</f>
        <v>#N/A</v>
      </c>
      <c r="M180" s="414" t="e">
        <f>IF(ISNUMBER(Regressions!N190),ROUND(Regressions!N190, 1), NA())</f>
        <v>#N/A</v>
      </c>
      <c r="N180" s="417">
        <f>IF(ISNUMBER(Regressions!O190),ROUND(Regressions!O190, 1), NA())</f>
        <v>2.4</v>
      </c>
      <c r="O180" s="415">
        <f>IF(ISNUMBER(Regressions!Q190),ROUND(Regressions!Q190, 1), NA())</f>
        <v>97.9</v>
      </c>
      <c r="P180" s="413" t="e">
        <f>IF(ISNUMBER(Regressions!R190),ROUND(Regressions!R190, 1), NA())</f>
        <v>#N/A</v>
      </c>
      <c r="Q180" s="419" t="e">
        <f>IF(ISNUMBER(Regressions!S190),ROUND(Regressions!S190, 1), NA())</f>
        <v>#N/A</v>
      </c>
      <c r="R180" s="414" t="e">
        <f>IF(ISNUMBER(Regressions!T190),ROUND(Regressions!T190, 1), NA())</f>
        <v>#N/A</v>
      </c>
      <c r="S180" s="417">
        <f>IF(ISNUMBER(Regressions!U190),ROUND(Regressions!U190, 1), NA())</f>
        <v>2.1</v>
      </c>
      <c r="T180" s="408"/>
      <c r="U180" s="408"/>
      <c r="V180" s="408"/>
      <c r="W180" s="408"/>
      <c r="X180" s="408"/>
      <c r="Y180" s="408"/>
      <c r="Z180" s="408"/>
      <c r="AA180" s="408"/>
      <c r="AB180" s="408"/>
      <c r="AC180" s="408"/>
    </row>
    <row xmlns:x14ac="http://schemas.microsoft.com/office/spreadsheetml/2009/9/ac" r="181" x14ac:dyDescent="0.2">
      <c r="A181" s="347" t="str">
        <f>IF(ISBLANK(Regressions!A191), " ", Regressions!A191)</f>
        <v>Guinea</v>
      </c>
      <c r="B181" s="348">
        <f>IF(ISBLANK(Regressions!B191), " ", Regressions!B191)</f>
        <v>2022</v>
      </c>
      <c r="C181" s="353" t="str">
        <f>IF(ISBLANK(Regressions!C191), " ", Regressions!C191)</f>
        <v>Secondary</v>
      </c>
      <c r="D181" s="349">
        <f>IF(ISBLANK(Regressions!D191), " ", Regressions!D191)</f>
        <v>2134665</v>
      </c>
      <c r="E181" s="218">
        <f>IF(ISNUMBER(Regressions!E191),ROUND(Regressions!E191, 1), NA())</f>
        <v>86</v>
      </c>
      <c r="F181" s="350" t="e">
        <f>IF(ISNUMBER(Regressions!F191),ROUND(Regressions!F191, 1), NA())</f>
        <v>#N/A</v>
      </c>
      <c r="G181" s="240" t="e">
        <f>IF(ISNUMBER(Regressions!G191),ROUND(Regressions!G191, 1), NA())</f>
        <v>#N/A</v>
      </c>
      <c r="H181" s="351" t="e">
        <f>IF(ISNUMBER(Regressions!H191),ROUND(Regressions!H191, 1), NA())</f>
        <v>#N/A</v>
      </c>
      <c r="I181" s="241">
        <f>IF(ISNUMBER(Regressions!I191),ROUND(Regressions!I191, 1), NA())</f>
        <v>14</v>
      </c>
      <c r="J181" s="352">
        <f>IF(ISNUMBER(Regressions!K191),ROUND(Regressions!K191, 1), NA())</f>
        <v>98.4</v>
      </c>
      <c r="K181" s="350" t="e">
        <f>IF(ISNUMBER(Regressions!L191),ROUND(Regressions!L191, 1), NA())</f>
        <v>#N/A</v>
      </c>
      <c r="L181" s="242" t="e">
        <f>IF(ISNUMBER(Regressions!M191),ROUND(Regressions!M191, 1), NA())</f>
        <v>#N/A</v>
      </c>
      <c r="M181" s="351" t="e">
        <f>IF(ISNUMBER(Regressions!N191),ROUND(Regressions!N191, 1), NA())</f>
        <v>#N/A</v>
      </c>
      <c r="N181" s="241">
        <f>IF(ISNUMBER(Regressions!O191),ROUND(Regressions!O191, 1), NA())</f>
        <v>1.6</v>
      </c>
      <c r="O181" s="352">
        <f>IF(ISNUMBER(Regressions!Q191),ROUND(Regressions!Q191, 1), NA())</f>
        <v>97.9</v>
      </c>
      <c r="P181" s="350" t="e">
        <f>IF(ISNUMBER(Regressions!R191),ROUND(Regressions!R191, 1), NA())</f>
        <v>#N/A</v>
      </c>
      <c r="Q181" s="219" t="e">
        <f>IF(ISNUMBER(Regressions!S191),ROUND(Regressions!S191, 1), NA())</f>
        <v>#N/A</v>
      </c>
      <c r="R181" s="351" t="e">
        <f>IF(ISNUMBER(Regressions!T191),ROUND(Regressions!T191, 1), NA())</f>
        <v>#N/A</v>
      </c>
      <c r="S181" s="241">
        <f>IF(ISNUMBER(Regressions!U191),ROUND(Regressions!U191, 1), NA())</f>
        <v>2.1</v>
      </c>
    </row>
    <row xmlns:x14ac="http://schemas.microsoft.com/office/spreadsheetml/2009/9/ac" r="182" x14ac:dyDescent="0.2">
      <c r="A182" s="354" t="str">
        <f>IF(ISBLANK(Regressions!A192), " ", Regressions!A192)</f>
        <v>Guinea</v>
      </c>
      <c r="B182" s="355">
        <f>IF(ISBLANK(Regressions!B192), " ", Regressions!B192)</f>
        <v>2023</v>
      </c>
      <c r="C182" s="356" t="str">
        <f>IF(ISBLANK(Regressions!C192), " ", Regressions!C192)</f>
        <v>Secondary</v>
      </c>
      <c r="D182" s="357">
        <f>IF(ISBLANK(Regressions!D192), " ", Regressions!D192)</f>
        <v>2191247</v>
      </c>
      <c r="E182" s="358">
        <f>IF(ISNUMBER(Regressions!E192),ROUND(Regressions!E192, 1), NA())</f>
        <v>88.2</v>
      </c>
      <c r="F182" s="359" t="e">
        <f>IF(ISNUMBER(Regressions!F192),ROUND(Regressions!F192, 1), NA())</f>
        <v>#N/A</v>
      </c>
      <c r="G182" s="360" t="e">
        <f>IF(ISNUMBER(Regressions!G192),ROUND(Regressions!G192, 1), NA())</f>
        <v>#N/A</v>
      </c>
      <c r="H182" s="361" t="e">
        <f>IF(ISNUMBER(Regressions!H192),ROUND(Regressions!H192, 1), NA())</f>
        <v>#N/A</v>
      </c>
      <c r="I182" s="362">
        <f>IF(ISNUMBER(Regressions!I192),ROUND(Regressions!I192, 1), NA())</f>
        <v>11.8</v>
      </c>
      <c r="J182" s="363">
        <f>IF(ISNUMBER(Regressions!K192),ROUND(Regressions!K192, 1), NA())</f>
        <v>99.1</v>
      </c>
      <c r="K182" s="359" t="e">
        <f>IF(ISNUMBER(Regressions!L192),ROUND(Regressions!L192, 1), NA())</f>
        <v>#N/A</v>
      </c>
      <c r="L182" s="364" t="e">
        <f>IF(ISNUMBER(Regressions!M192),ROUND(Regressions!M192, 1), NA())</f>
        <v>#N/A</v>
      </c>
      <c r="M182" s="361" t="e">
        <f>IF(ISNUMBER(Regressions!N192),ROUND(Regressions!N192, 1), NA())</f>
        <v>#N/A</v>
      </c>
      <c r="N182" s="362">
        <f>IF(ISNUMBER(Regressions!O192),ROUND(Regressions!O192, 1), NA())</f>
        <v>0.9</v>
      </c>
      <c r="O182" s="363">
        <f>IF(ISNUMBER(Regressions!Q192),ROUND(Regressions!Q192, 1), NA())</f>
        <v>97.9</v>
      </c>
      <c r="P182" s="359" t="e">
        <f>IF(ISNUMBER(Regressions!R192),ROUND(Regressions!R192, 1), NA())</f>
        <v>#N/A</v>
      </c>
      <c r="Q182" s="365" t="e">
        <f>IF(ISNUMBER(Regressions!S192),ROUND(Regressions!S192, 1), NA())</f>
        <v>#N/A</v>
      </c>
      <c r="R182" s="361" t="e">
        <f>IF(ISNUMBER(Regressions!T192),ROUND(Regressions!T192, 1), NA())</f>
        <v>#N/A</v>
      </c>
      <c r="S182" s="362">
        <f>IF(ISNUMBER(Regressions!U192),ROUND(Regressions!U192, 1), NA())</f>
        <v>2.1</v>
      </c>
    </row>
    <row xmlns:x14ac="http://schemas.microsoft.com/office/spreadsheetml/2009/9/ac" r="183" hidden="true" x14ac:dyDescent="0.2">
      <c r="A183" s="347" t="str">
        <f>IF(ISBLANK(Regressions!A193), " ", Regressions!A193)</f>
        <v>Guinea</v>
      </c>
      <c r="B183" s="348">
        <f>IF(ISBLANK(Regressions!B193), " ", Regressions!B193)</f>
        <v>2024</v>
      </c>
      <c r="C183" s="353" t="str">
        <f>IF(ISBLANK(Regressions!C193), " ", Regressions!C193)</f>
        <v>Secondary</v>
      </c>
      <c r="D183" s="349" t="str">
        <f>IF(ISBLANK(Regressions!D193), " ", Regressions!D193)</f>
        <v> </v>
      </c>
      <c r="E183" s="218" t="e">
        <f>IF(ISNUMBER(Regressions!E193),ROUND(Regressions!E193, 1), NA())</f>
        <v>#N/A</v>
      </c>
      <c r="F183" s="350" t="e">
        <f>IF(ISNUMBER(Regressions!F193),ROUND(Regressions!F193, 1), NA())</f>
        <v>#N/A</v>
      </c>
      <c r="G183" s="240" t="e">
        <f>IF(ISNUMBER(Regressions!G193),ROUND(Regressions!G193, 1), NA())</f>
        <v>#N/A</v>
      </c>
      <c r="H183" s="351" t="e">
        <f>IF(ISNUMBER(Regressions!H193),ROUND(Regressions!H193, 1), NA())</f>
        <v>#N/A</v>
      </c>
      <c r="I183" s="241" t="e">
        <f>IF(ISNUMBER(Regressions!I193),ROUND(Regressions!I193, 1), NA())</f>
        <v>#N/A</v>
      </c>
      <c r="J183" s="352" t="e">
        <f>IF(ISNUMBER(Regressions!K193),ROUND(Regressions!K193, 1), NA())</f>
        <v>#N/A</v>
      </c>
      <c r="K183" s="350" t="e">
        <f>IF(ISNUMBER(Regressions!L193),ROUND(Regressions!L193, 1), NA())</f>
        <v>#N/A</v>
      </c>
      <c r="L183" s="242" t="e">
        <f>IF(ISNUMBER(Regressions!M193),ROUND(Regressions!M193, 1), NA())</f>
        <v>#N/A</v>
      </c>
      <c r="M183" s="351" t="e">
        <f>IF(ISNUMBER(Regressions!N193),ROUND(Regressions!N193, 1), NA())</f>
        <v>#N/A</v>
      </c>
      <c r="N183" s="241" t="e">
        <f>IF(ISNUMBER(Regressions!O193),ROUND(Regressions!O193, 1), NA())</f>
        <v>#N/A</v>
      </c>
      <c r="O183" s="352" t="e">
        <f>IF(ISNUMBER(Regressions!Q193),ROUND(Regressions!Q193, 1), NA())</f>
        <v>#N/A</v>
      </c>
      <c r="P183" s="350" t="e">
        <f>IF(ISNUMBER(Regressions!R193),ROUND(Regressions!R193, 1), NA())</f>
        <v>#N/A</v>
      </c>
      <c r="Q183" s="219" t="e">
        <f>IF(ISNUMBER(Regressions!S193),ROUND(Regressions!S193, 1), NA())</f>
        <v>#N/A</v>
      </c>
      <c r="R183" s="351" t="e">
        <f>IF(ISNUMBER(Regressions!T193),ROUND(Regressions!T193, 1), NA())</f>
        <v>#N/A</v>
      </c>
      <c r="S183" s="241" t="e">
        <f>IF(ISNUMBER(Regressions!U193),ROUND(Regressions!U193, 1), NA())</f>
        <v>#N/A</v>
      </c>
    </row>
    <row xmlns:x14ac="http://schemas.microsoft.com/office/spreadsheetml/2009/9/ac" r="184" hidden="true" x14ac:dyDescent="0.2">
      <c r="A184" s="347" t="str">
        <f>IF(ISBLANK(Regressions!A194), " ", Regressions!A194)</f>
        <v>Guinea</v>
      </c>
      <c r="B184" s="348">
        <f>IF(ISBLANK(Regressions!B194), " ", Regressions!B194)</f>
        <v>2025</v>
      </c>
      <c r="C184" s="353" t="str">
        <f>IF(ISBLANK(Regressions!C194), " ", Regressions!C194)</f>
        <v>Secondary</v>
      </c>
      <c r="D184" s="349" t="str">
        <f>IF(ISBLANK(Regressions!D194), " ", Regressions!D194)</f>
        <v> </v>
      </c>
      <c r="E184" s="218" t="e">
        <f>IF(ISNUMBER(Regressions!E194),ROUND(Regressions!E194, 1), NA())</f>
        <v>#N/A</v>
      </c>
      <c r="F184" s="350" t="e">
        <f>IF(ISNUMBER(Regressions!F194),ROUND(Regressions!F194, 1), NA())</f>
        <v>#N/A</v>
      </c>
      <c r="G184" s="240" t="e">
        <f>IF(ISNUMBER(Regressions!G194),ROUND(Regressions!G194, 1), NA())</f>
        <v>#N/A</v>
      </c>
      <c r="H184" s="351" t="e">
        <f>IF(ISNUMBER(Regressions!H194),ROUND(Regressions!H194, 1), NA())</f>
        <v>#N/A</v>
      </c>
      <c r="I184" s="241" t="e">
        <f>IF(ISNUMBER(Regressions!I194),ROUND(Regressions!I194, 1), NA())</f>
        <v>#N/A</v>
      </c>
      <c r="J184" s="352" t="e">
        <f>IF(ISNUMBER(Regressions!K194),ROUND(Regressions!K194, 1), NA())</f>
        <v>#N/A</v>
      </c>
      <c r="K184" s="350" t="e">
        <f>IF(ISNUMBER(Regressions!L194),ROUND(Regressions!L194, 1), NA())</f>
        <v>#N/A</v>
      </c>
      <c r="L184" s="242" t="e">
        <f>IF(ISNUMBER(Regressions!M194),ROUND(Regressions!M194, 1), NA())</f>
        <v>#N/A</v>
      </c>
      <c r="M184" s="351" t="e">
        <f>IF(ISNUMBER(Regressions!N194),ROUND(Regressions!N194, 1), NA())</f>
        <v>#N/A</v>
      </c>
      <c r="N184" s="241" t="e">
        <f>IF(ISNUMBER(Regressions!O194),ROUND(Regressions!O194, 1), NA())</f>
        <v>#N/A</v>
      </c>
      <c r="O184" s="352" t="e">
        <f>IF(ISNUMBER(Regressions!Q194),ROUND(Regressions!Q194, 1), NA())</f>
        <v>#N/A</v>
      </c>
      <c r="P184" s="350" t="e">
        <f>IF(ISNUMBER(Regressions!R194),ROUND(Regressions!R194, 1), NA())</f>
        <v>#N/A</v>
      </c>
      <c r="Q184" s="219" t="e">
        <f>IF(ISNUMBER(Regressions!S194),ROUND(Regressions!S194, 1), NA())</f>
        <v>#N/A</v>
      </c>
      <c r="R184" s="351" t="e">
        <f>IF(ISNUMBER(Regressions!T194),ROUND(Regressions!T194, 1), NA())</f>
        <v>#N/A</v>
      </c>
      <c r="S184" s="241" t="e">
        <f>IF(ISNUMBER(Regressions!U194),ROUND(Regressions!U194, 1), NA())</f>
        <v>#N/A</v>
      </c>
    </row>
    <row xmlns:x14ac="http://schemas.microsoft.com/office/spreadsheetml/2009/9/ac" r="185" hidden="true" x14ac:dyDescent="0.2">
      <c r="A185" s="347" t="str">
        <f>IF(ISBLANK(Regressions!A195), " ", Regressions!A195)</f>
        <v>Guinea</v>
      </c>
      <c r="B185" s="348">
        <f>IF(ISBLANK(Regressions!B195), " ", Regressions!B195)</f>
        <v>2026</v>
      </c>
      <c r="C185" s="353" t="str">
        <f>IF(ISBLANK(Regressions!C195), " ", Regressions!C195)</f>
        <v>Secondary</v>
      </c>
      <c r="D185" s="349" t="str">
        <f>IF(ISBLANK(Regressions!D195), " ", Regressions!D195)</f>
        <v> </v>
      </c>
      <c r="E185" s="218" t="e">
        <f>IF(ISNUMBER(Regressions!E195),ROUND(Regressions!E195, 1), NA())</f>
        <v>#N/A</v>
      </c>
      <c r="F185" s="350" t="e">
        <f>IF(ISNUMBER(Regressions!F195),ROUND(Regressions!F195, 1), NA())</f>
        <v>#N/A</v>
      </c>
      <c r="G185" s="240" t="e">
        <f>IF(ISNUMBER(Regressions!G195),ROUND(Regressions!G195, 1), NA())</f>
        <v>#N/A</v>
      </c>
      <c r="H185" s="351" t="e">
        <f>IF(ISNUMBER(Regressions!H195),ROUND(Regressions!H195, 1), NA())</f>
        <v>#N/A</v>
      </c>
      <c r="I185" s="241" t="e">
        <f>IF(ISNUMBER(Regressions!I195),ROUND(Regressions!I195, 1), NA())</f>
        <v>#N/A</v>
      </c>
      <c r="J185" s="352" t="e">
        <f>IF(ISNUMBER(Regressions!K195),ROUND(Regressions!K195, 1), NA())</f>
        <v>#N/A</v>
      </c>
      <c r="K185" s="350" t="e">
        <f>IF(ISNUMBER(Regressions!L195),ROUND(Regressions!L195, 1), NA())</f>
        <v>#N/A</v>
      </c>
      <c r="L185" s="242" t="e">
        <f>IF(ISNUMBER(Regressions!M195),ROUND(Regressions!M195, 1), NA())</f>
        <v>#N/A</v>
      </c>
      <c r="M185" s="351" t="e">
        <f>IF(ISNUMBER(Regressions!N195),ROUND(Regressions!N195, 1), NA())</f>
        <v>#N/A</v>
      </c>
      <c r="N185" s="241" t="e">
        <f>IF(ISNUMBER(Regressions!O195),ROUND(Regressions!O195, 1), NA())</f>
        <v>#N/A</v>
      </c>
      <c r="O185" s="352" t="e">
        <f>IF(ISNUMBER(Regressions!Q195),ROUND(Regressions!Q195, 1), NA())</f>
        <v>#N/A</v>
      </c>
      <c r="P185" s="350" t="e">
        <f>IF(ISNUMBER(Regressions!R195),ROUND(Regressions!R195, 1), NA())</f>
        <v>#N/A</v>
      </c>
      <c r="Q185" s="219" t="e">
        <f>IF(ISNUMBER(Regressions!S195),ROUND(Regressions!S195, 1), NA())</f>
        <v>#N/A</v>
      </c>
      <c r="R185" s="351" t="e">
        <f>IF(ISNUMBER(Regressions!T195),ROUND(Regressions!T195, 1), NA())</f>
        <v>#N/A</v>
      </c>
      <c r="S185" s="241" t="e">
        <f>IF(ISNUMBER(Regressions!U195),ROUND(Regressions!U195, 1), NA())</f>
        <v>#N/A</v>
      </c>
    </row>
    <row xmlns:x14ac="http://schemas.microsoft.com/office/spreadsheetml/2009/9/ac" r="186" hidden="true" x14ac:dyDescent="0.2">
      <c r="A186" s="347" t="str">
        <f>IF(ISBLANK(Regressions!A196), " ", Regressions!A196)</f>
        <v>Guinea</v>
      </c>
      <c r="B186" s="348">
        <f>IF(ISBLANK(Regressions!B196), " ", Regressions!B196)</f>
        <v>2027</v>
      </c>
      <c r="C186" s="353" t="str">
        <f>IF(ISBLANK(Regressions!C196), " ", Regressions!C196)</f>
        <v>Secondary</v>
      </c>
      <c r="D186" s="349" t="str">
        <f>IF(ISBLANK(Regressions!D196), " ", Regressions!D196)</f>
        <v> </v>
      </c>
      <c r="E186" s="218" t="e">
        <f>IF(ISNUMBER(Regressions!E196),ROUND(Regressions!E196, 1), NA())</f>
        <v>#N/A</v>
      </c>
      <c r="F186" s="350" t="e">
        <f>IF(ISNUMBER(Regressions!F196),ROUND(Regressions!F196, 1), NA())</f>
        <v>#N/A</v>
      </c>
      <c r="G186" s="240" t="e">
        <f>IF(ISNUMBER(Regressions!G196),ROUND(Regressions!G196, 1), NA())</f>
        <v>#N/A</v>
      </c>
      <c r="H186" s="351" t="e">
        <f>IF(ISNUMBER(Regressions!H196),ROUND(Regressions!H196, 1), NA())</f>
        <v>#N/A</v>
      </c>
      <c r="I186" s="241" t="e">
        <f>IF(ISNUMBER(Regressions!I196),ROUND(Regressions!I196, 1), NA())</f>
        <v>#N/A</v>
      </c>
      <c r="J186" s="352" t="e">
        <f>IF(ISNUMBER(Regressions!K196),ROUND(Regressions!K196, 1), NA())</f>
        <v>#N/A</v>
      </c>
      <c r="K186" s="350" t="e">
        <f>IF(ISNUMBER(Regressions!L196),ROUND(Regressions!L196, 1), NA())</f>
        <v>#N/A</v>
      </c>
      <c r="L186" s="242" t="e">
        <f>IF(ISNUMBER(Regressions!M196),ROUND(Regressions!M196, 1), NA())</f>
        <v>#N/A</v>
      </c>
      <c r="M186" s="351" t="e">
        <f>IF(ISNUMBER(Regressions!N196),ROUND(Regressions!N196, 1), NA())</f>
        <v>#N/A</v>
      </c>
      <c r="N186" s="241" t="e">
        <f>IF(ISNUMBER(Regressions!O196),ROUND(Regressions!O196, 1), NA())</f>
        <v>#N/A</v>
      </c>
      <c r="O186" s="352" t="e">
        <f>IF(ISNUMBER(Regressions!Q196),ROUND(Regressions!Q196, 1), NA())</f>
        <v>#N/A</v>
      </c>
      <c r="P186" s="350" t="e">
        <f>IF(ISNUMBER(Regressions!R196),ROUND(Regressions!R196, 1), NA())</f>
        <v>#N/A</v>
      </c>
      <c r="Q186" s="219" t="e">
        <f>IF(ISNUMBER(Regressions!S196),ROUND(Regressions!S196, 1), NA())</f>
        <v>#N/A</v>
      </c>
      <c r="R186" s="351" t="e">
        <f>IF(ISNUMBER(Regressions!T196),ROUND(Regressions!T196, 1), NA())</f>
        <v>#N/A</v>
      </c>
      <c r="S186" s="241" t="e">
        <f>IF(ISNUMBER(Regressions!U196),ROUND(Regressions!U196, 1), NA())</f>
        <v>#N/A</v>
      </c>
    </row>
    <row xmlns:x14ac="http://schemas.microsoft.com/office/spreadsheetml/2009/9/ac" r="187" hidden="true" x14ac:dyDescent="0.2">
      <c r="A187" s="347" t="str">
        <f>IF(ISBLANK(Regressions!A197), " ", Regressions!A197)</f>
        <v>Guinea</v>
      </c>
      <c r="B187" s="348">
        <f>IF(ISBLANK(Regressions!B197), " ", Regressions!B197)</f>
        <v>2028</v>
      </c>
      <c r="C187" s="353" t="str">
        <f>IF(ISBLANK(Regressions!C197), " ", Regressions!C197)</f>
        <v>Secondary</v>
      </c>
      <c r="D187" s="349" t="str">
        <f>IF(ISBLANK(Regressions!D197), " ", Regressions!D197)</f>
        <v> </v>
      </c>
      <c r="E187" s="218" t="e">
        <f>IF(ISNUMBER(Regressions!E197),ROUND(Regressions!E197, 1), NA())</f>
        <v>#N/A</v>
      </c>
      <c r="F187" s="350" t="e">
        <f>IF(ISNUMBER(Regressions!F197),ROUND(Regressions!F197, 1), NA())</f>
        <v>#N/A</v>
      </c>
      <c r="G187" s="240" t="e">
        <f>IF(ISNUMBER(Regressions!G197),ROUND(Regressions!G197, 1), NA())</f>
        <v>#N/A</v>
      </c>
      <c r="H187" s="351" t="e">
        <f>IF(ISNUMBER(Regressions!H197),ROUND(Regressions!H197, 1), NA())</f>
        <v>#N/A</v>
      </c>
      <c r="I187" s="241" t="e">
        <f>IF(ISNUMBER(Regressions!I197),ROUND(Regressions!I197, 1), NA())</f>
        <v>#N/A</v>
      </c>
      <c r="J187" s="352" t="e">
        <f>IF(ISNUMBER(Regressions!K197),ROUND(Regressions!K197, 1), NA())</f>
        <v>#N/A</v>
      </c>
      <c r="K187" s="350" t="e">
        <f>IF(ISNUMBER(Regressions!L197),ROUND(Regressions!L197, 1), NA())</f>
        <v>#N/A</v>
      </c>
      <c r="L187" s="242" t="e">
        <f>IF(ISNUMBER(Regressions!M197),ROUND(Regressions!M197, 1), NA())</f>
        <v>#N/A</v>
      </c>
      <c r="M187" s="351" t="e">
        <f>IF(ISNUMBER(Regressions!N197),ROUND(Regressions!N197, 1), NA())</f>
        <v>#N/A</v>
      </c>
      <c r="N187" s="241" t="e">
        <f>IF(ISNUMBER(Regressions!O197),ROUND(Regressions!O197, 1), NA())</f>
        <v>#N/A</v>
      </c>
      <c r="O187" s="352" t="e">
        <f>IF(ISNUMBER(Regressions!Q197),ROUND(Regressions!Q197, 1), NA())</f>
        <v>#N/A</v>
      </c>
      <c r="P187" s="350" t="e">
        <f>IF(ISNUMBER(Regressions!R197),ROUND(Regressions!R197, 1), NA())</f>
        <v>#N/A</v>
      </c>
      <c r="Q187" s="219" t="e">
        <f>IF(ISNUMBER(Regressions!S197),ROUND(Regressions!S197, 1), NA())</f>
        <v>#N/A</v>
      </c>
      <c r="R187" s="351" t="e">
        <f>IF(ISNUMBER(Regressions!T197),ROUND(Regressions!T197, 1), NA())</f>
        <v>#N/A</v>
      </c>
      <c r="S187" s="241" t="e">
        <f>IF(ISNUMBER(Regressions!U197),ROUND(Regressions!U197, 1), NA())</f>
        <v>#N/A</v>
      </c>
    </row>
    <row xmlns:x14ac="http://schemas.microsoft.com/office/spreadsheetml/2009/9/ac" r="188" hidden="true" x14ac:dyDescent="0.2">
      <c r="A188" s="347" t="str">
        <f>IF(ISBLANK(Regressions!A198), " ", Regressions!A198)</f>
        <v>Guinea</v>
      </c>
      <c r="B188" s="348">
        <f>IF(ISBLANK(Regressions!B198), " ", Regressions!B198)</f>
        <v>2029</v>
      </c>
      <c r="C188" s="353" t="str">
        <f>IF(ISBLANK(Regressions!C198), " ", Regressions!C198)</f>
        <v>Secondary</v>
      </c>
      <c r="D188" s="349" t="str">
        <f>IF(ISBLANK(Regressions!D198), " ", Regressions!D198)</f>
        <v> </v>
      </c>
      <c r="E188" s="218" t="e">
        <f>IF(ISNUMBER(Regressions!E198),ROUND(Regressions!E198, 1), NA())</f>
        <v>#N/A</v>
      </c>
      <c r="F188" s="350" t="e">
        <f>IF(ISNUMBER(Regressions!F198),ROUND(Regressions!F198, 1), NA())</f>
        <v>#N/A</v>
      </c>
      <c r="G188" s="240" t="e">
        <f>IF(ISNUMBER(Regressions!G198),ROUND(Regressions!G198, 1), NA())</f>
        <v>#N/A</v>
      </c>
      <c r="H188" s="351" t="e">
        <f>IF(ISNUMBER(Regressions!H198),ROUND(Regressions!H198, 1), NA())</f>
        <v>#N/A</v>
      </c>
      <c r="I188" s="241" t="e">
        <f>IF(ISNUMBER(Regressions!I198),ROUND(Regressions!I198, 1), NA())</f>
        <v>#N/A</v>
      </c>
      <c r="J188" s="352" t="e">
        <f>IF(ISNUMBER(Regressions!K198),ROUND(Regressions!K198, 1), NA())</f>
        <v>#N/A</v>
      </c>
      <c r="K188" s="350" t="e">
        <f>IF(ISNUMBER(Regressions!L198),ROUND(Regressions!L198, 1), NA())</f>
        <v>#N/A</v>
      </c>
      <c r="L188" s="242" t="e">
        <f>IF(ISNUMBER(Regressions!M198),ROUND(Regressions!M198, 1), NA())</f>
        <v>#N/A</v>
      </c>
      <c r="M188" s="351" t="e">
        <f>IF(ISNUMBER(Regressions!N198),ROUND(Regressions!N198, 1), NA())</f>
        <v>#N/A</v>
      </c>
      <c r="N188" s="241" t="e">
        <f>IF(ISNUMBER(Regressions!O198),ROUND(Regressions!O198, 1), NA())</f>
        <v>#N/A</v>
      </c>
      <c r="O188" s="352" t="e">
        <f>IF(ISNUMBER(Regressions!Q198),ROUND(Regressions!Q198, 1), NA())</f>
        <v>#N/A</v>
      </c>
      <c r="P188" s="350" t="e">
        <f>IF(ISNUMBER(Regressions!R198),ROUND(Regressions!R198, 1), NA())</f>
        <v>#N/A</v>
      </c>
      <c r="Q188" s="219" t="e">
        <f>IF(ISNUMBER(Regressions!S198),ROUND(Regressions!S198, 1), NA())</f>
        <v>#N/A</v>
      </c>
      <c r="R188" s="351" t="e">
        <f>IF(ISNUMBER(Regressions!T198),ROUND(Regressions!T198, 1), NA())</f>
        <v>#N/A</v>
      </c>
      <c r="S188" s="241" t="e">
        <f>IF(ISNUMBER(Regressions!U198),ROUND(Regressions!U198, 1), NA())</f>
        <v>#N/A</v>
      </c>
    </row>
    <row xmlns:x14ac="http://schemas.microsoft.com/office/spreadsheetml/2009/9/ac" r="189" hidden="true" x14ac:dyDescent="0.2">
      <c r="A189" s="347" t="str">
        <f>IF(ISBLANK(Regressions!A199), " ", Regressions!A199)</f>
        <v>Guinea</v>
      </c>
      <c r="B189" s="348">
        <f>IF(ISBLANK(Regressions!B199), " ", Regressions!B199)</f>
        <v>2030</v>
      </c>
      <c r="C189" s="353" t="str">
        <f>IF(ISBLANK(Regressions!C199), " ", Regressions!C199)</f>
        <v>Secondary</v>
      </c>
      <c r="D189" s="349" t="str">
        <f>IF(ISBLANK(Regressions!D199), " ", Regressions!D199)</f>
        <v> </v>
      </c>
      <c r="E189" s="218" t="e">
        <f>IF(ISNUMBER(Regressions!E199),ROUND(Regressions!E199, 1), NA())</f>
        <v>#N/A</v>
      </c>
      <c r="F189" s="350" t="e">
        <f>IF(ISNUMBER(Regressions!F199),ROUND(Regressions!F199, 1), NA())</f>
        <v>#N/A</v>
      </c>
      <c r="G189" s="240" t="e">
        <f>IF(ISNUMBER(Regressions!G199),ROUND(Regressions!G199, 1), NA())</f>
        <v>#N/A</v>
      </c>
      <c r="H189" s="351" t="e">
        <f>IF(ISNUMBER(Regressions!H199),ROUND(Regressions!H199, 1), NA())</f>
        <v>#N/A</v>
      </c>
      <c r="I189" s="241" t="e">
        <f>IF(ISNUMBER(Regressions!I199),ROUND(Regressions!I199, 1), NA())</f>
        <v>#N/A</v>
      </c>
      <c r="J189" s="352" t="e">
        <f>IF(ISNUMBER(Regressions!K199),ROUND(Regressions!K199, 1), NA())</f>
        <v>#N/A</v>
      </c>
      <c r="K189" s="350" t="e">
        <f>IF(ISNUMBER(Regressions!L199),ROUND(Regressions!L199, 1), NA())</f>
        <v>#N/A</v>
      </c>
      <c r="L189" s="242" t="e">
        <f>IF(ISNUMBER(Regressions!M199),ROUND(Regressions!M199, 1), NA())</f>
        <v>#N/A</v>
      </c>
      <c r="M189" s="351" t="e">
        <f>IF(ISNUMBER(Regressions!N199),ROUND(Regressions!N199, 1), NA())</f>
        <v>#N/A</v>
      </c>
      <c r="N189" s="241" t="e">
        <f>IF(ISNUMBER(Regressions!O199),ROUND(Regressions!O199, 1), NA())</f>
        <v>#N/A</v>
      </c>
      <c r="O189" s="352" t="e">
        <f>IF(ISNUMBER(Regressions!Q199),ROUND(Regressions!Q199, 1), NA())</f>
        <v>#N/A</v>
      </c>
      <c r="P189" s="350" t="e">
        <f>IF(ISNUMBER(Regressions!R199),ROUND(Regressions!R199, 1), NA())</f>
        <v>#N/A</v>
      </c>
      <c r="Q189" s="219" t="e">
        <f>IF(ISNUMBER(Regressions!S199),ROUND(Regressions!S199, 1), NA())</f>
        <v>#N/A</v>
      </c>
      <c r="R189" s="351" t="e">
        <f>IF(ISNUMBER(Regressions!T199),ROUND(Regressions!T199, 1), NA())</f>
        <v>#N/A</v>
      </c>
      <c r="S189" s="241" t="e">
        <f>IF(ISNUMBER(Regressions!U199),ROUND(Regressions!U199, 1), NA())</f>
        <v>#N/A</v>
      </c>
    </row>
    <row xmlns:x14ac="http://schemas.microsoft.com/office/spreadsheetml/2009/9/ac" r="211" x14ac:dyDescent="0.2">
      <c r="A211" s="420"/>
      <c r="B211" s="421"/>
      <c r="C211" s="422"/>
      <c r="D211" s="408"/>
      <c r="E211" s="423"/>
      <c r="F211" s="423"/>
      <c r="G211" s="424"/>
      <c r="H211" s="423"/>
      <c r="I211" s="424"/>
      <c r="J211" s="425"/>
      <c r="K211" s="425"/>
      <c r="L211" s="423"/>
      <c r="M211" s="425"/>
      <c r="N211" s="426"/>
      <c r="O211" s="408"/>
      <c r="P211" s="408"/>
      <c r="Q211" s="408"/>
      <c r="R211" s="408"/>
      <c r="S211" s="408"/>
      <c r="T211" s="408"/>
      <c r="U211" s="408"/>
      <c r="V211" s="408"/>
      <c r="W211" s="408"/>
      <c r="X211" s="408"/>
      <c r="Y211" s="408"/>
      <c r="Z211" s="408"/>
      <c r="AA211" s="408"/>
      <c r="AB211" s="408"/>
      <c r="AC211" s="40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3" t="s">
        <v>13</v>
      </c>
      <c r="E2" s="36"/>
      <c r="F2" s="36"/>
      <c r="G2" s="55"/>
      <c r="H2" s="36"/>
      <c r="I2" s="36"/>
      <c r="J2" s="55"/>
      <c r="K2" s="38"/>
      <c r="L2" s="38"/>
      <c r="M2" s="55"/>
      <c r="N2" s="38"/>
      <c r="O2" s="38"/>
      <c r="P2" s="55"/>
      <c r="Q2" s="38"/>
      <c r="R2" s="38"/>
      <c r="S2" s="55"/>
      <c r="T2" s="38"/>
      <c r="U2" s="38"/>
      <c r="V2" s="244"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19"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6" t="s">
        <v>25</v>
      </c>
      <c r="E4" s="245" t="s">
        <v>19</v>
      </c>
      <c r="F4" s="246" t="s">
        <v>165</v>
      </c>
      <c r="G4" s="136" t="s">
        <v>25</v>
      </c>
      <c r="H4" s="245" t="s">
        <v>19</v>
      </c>
      <c r="I4" s="246" t="s">
        <v>165</v>
      </c>
      <c r="J4" s="136" t="s">
        <v>25</v>
      </c>
      <c r="K4" s="245" t="s">
        <v>19</v>
      </c>
      <c r="L4" s="246" t="s">
        <v>165</v>
      </c>
      <c r="M4" s="136" t="s">
        <v>25</v>
      </c>
      <c r="N4" s="245" t="s">
        <v>19</v>
      </c>
      <c r="O4" s="246" t="s">
        <v>165</v>
      </c>
      <c r="P4" s="136" t="s">
        <v>25</v>
      </c>
      <c r="Q4" s="245" t="s">
        <v>19</v>
      </c>
      <c r="R4" s="246" t="s">
        <v>165</v>
      </c>
      <c r="S4" s="136" t="s">
        <v>25</v>
      </c>
      <c r="T4" s="245" t="s">
        <v>19</v>
      </c>
      <c r="U4" s="247" t="s">
        <v>165</v>
      </c>
      <c r="V4" s="140" t="s">
        <v>25</v>
      </c>
      <c r="W4" s="141" t="s">
        <v>19</v>
      </c>
      <c r="X4" s="141" t="s">
        <v>21</v>
      </c>
      <c r="Y4" s="141" t="s">
        <v>29</v>
      </c>
      <c r="Z4" s="143" t="s">
        <v>166</v>
      </c>
      <c r="AA4" s="140" t="s">
        <v>25</v>
      </c>
      <c r="AB4" s="141" t="s">
        <v>19</v>
      </c>
      <c r="AC4" s="141" t="s">
        <v>21</v>
      </c>
      <c r="AD4" s="141" t="s">
        <v>29</v>
      </c>
      <c r="AE4" s="143" t="s">
        <v>166</v>
      </c>
      <c r="AF4" s="140" t="s">
        <v>25</v>
      </c>
      <c r="AG4" s="141" t="s">
        <v>19</v>
      </c>
      <c r="AH4" s="141" t="s">
        <v>21</v>
      </c>
      <c r="AI4" s="141" t="s">
        <v>29</v>
      </c>
      <c r="AJ4" s="143" t="s">
        <v>166</v>
      </c>
      <c r="AK4" s="140" t="s">
        <v>25</v>
      </c>
      <c r="AL4" s="141" t="s">
        <v>19</v>
      </c>
      <c r="AM4" s="141" t="s">
        <v>21</v>
      </c>
      <c r="AN4" s="141" t="s">
        <v>29</v>
      </c>
      <c r="AO4" s="143" t="s">
        <v>166</v>
      </c>
      <c r="AP4" s="140" t="s">
        <v>25</v>
      </c>
      <c r="AQ4" s="141" t="s">
        <v>19</v>
      </c>
      <c r="AR4" s="141" t="s">
        <v>21</v>
      </c>
      <c r="AS4" s="141" t="s">
        <v>29</v>
      </c>
      <c r="AT4" s="143" t="s">
        <v>166</v>
      </c>
      <c r="AU4" s="140" t="s">
        <v>25</v>
      </c>
      <c r="AV4" s="141" t="s">
        <v>19</v>
      </c>
      <c r="AW4" s="141" t="s">
        <v>21</v>
      </c>
      <c r="AX4" s="141" t="s">
        <v>29</v>
      </c>
      <c r="AY4" s="144" t="s">
        <v>166</v>
      </c>
      <c r="AZ4" s="145" t="s">
        <v>110</v>
      </c>
      <c r="BA4" s="146" t="s">
        <v>109</v>
      </c>
      <c r="BB4" s="147" t="s">
        <v>167</v>
      </c>
      <c r="BC4" s="145" t="s">
        <v>110</v>
      </c>
      <c r="BD4" s="146" t="s">
        <v>109</v>
      </c>
      <c r="BE4" s="147" t="s">
        <v>167</v>
      </c>
      <c r="BF4" s="145" t="s">
        <v>110</v>
      </c>
      <c r="BG4" s="146" t="s">
        <v>109</v>
      </c>
      <c r="BH4" s="147" t="s">
        <v>167</v>
      </c>
      <c r="BI4" s="145" t="s">
        <v>110</v>
      </c>
      <c r="BJ4" s="146" t="s">
        <v>109</v>
      </c>
      <c r="BK4" s="147" t="s">
        <v>167</v>
      </c>
      <c r="BL4" s="145" t="s">
        <v>110</v>
      </c>
      <c r="BM4" s="146" t="s">
        <v>109</v>
      </c>
      <c r="BN4" s="147" t="s">
        <v>167</v>
      </c>
      <c r="BO4" s="145" t="s">
        <v>110</v>
      </c>
      <c r="BP4" s="146" t="s">
        <v>109</v>
      </c>
      <c r="BQ4" s="147" t="s">
        <v>167</v>
      </c>
      <c r="BS4" s="85" t="s">
        <v>25</v>
      </c>
      <c r="BT4" s="86" t="s">
        <v>19</v>
      </c>
      <c r="BU4" s="56" t="s">
        <v>38</v>
      </c>
      <c r="BV4" s="85" t="s">
        <v>25</v>
      </c>
      <c r="BW4" s="86" t="s">
        <v>19</v>
      </c>
      <c r="BX4" s="87" t="s">
        <v>90</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51</v>
      </c>
      <c r="CN4" s="58" t="s">
        <v>56</v>
      </c>
      <c r="CO4" s="90" t="s">
        <v>96</v>
      </c>
      <c r="CP4" s="89" t="s">
        <v>25</v>
      </c>
      <c r="CQ4" s="88" t="s">
        <v>19</v>
      </c>
      <c r="CR4" s="50" t="s">
        <v>51</v>
      </c>
      <c r="CS4" s="50" t="s">
        <v>56</v>
      </c>
      <c r="CT4" s="58" t="s">
        <v>96</v>
      </c>
      <c r="CU4" s="89" t="s">
        <v>25</v>
      </c>
      <c r="CV4" s="88" t="s">
        <v>19</v>
      </c>
      <c r="CW4" s="58" t="s">
        <v>51</v>
      </c>
      <c r="CX4" s="58" t="s">
        <v>56</v>
      </c>
      <c r="CY4" s="90" t="s">
        <v>96</v>
      </c>
      <c r="CZ4" s="89" t="s">
        <v>25</v>
      </c>
      <c r="DA4" s="88" t="s">
        <v>19</v>
      </c>
      <c r="DB4" s="50" t="s">
        <v>51</v>
      </c>
      <c r="DC4" s="50" t="s">
        <v>56</v>
      </c>
      <c r="DD4" s="58" t="s">
        <v>96</v>
      </c>
      <c r="DE4" s="89" t="s">
        <v>25</v>
      </c>
      <c r="DF4" s="88" t="s">
        <v>19</v>
      </c>
      <c r="DG4" s="58" t="s">
        <v>51</v>
      </c>
      <c r="DH4" s="58" t="s">
        <v>56</v>
      </c>
      <c r="DI4" s="90" t="s">
        <v>96</v>
      </c>
      <c r="DJ4" s="89" t="s">
        <v>25</v>
      </c>
      <c r="DK4" s="88"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36" t="s">
        <v>120</v>
      </c>
      <c r="E5" s="137" t="s">
        <v>42</v>
      </c>
      <c r="F5" s="138" t="s">
        <v>174</v>
      </c>
      <c r="G5" s="136" t="s">
        <v>121</v>
      </c>
      <c r="H5" s="137" t="s">
        <v>43</v>
      </c>
      <c r="I5" s="138" t="s">
        <v>175</v>
      </c>
      <c r="J5" s="136" t="s">
        <v>122</v>
      </c>
      <c r="K5" s="137" t="s">
        <v>44</v>
      </c>
      <c r="L5" s="138" t="s">
        <v>176</v>
      </c>
      <c r="M5" s="136" t="s">
        <v>123</v>
      </c>
      <c r="N5" s="137" t="s">
        <v>84</v>
      </c>
      <c r="O5" s="138" t="s">
        <v>177</v>
      </c>
      <c r="P5" s="136" t="s">
        <v>124</v>
      </c>
      <c r="Q5" s="137" t="s">
        <v>85</v>
      </c>
      <c r="R5" s="138" t="s">
        <v>178</v>
      </c>
      <c r="S5" s="136" t="s">
        <v>125</v>
      </c>
      <c r="T5" s="137" t="s">
        <v>86</v>
      </c>
      <c r="U5" s="139" t="s">
        <v>179</v>
      </c>
      <c r="V5" s="140" t="s">
        <v>114</v>
      </c>
      <c r="W5" s="141" t="s">
        <v>45</v>
      </c>
      <c r="X5" s="142" t="s">
        <v>63</v>
      </c>
      <c r="Y5" s="142" t="s">
        <v>64</v>
      </c>
      <c r="Z5" s="143" t="s">
        <v>180</v>
      </c>
      <c r="AA5" s="140" t="s">
        <v>115</v>
      </c>
      <c r="AB5" s="141" t="s">
        <v>46</v>
      </c>
      <c r="AC5" s="142" t="s">
        <v>65</v>
      </c>
      <c r="AD5" s="142" t="s">
        <v>66</v>
      </c>
      <c r="AE5" s="143" t="s">
        <v>181</v>
      </c>
      <c r="AF5" s="140" t="s">
        <v>116</v>
      </c>
      <c r="AG5" s="141" t="s">
        <v>47</v>
      </c>
      <c r="AH5" s="142" t="s">
        <v>67</v>
      </c>
      <c r="AI5" s="142" t="s">
        <v>68</v>
      </c>
      <c r="AJ5" s="143" t="s">
        <v>182</v>
      </c>
      <c r="AK5" s="140" t="s">
        <v>117</v>
      </c>
      <c r="AL5" s="141" t="s">
        <v>69</v>
      </c>
      <c r="AM5" s="142" t="s">
        <v>70</v>
      </c>
      <c r="AN5" s="142" t="s">
        <v>71</v>
      </c>
      <c r="AO5" s="143" t="s">
        <v>183</v>
      </c>
      <c r="AP5" s="140" t="s">
        <v>118</v>
      </c>
      <c r="AQ5" s="141" t="s">
        <v>72</v>
      </c>
      <c r="AR5" s="142" t="s">
        <v>73</v>
      </c>
      <c r="AS5" s="142" t="s">
        <v>74</v>
      </c>
      <c r="AT5" s="143" t="s">
        <v>184</v>
      </c>
      <c r="AU5" s="140" t="s">
        <v>119</v>
      </c>
      <c r="AV5" s="141" t="s">
        <v>75</v>
      </c>
      <c r="AW5" s="142" t="s">
        <v>76</v>
      </c>
      <c r="AX5" s="142" t="s">
        <v>77</v>
      </c>
      <c r="AY5" s="144" t="s">
        <v>185</v>
      </c>
      <c r="AZ5" s="145" t="s">
        <v>78</v>
      </c>
      <c r="BA5" s="146" t="s">
        <v>100</v>
      </c>
      <c r="BB5" s="147" t="s">
        <v>186</v>
      </c>
      <c r="BC5" s="145" t="s">
        <v>83</v>
      </c>
      <c r="BD5" s="146" t="s">
        <v>101</v>
      </c>
      <c r="BE5" s="147" t="s">
        <v>187</v>
      </c>
      <c r="BF5" s="145" t="s">
        <v>82</v>
      </c>
      <c r="BG5" s="146" t="s">
        <v>102</v>
      </c>
      <c r="BH5" s="147" t="s">
        <v>188</v>
      </c>
      <c r="BI5" s="145" t="s">
        <v>81</v>
      </c>
      <c r="BJ5" s="146" t="s">
        <v>103</v>
      </c>
      <c r="BK5" s="147" t="s">
        <v>189</v>
      </c>
      <c r="BL5" s="145" t="s">
        <v>80</v>
      </c>
      <c r="BM5" s="146" t="s">
        <v>104</v>
      </c>
      <c r="BN5" s="147" t="s">
        <v>190</v>
      </c>
      <c r="BO5" s="145" t="s">
        <v>79</v>
      </c>
      <c r="BP5" s="146" t="s">
        <v>105</v>
      </c>
      <c r="BQ5" s="147" t="s">
        <v>191</v>
      </c>
    </row>
    <row xmlns:x14ac="http://schemas.microsoft.com/office/spreadsheetml/2009/9/ac" r="6" x14ac:dyDescent="0.2">
      <c r="A6" s="36" t="str">
        <f>IF('Water Data'!$B$2="","",'Water Data'!$B$2)</f>
        <v>GIN_2005_EMIS</v>
      </c>
      <c r="B6" s="36" t="str">
        <f>+'Water Data'!C2</f>
        <v>EMIS</v>
      </c>
      <c r="C6" s="345">
        <f>+IF(ISNUMBER(VALUE(MID(A6,5,4))), VALUE(MID(A6, 5,4)),"")</f>
        <v>2005</v>
      </c>
      <c r="D6" s="96">
        <f>+IF(AND(ISTEXT('Water Data'!B2),BS6="Yes"),100-'Water Data'!D4,IF(AND(ISTEXT('Water Data'!B2),BS6="No",ISNUMBER('Water Data'!D4)),CONCATENATE("[",ROUND(100-'Water Data'!D4,0),"]"),NA()))</f>
        <v>30.18246944795618</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f>+IF(AND(ISTEXT('Water Data'!B2),BV6="Yes"),100-'Water Data'!E4,IF(AND(ISTEXT('Water Data'!B2),BV6="No",ISNUMBER('Water Data'!E4)),CONCATENATE("[",ROUND(100-'Water Data'!E4,0),"]"),NA()))</f>
        <v>56</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f>+IF(AND(ISTEXT('Water Data'!B2),BY6="Yes"),100-'Water Data'!F4,IF(AND(ISTEXT('Water Data'!B2),BY6="No",ISNUMBER('Water Data'!F4)),CONCATENATE("[",ROUND(100-'Water Data'!F4,0),"]"),NA()))</f>
        <v>17</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f>+IF(AND(ISTEXT('Water Data'!B2),CE6="Yes"),100-'Water Data'!H4,IF(AND(ISTEXT('Water Data'!B2),CE6="No",ISNUMBER('Water Data'!H4)),CONCATENATE("[",ROUND(100-'Water Data'!H4,0),"]"),NA()))</f>
        <v>29</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f>+IF(AND(ISTEXT('Water Data'!B2),CH6="Yes"),100-'Water Data'!I4,IF(AND(ISTEXT('Water Data'!B2),CH6="No",ISNUMBER('Water Data'!I4)),CONCATENATE("[",ROUND(100-'Water Data'!I4,0),"]"),NA()))</f>
        <v>41.2</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9"/>
      <c r="BS6" s="289" t="str">
        <f>+'Water Data'!D27</f>
        <v>Yes</v>
      </c>
      <c r="BT6" s="289">
        <f>+'Water Data'!D28</f>
        <v>0</v>
      </c>
      <c r="BU6" s="289">
        <f>+'Water Data'!D29</f>
        <v>0</v>
      </c>
      <c r="BV6" s="289" t="str">
        <f>+'Water Data'!E27</f>
        <v>Yes</v>
      </c>
      <c r="BW6" s="289">
        <f>+'Water Data'!E28</f>
        <v>0</v>
      </c>
      <c r="BX6" s="289">
        <f>+'Water Data'!E29</f>
        <v>0</v>
      </c>
      <c r="BY6" s="289" t="str">
        <f>+'Water Data'!F27</f>
        <v>Yes</v>
      </c>
      <c r="BZ6" s="289">
        <f>+'Water Data'!F28</f>
        <v>0</v>
      </c>
      <c r="CA6" s="289">
        <f>+'Water Data'!F29</f>
        <v>0</v>
      </c>
      <c r="CB6" s="289">
        <f>+'Water Data'!G27</f>
        <v>0</v>
      </c>
      <c r="CC6" s="289">
        <f>+'Water Data'!G28</f>
        <v>0</v>
      </c>
      <c r="CD6" s="289">
        <f>+'Water Data'!G29</f>
        <v>0</v>
      </c>
      <c r="CE6" s="289" t="str">
        <f>+'Water Data'!H27</f>
        <v>Yes</v>
      </c>
      <c r="CF6" s="289">
        <f>+'Water Data'!H28</f>
        <v>0</v>
      </c>
      <c r="CG6" s="289">
        <f>+'Water Data'!H29</f>
        <v>0</v>
      </c>
      <c r="CH6" s="289" t="str">
        <f>+'Water Data'!I27</f>
        <v>Yes</v>
      </c>
      <c r="CI6" s="289">
        <f>+'Water Data'!I28</f>
        <v>0</v>
      </c>
      <c r="CJ6" s="289">
        <f>+'Water Data'!I29</f>
        <v>0</v>
      </c>
      <c r="CK6" s="289">
        <f>+'Sanitation Data'!D28</f>
        <v>0</v>
      </c>
      <c r="CL6" s="289">
        <f>+'Sanitation Data'!D29</f>
        <v>0</v>
      </c>
      <c r="CM6" s="289">
        <f>+'Sanitation Data'!D30</f>
        <v>0</v>
      </c>
      <c r="CN6" s="289">
        <f>+'Sanitation Data'!D31</f>
        <v>0</v>
      </c>
      <c r="CO6" s="289">
        <f>+'Sanitation Data'!D32</f>
        <v>0</v>
      </c>
      <c r="CP6" s="289">
        <f>+'Sanitation Data'!E28</f>
        <v>0</v>
      </c>
      <c r="CQ6" s="289">
        <f>+'Sanitation Data'!E29</f>
        <v>0</v>
      </c>
      <c r="CR6" s="289">
        <f>+'Sanitation Data'!E30</f>
        <v>0</v>
      </c>
      <c r="CS6" s="289">
        <f>+'Sanitation Data'!E31</f>
        <v>0</v>
      </c>
      <c r="CT6" s="289">
        <f>+'Sanitation Data'!E32</f>
        <v>0</v>
      </c>
      <c r="CU6" s="289">
        <f>+'Sanitation Data'!F28</f>
        <v>0</v>
      </c>
      <c r="CV6" s="289">
        <f>+'Sanitation Data'!F29</f>
        <v>0</v>
      </c>
      <c r="CW6" s="289">
        <f>+'Sanitation Data'!F30</f>
        <v>0</v>
      </c>
      <c r="CX6" s="289">
        <f>+'Sanitation Data'!F31</f>
        <v>0</v>
      </c>
      <c r="CY6" s="289">
        <f>+'Sanitation Data'!F32</f>
        <v>0</v>
      </c>
      <c r="CZ6" s="289">
        <f>+'Sanitation Data'!G28</f>
        <v>0</v>
      </c>
      <c r="DA6" s="289">
        <f>+'Sanitation Data'!G29</f>
        <v>0</v>
      </c>
      <c r="DB6" s="289">
        <f>+'Sanitation Data'!G30</f>
        <v>0</v>
      </c>
      <c r="DC6" s="289">
        <f>+'Sanitation Data'!G31</f>
        <v>0</v>
      </c>
      <c r="DD6" s="289">
        <f>+'Sanitation Data'!G32</f>
        <v>0</v>
      </c>
      <c r="DE6" s="289">
        <f>+'Sanitation Data'!H28</f>
        <v>0</v>
      </c>
      <c r="DF6" s="289">
        <f>+'Sanitation Data'!H29</f>
        <v>0</v>
      </c>
      <c r="DG6" s="289">
        <f>+'Sanitation Data'!H30</f>
        <v>0</v>
      </c>
      <c r="DH6" s="289">
        <f>+'Sanitation Data'!H31</f>
        <v>0</v>
      </c>
      <c r="DI6" s="289">
        <f>+'Sanitation Data'!H32</f>
        <v>0</v>
      </c>
      <c r="DJ6" s="289">
        <f>+'Sanitation Data'!I28</f>
        <v>0</v>
      </c>
      <c r="DK6" s="289">
        <f>+'Sanitation Data'!I29</f>
        <v>0</v>
      </c>
      <c r="DL6" s="289">
        <f>+'Sanitation Data'!I30</f>
        <v>0</v>
      </c>
      <c r="DM6" s="289">
        <f>+'Sanitation Data'!I31</f>
        <v>0</v>
      </c>
      <c r="DN6" s="289">
        <f>+'Sanitation Data'!I32</f>
        <v>0</v>
      </c>
      <c r="DO6" s="289">
        <f>+'Hygiene Data'!D11</f>
        <v>0</v>
      </c>
      <c r="DP6" s="289">
        <f>+'Hygiene Data'!D12</f>
        <v>0</v>
      </c>
      <c r="DQ6" s="289">
        <f>+'Hygiene Data'!D13</f>
        <v>0</v>
      </c>
      <c r="DR6" s="289">
        <f>+'Hygiene Data'!E11</f>
        <v>0</v>
      </c>
      <c r="DS6" s="289">
        <f>+'Hygiene Data'!E12</f>
        <v>0</v>
      </c>
      <c r="DT6" s="289">
        <f>+'Hygiene Data'!E13</f>
        <v>0</v>
      </c>
      <c r="DU6" s="289">
        <f>+'Hygiene Data'!F11</f>
        <v>0</v>
      </c>
      <c r="DV6" s="289">
        <f>+'Hygiene Data'!F12</f>
        <v>0</v>
      </c>
      <c r="DW6" s="289">
        <f>+'Hygiene Data'!F13</f>
        <v>0</v>
      </c>
      <c r="DX6" s="289">
        <f>+'Hygiene Data'!G11</f>
        <v>0</v>
      </c>
      <c r="DY6" s="289">
        <f>+'Hygiene Data'!G12</f>
        <v>0</v>
      </c>
      <c r="DZ6" s="289">
        <f>+'Hygiene Data'!G13</f>
        <v>0</v>
      </c>
      <c r="EA6" s="289">
        <f>+'Hygiene Data'!H11</f>
        <v>0</v>
      </c>
      <c r="EB6" s="289">
        <f>+'Hygiene Data'!H12</f>
        <v>0</v>
      </c>
      <c r="EC6" s="289">
        <f>+'Hygiene Data'!H13</f>
        <v>0</v>
      </c>
      <c r="ED6" s="289">
        <f>+'Hygiene Data'!I11</f>
        <v>0</v>
      </c>
      <c r="EE6" s="289">
        <f>+'Hygiene Data'!I12</f>
        <v>0</v>
      </c>
      <c r="EF6" s="289">
        <f>+'Hygiene Data'!I13</f>
        <v>0</v>
      </c>
    </row>
    <row xmlns:x14ac="http://schemas.microsoft.com/office/spreadsheetml/2009/9/ac" r="7" x14ac:dyDescent="0.2">
      <c r="A7" s="36" t="str">
        <f ca="true">+IF(OFFSET('Water Data'!$B$2,0,10*ROW('Water Data'!E1))="","",OFFSET('Water Data'!$B$2,0,10*ROW('Water Data'!E1)))</f>
        <v>GIN_2006_EMIS</v>
      </c>
      <c r="B7" s="36" t="str">
        <f ca="true">+IF(OFFSET('Water Data'!$C$2,0,10*ROW('Water Data'!F1))="","",OFFSET('Water Data'!$C$2,0,10*ROW('Water Data'!F1)))</f>
        <v>EMIS</v>
      </c>
      <c r="C7" s="345">
        <f t="shared" ref="C7:C70" ca="true" si="0">+IF(ISNUMBER(VALUE(MID(A7,5,4))), VALUE(MID(A7, 5,4)),"")</f>
        <v>2006</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23.335436382754992</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37</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17</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20</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52</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84</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9"/>
      <c r="BS7" s="289" t="str">
        <f ca="true">+IF(OFFSET('Water Data'!$D$27,0,10*ROW('Water Data'!D1))="","",OFFSET('Water Data'!$D$27,0,10*ROW('Water Data'!D1)))</f>
        <v>Yes</v>
      </c>
      <c r="BT7" s="289" t="str">
        <f ca="true">+IF(OFFSET('Water Data'!$D$28,0,10*ROW('Water Data'!D1))="","",OFFSET('Water Data'!$D$28,0,10*ROW('Water Data'!D1)))</f>
        <v/>
      </c>
      <c r="BU7" s="289" t="str">
        <f ca="true">+IF(OFFSET('Water Data'!$D$29,0,10*ROW('Water Data'!D1))="","",OFFSET('Water Data'!$D$29,0,10*ROW('Water Data'!D1)))</f>
        <v/>
      </c>
      <c r="BV7" s="289" t="str">
        <f ca="true">+IF(OFFSET('Water Data'!$E$27,0,10*ROW('Water Data'!E1))="","",OFFSET('Water Data'!$E$27,0,10*ROW('Water Data'!E1)))</f>
        <v>Yes</v>
      </c>
      <c r="BW7" s="289" t="str">
        <f ca="true">+IF(OFFSET('Water Data'!$E$28,0,10*ROW('Water Data'!E1))="","",OFFSET('Water Data'!$E$28,0,10*ROW('Water Data'!E1)))</f>
        <v/>
      </c>
      <c r="BX7" s="289" t="str">
        <f ca="true">+IF(OFFSET('Water Data'!$E$29,0,10*ROW('Water Data'!E1))="","",OFFSET('Water Data'!$E$29,0,10*ROW('Water Data'!E1)))</f>
        <v/>
      </c>
      <c r="BY7" s="289" t="str">
        <f ca="true">+IF(OFFSET('Water Data'!$F$27,0,10*ROW('Water Data'!F1))="","",OFFSET('Water Data'!$F$27,0,10*ROW('Water Data'!F1)))</f>
        <v>Yes</v>
      </c>
      <c r="BZ7" s="289" t="str">
        <f ca="true">+IF(OFFSET('Water Data'!$F$28,0,10*ROW('Water Data'!F1))="","",OFFSET('Water Data'!$F$28,0,10*ROW('Water Data'!F1)))</f>
        <v/>
      </c>
      <c r="CA7" s="289" t="str">
        <f ca="true">+IF(OFFSET('Water Data'!$F$29,0,10*ROW('Water Data'!F1))="","",OFFSET('Water Data'!$F$29,0,10*ROW('Water Data'!F1)))</f>
        <v/>
      </c>
      <c r="CB7" s="289" t="str">
        <f ca="true">+IF(OFFSET('Water Data'!$G$27,0,10*ROW('Water Data'!G1))="","",OFFSET('Water Data'!$G$27,0,10*ROW('Water Data'!G1)))</f>
        <v/>
      </c>
      <c r="CC7" s="289" t="str">
        <f ca="true">+IF(OFFSET('Water Data'!$G$28,0,10*ROW('Water Data'!G1))="","",OFFSET('Water Data'!$G$28,0,10*ROW('Water Data'!G1)))</f>
        <v/>
      </c>
      <c r="CD7" s="289" t="str">
        <f ca="true">+IF(OFFSET('Water Data'!$G$29,0,10*ROW('Water Data'!G1))="","",OFFSET('Water Data'!$G$29,0,10*ROW('Water Data'!G1)))</f>
        <v/>
      </c>
      <c r="CE7" s="289" t="str">
        <f ca="true">+IF(OFFSET('Water Data'!$H$27,0,10*ROW('Water Data'!H1))="","",OFFSET('Water Data'!$H$27,0,10*ROW('Water Data'!H1)))</f>
        <v>Yes</v>
      </c>
      <c r="CF7" s="289" t="str">
        <f ca="true">+IF(OFFSET('Water Data'!$H$28,0,10*ROW('Water Data'!H1))="","",OFFSET('Water Data'!$H$28,0,10*ROW('Water Data'!H1)))</f>
        <v/>
      </c>
      <c r="CG7" s="289" t="str">
        <f ca="true">+IF(OFFSET('Water Data'!$H$29,0,10*ROW('Water Data'!H1))="","",OFFSET('Water Data'!$H$29,0,10*ROW('Water Data'!H1)))</f>
        <v/>
      </c>
      <c r="CH7" s="289" t="str">
        <f ca="true">+IF(OFFSET('Water Data'!$I$27,0,10*ROW('Water Data'!I1))="","",OFFSET('Water Data'!$I$27,0,10*ROW('Water Data'!I1)))</f>
        <v>Yes</v>
      </c>
      <c r="CI7" s="289" t="str">
        <f ca="true">+IF(OFFSET('Water Data'!$I$28,0,10*ROW('Water Data'!I1))="","",OFFSET('Water Data'!$I$28,0,10*ROW('Water Data'!I1)))</f>
        <v/>
      </c>
      <c r="CJ7" s="289" t="str">
        <f ca="true">+IF(OFFSET('Water Data'!$I$29,0,10*ROW('Water Data'!I1))="","",OFFSET('Water Data'!$I$29,0,10*ROW('Water Data'!I1)))</f>
        <v/>
      </c>
      <c r="CK7" s="289" t="str">
        <f ca="true">+IF(OFFSET('Sanitation Data'!$D$28,0,10*ROW('Sanitation Data'!D1))="","",OFFSET('Sanitation Data'!$D$28,0,10*ROW('Sanitation Data'!D1)))</f>
        <v/>
      </c>
      <c r="CL7" s="289" t="str">
        <f ca="true">+IF(OFFSET('Sanitation Data'!$D$29,0,10*ROW('Sanitation Data'!D1))="","",OFFSET('Sanitation Data'!$D$29,0,10*ROW('Sanitation Data'!D1)))</f>
        <v/>
      </c>
      <c r="CM7" s="289" t="str">
        <f ca="true">+IF(OFFSET('Sanitation Data'!$D$30,0,10*ROW('Sanitation Data'!D1))="","",OFFSET('Sanitation Data'!$D$30,0,10*ROW('Sanitation Data'!D1)))</f>
        <v/>
      </c>
      <c r="CN7" s="289" t="str">
        <f ca="true">+IF(OFFSET('Sanitation Data'!$D$31,0,10*ROW('Sanitation Data'!D1))="","",OFFSET('Sanitation Data'!$D$31,0,10*ROW('Sanitation Data'!D1)))</f>
        <v/>
      </c>
      <c r="CO7" s="289" t="str">
        <f ca="true">+IF(OFFSET('Sanitation Data'!$D$32,0,10*ROW('Sanitation Data'!D1))="","",OFFSET('Sanitation Data'!$D$32,0,10*ROW('Sanitation Data'!D1)))</f>
        <v/>
      </c>
      <c r="CP7" s="289" t="str">
        <f ca="true">+IF(OFFSET('Sanitation Data'!$E$28,0,10*ROW('Sanitation Data'!E1))="","",OFFSET('Sanitation Data'!$E$28,0,10*ROW('Sanitation Data'!E1)))</f>
        <v/>
      </c>
      <c r="CQ7" s="289" t="str">
        <f ca="true">+IF(OFFSET('Sanitation Data'!$E$29,0,10*ROW('Sanitation Data'!E1))="","",OFFSET('Sanitation Data'!$E$29,0,10*ROW('Sanitation Data'!E1)))</f>
        <v/>
      </c>
      <c r="CR7" s="289" t="str">
        <f ca="true">+IF(OFFSET('Sanitation Data'!$E$30,0,10*ROW('Sanitation Data'!E1))="","",OFFSET('Sanitation Data'!$E$30,0,10*ROW('Sanitation Data'!E1)))</f>
        <v/>
      </c>
      <c r="CS7" s="289" t="str">
        <f ca="true">+IF(OFFSET('Sanitation Data'!$E$31,0,10*ROW('Sanitation Data'!E1))="","",OFFSET('Sanitation Data'!$E$31,0,10*ROW('Sanitation Data'!E1)))</f>
        <v/>
      </c>
      <c r="CT7" s="289" t="str">
        <f ca="true">+IF(OFFSET('Sanitation Data'!$E$32,0,10*ROW('Sanitation Data'!E1))="","",OFFSET('Sanitation Data'!$E$32,0,10*ROW('Sanitation Data'!E1)))</f>
        <v/>
      </c>
      <c r="CU7" s="289" t="str">
        <f ca="true">+IF(OFFSET('Sanitation Data'!$F$28,0,10*ROW('Sanitation Data'!F1))="","",OFFSET('Sanitation Data'!$F$28,0,10*ROW('Sanitation Data'!F1)))</f>
        <v/>
      </c>
      <c r="CV7" s="289" t="str">
        <f ca="true">+IF(OFFSET('Sanitation Data'!$F$29,0,10*ROW('Sanitation Data'!F1))="","",OFFSET('Sanitation Data'!$F$29,0,10*ROW('Sanitation Data'!F1)))</f>
        <v/>
      </c>
      <c r="CW7" s="289" t="str">
        <f ca="true">+IF(OFFSET('Sanitation Data'!$F$30,0,10*ROW('Sanitation Data'!F1))="","",OFFSET('Sanitation Data'!$F$30,0,10*ROW('Sanitation Data'!F1)))</f>
        <v/>
      </c>
      <c r="CX7" s="289" t="str">
        <f ca="true">+IF(OFFSET('Sanitation Data'!$F$31,0,10*ROW('Sanitation Data'!F1))="","",OFFSET('Sanitation Data'!$F$31,0,10*ROW('Sanitation Data'!F1)))</f>
        <v/>
      </c>
      <c r="CY7" s="289" t="str">
        <f ca="true">+IF(OFFSET('Sanitation Data'!$F$32,0,10*ROW('Sanitation Data'!F1))="","",OFFSET('Sanitation Data'!$F$32,0,10*ROW('Sanitation Data'!F1)))</f>
        <v/>
      </c>
      <c r="CZ7" s="289" t="str">
        <f ca="true">+IF(OFFSET('Sanitation Data'!$G$28,0,10*ROW('Sanitation Data'!G1))="","",OFFSET('Sanitation Data'!$G$28,0,10*ROW('Sanitation Data'!G1)))</f>
        <v/>
      </c>
      <c r="DA7" s="289" t="str">
        <f ca="true">+IF(OFFSET('Sanitation Data'!$G$29,0,10*ROW('Sanitation Data'!G1))="","",OFFSET('Sanitation Data'!$G$29,0,10*ROW('Sanitation Data'!G1)))</f>
        <v/>
      </c>
      <c r="DB7" s="289" t="str">
        <f ca="true">+IF(OFFSET('Sanitation Data'!$G$30,0,10*ROW('Sanitation Data'!G1))="","",OFFSET('Sanitation Data'!$G$30,0,10*ROW('Sanitation Data'!G1)))</f>
        <v/>
      </c>
      <c r="DC7" s="289" t="str">
        <f ca="true">+IF(OFFSET('Sanitation Data'!$G$31,0,10*ROW('Sanitation Data'!G1))="","",OFFSET('Sanitation Data'!$G$31,0,10*ROW('Sanitation Data'!G1)))</f>
        <v/>
      </c>
      <c r="DD7" s="289" t="str">
        <f ca="true">+IF(OFFSET('Sanitation Data'!$G$32,0,10*ROW('Sanitation Data'!G1))="","",OFFSET('Sanitation Data'!$G$32,0,10*ROW('Sanitation Data'!G1)))</f>
        <v/>
      </c>
      <c r="DE7" s="289" t="str">
        <f ca="true">+IF(OFFSET('Sanitation Data'!$H$28,0,10*ROW('Sanitation Data'!H1))="","",OFFSET('Sanitation Data'!$H$28,0,10*ROW('Sanitation Data'!H1)))</f>
        <v/>
      </c>
      <c r="DF7" s="289" t="str">
        <f ca="true">+IF(OFFSET('Sanitation Data'!$H$29,0,10*ROW('Sanitation Data'!H1))="","",OFFSET('Sanitation Data'!$H$29,0,10*ROW('Sanitation Data'!H1)))</f>
        <v/>
      </c>
      <c r="DG7" s="289" t="str">
        <f ca="true">+IF(OFFSET('Sanitation Data'!$H$30,0,10*ROW('Sanitation Data'!H1))="","",OFFSET('Sanitation Data'!$H$30,0,10*ROW('Sanitation Data'!H1)))</f>
        <v/>
      </c>
      <c r="DH7" s="289" t="str">
        <f ca="true">+IF(OFFSET('Sanitation Data'!$H$31,0,10*ROW('Sanitation Data'!H1))="","",OFFSET('Sanitation Data'!$H$31,0,10*ROW('Sanitation Data'!H1)))</f>
        <v/>
      </c>
      <c r="DI7" s="289" t="str">
        <f ca="true">+IF(OFFSET('Sanitation Data'!$H$32,0,10*ROW('Sanitation Data'!H1))="","",OFFSET('Sanitation Data'!$H$32,0,10*ROW('Sanitation Data'!H1)))</f>
        <v/>
      </c>
      <c r="DJ7" s="289" t="str">
        <f ca="true">+IF(OFFSET('Sanitation Data'!$I$28,0,10*ROW('Sanitation Data'!I1))="","",OFFSET('Sanitation Data'!$I$28,0,10*ROW('Sanitation Data'!I1)))</f>
        <v>Yes</v>
      </c>
      <c r="DK7" s="289" t="str">
        <f ca="true">+IF(OFFSET('Sanitation Data'!$I$29,0,10*ROW('Sanitation Data'!I1))="","",OFFSET('Sanitation Data'!$I$29,0,10*ROW('Sanitation Data'!I1)))</f>
        <v/>
      </c>
      <c r="DL7" s="289" t="str">
        <f ca="true">+IF(OFFSET('Sanitation Data'!$I$30,0,10*ROW('Sanitation Data'!I1))="","",OFFSET('Sanitation Data'!$I$30,0,10*ROW('Sanitation Data'!I1)))</f>
        <v/>
      </c>
      <c r="DM7" s="289" t="str">
        <f ca="true">+IF(OFFSET('Sanitation Data'!$I$31,0,10*ROW('Sanitation Data'!I1))="","",OFFSET('Sanitation Data'!$I$31,0,10*ROW('Sanitation Data'!I1)))</f>
        <v/>
      </c>
      <c r="DN7" s="289" t="str">
        <f ca="true">+IF(OFFSET('Sanitation Data'!$I$32,0,10*ROW('Sanitation Data'!I1))="","",OFFSET('Sanitation Data'!$I$32,0,10*ROW('Sanitation Data'!I1)))</f>
        <v/>
      </c>
      <c r="DO7" s="289" t="str">
        <f ca="true">+IF(OFFSET('Hygiene Data'!$D$11,0,10*ROW('Hygiene Data'!D1))="","",OFFSET('Hygiene Data'!$D$11,0,10*ROW('Hygiene Data'!D1)))</f>
        <v/>
      </c>
      <c r="DP7" s="289" t="str">
        <f ca="true">+IF(OFFSET('Hygiene Data'!$D$12,0,10*ROW('Hygiene Data'!D1))="","",OFFSET('Hygiene Data'!$D$12,0,10*ROW('Hygiene Data'!D1)))</f>
        <v/>
      </c>
      <c r="DQ7" s="289" t="str">
        <f ca="true">+IF(OFFSET('Hygiene Data'!$D$13,0,10*ROW('Hygiene Data'!D1))="","",OFFSET('Hygiene Data'!$D$13,0,10*ROW('Hygiene Data'!D1)))</f>
        <v/>
      </c>
      <c r="DR7" s="289" t="str">
        <f ca="true">+IF(OFFSET('Hygiene Data'!$E$11,0,10*ROW('Hygiene Data'!E1))="","",OFFSET('Hygiene Data'!$E$11,0,10*ROW('Hygiene Data'!E1)))</f>
        <v/>
      </c>
      <c r="DS7" s="289" t="str">
        <f ca="true">+IF(OFFSET('Hygiene Data'!$E$12,0,10*ROW('Hygiene Data'!E1))="","",OFFSET('Hygiene Data'!$E$12,0,10*ROW('Hygiene Data'!E1)))</f>
        <v/>
      </c>
      <c r="DT7" s="289" t="str">
        <f ca="true">+IF(OFFSET('Hygiene Data'!$E$13,0,10*ROW('Hygiene Data'!E1))="","",OFFSET('Hygiene Data'!$E$13,0,10*ROW('Hygiene Data'!E1)))</f>
        <v/>
      </c>
      <c r="DU7" s="289" t="str">
        <f ca="true">+IF(OFFSET('Hygiene Data'!$F$11,0,10*ROW('Hygiene Data'!F1))="","",OFFSET('Hygiene Data'!$F$11,0,10*ROW('Hygiene Data'!F1)))</f>
        <v/>
      </c>
      <c r="DV7" s="289" t="str">
        <f ca="true">+IF(OFFSET('Hygiene Data'!$F$12,0,10*ROW('Hygiene Data'!F1))="","",OFFSET('Hygiene Data'!$F$12,0,10*ROW('Hygiene Data'!F1)))</f>
        <v/>
      </c>
      <c r="DW7" s="289" t="str">
        <f ca="true">+IF(OFFSET('Hygiene Data'!$F$13,0,10*ROW('Hygiene Data'!F1))="","",OFFSET('Hygiene Data'!$F$13,0,10*ROW('Hygiene Data'!F1)))</f>
        <v/>
      </c>
      <c r="DX7" s="289" t="str">
        <f ca="true">+IF(OFFSET('Hygiene Data'!$G$11,0,10*ROW('Hygiene Data'!G1))="","",OFFSET('Hygiene Data'!$G$11,0,10*ROW('Hygiene Data'!G1)))</f>
        <v/>
      </c>
      <c r="DY7" s="289" t="str">
        <f ca="true">+IF(OFFSET('Hygiene Data'!$G$12,0,10*ROW('Hygiene Data'!G1))="","",OFFSET('Hygiene Data'!$G$12,0,10*ROW('Hygiene Data'!G1)))</f>
        <v/>
      </c>
      <c r="DZ7" s="289" t="str">
        <f ca="true">+IF(OFFSET('Hygiene Data'!$G$13,0,10*ROW('Hygiene Data'!G1))="","",OFFSET('Hygiene Data'!$G$13,0,10*ROW('Hygiene Data'!G1)))</f>
        <v/>
      </c>
      <c r="EA7" s="289" t="str">
        <f ca="true">+IF(OFFSET('Hygiene Data'!$H$11,0,10*ROW('Hygiene Data'!H1))="","",OFFSET('Hygiene Data'!$H$11,0,10*ROW('Hygiene Data'!H1)))</f>
        <v/>
      </c>
      <c r="EB7" s="289" t="str">
        <f ca="true">+IF(OFFSET('Hygiene Data'!$H$12,0,10*ROW('Hygiene Data'!H1))="","",OFFSET('Hygiene Data'!$H$12,0,10*ROW('Hygiene Data'!H1)))</f>
        <v/>
      </c>
      <c r="EC7" s="289" t="str">
        <f ca="true">+IF(OFFSET('Hygiene Data'!$H$13,0,10*ROW('Hygiene Data'!H1))="","",OFFSET('Hygiene Data'!$H$13,0,10*ROW('Hygiene Data'!H1)))</f>
        <v/>
      </c>
      <c r="ED7" s="289" t="str">
        <f ca="true">+IF(OFFSET('Hygiene Data'!$I$11,0,10*ROW('Hygiene Data'!I1))="","",OFFSET('Hygiene Data'!$I$11,0,10*ROW('Hygiene Data'!I1)))</f>
        <v/>
      </c>
      <c r="EE7" s="289" t="str">
        <f ca="true">+IF(OFFSET('Hygiene Data'!$I$12,0,10*ROW('Hygiene Data'!I1))="","",OFFSET('Hygiene Data'!$I$12,0,10*ROW('Hygiene Data'!I1)))</f>
        <v/>
      </c>
      <c r="EF7" s="289"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GIN_2007_EMIS</v>
      </c>
      <c r="B8" s="36" t="str">
        <f ca="true">+IF(OFFSET('Water Data'!$C$2,0,10*ROW('Water Data'!F2))="","",OFFSET('Water Data'!$C$2,0,10*ROW('Water Data'!F2)))</f>
        <v>EMIS</v>
      </c>
      <c r="C8" s="345">
        <f t="shared" ca="true" si="0"/>
        <v>2007</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23.576720901126407</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34</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18</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20</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53</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85</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9"/>
      <c r="BS8" s="289" t="str">
        <f ca="true">+IF(OFFSET('Water Data'!$D$27,0,10*ROW('Water Data'!D2))="","",OFFSET('Water Data'!$D$27,0,10*ROW('Water Data'!D2)))</f>
        <v>Yes</v>
      </c>
      <c r="BT8" s="289" t="str">
        <f ca="true">+IF(OFFSET('Water Data'!$D$28,0,10*ROW('Water Data'!D2))="","",OFFSET('Water Data'!$D$28,0,10*ROW('Water Data'!D2)))</f>
        <v/>
      </c>
      <c r="BU8" s="289" t="str">
        <f ca="true">+IF(OFFSET('Water Data'!$D$29,0,10*ROW('Water Data'!D2))="","",OFFSET('Water Data'!$D$29,0,10*ROW('Water Data'!D2)))</f>
        <v/>
      </c>
      <c r="BV8" s="289" t="str">
        <f ca="true">+IF(OFFSET('Water Data'!$E$27,0,10*ROW('Water Data'!E2))="","",OFFSET('Water Data'!$E$27,0,10*ROW('Water Data'!E2)))</f>
        <v>Yes</v>
      </c>
      <c r="BW8" s="289" t="str">
        <f ca="true">+IF(OFFSET('Water Data'!$E$28,0,10*ROW('Water Data'!E2))="","",OFFSET('Water Data'!$E$28,0,10*ROW('Water Data'!E2)))</f>
        <v/>
      </c>
      <c r="BX8" s="289" t="str">
        <f ca="true">+IF(OFFSET('Water Data'!$E$29,0,10*ROW('Water Data'!E2))="","",OFFSET('Water Data'!$E$29,0,10*ROW('Water Data'!E2)))</f>
        <v/>
      </c>
      <c r="BY8" s="289" t="str">
        <f ca="true">+IF(OFFSET('Water Data'!$F$27,0,10*ROW('Water Data'!F2))="","",OFFSET('Water Data'!$F$27,0,10*ROW('Water Data'!F2)))</f>
        <v>Yes</v>
      </c>
      <c r="BZ8" s="289" t="str">
        <f ca="true">+IF(OFFSET('Water Data'!$F$28,0,10*ROW('Water Data'!F2))="","",OFFSET('Water Data'!$F$28,0,10*ROW('Water Data'!F2)))</f>
        <v/>
      </c>
      <c r="CA8" s="289" t="str">
        <f ca="true">+IF(OFFSET('Water Data'!$F$29,0,10*ROW('Water Data'!F2))="","",OFFSET('Water Data'!$F$29,0,10*ROW('Water Data'!F2)))</f>
        <v/>
      </c>
      <c r="CB8" s="289" t="str">
        <f ca="true">+IF(OFFSET('Water Data'!$G$27,0,10*ROW('Water Data'!G2))="","",OFFSET('Water Data'!$G$27,0,10*ROW('Water Data'!G2)))</f>
        <v/>
      </c>
      <c r="CC8" s="289" t="str">
        <f ca="true">+IF(OFFSET('Water Data'!$G$28,0,10*ROW('Water Data'!G2))="","",OFFSET('Water Data'!$G$28,0,10*ROW('Water Data'!G2)))</f>
        <v/>
      </c>
      <c r="CD8" s="289" t="str">
        <f ca="true">+IF(OFFSET('Water Data'!$G$29,0,10*ROW('Water Data'!G2))="","",OFFSET('Water Data'!$G$29,0,10*ROW('Water Data'!G2)))</f>
        <v/>
      </c>
      <c r="CE8" s="289" t="str">
        <f ca="true">+IF(OFFSET('Water Data'!$H$27,0,10*ROW('Water Data'!H2))="","",OFFSET('Water Data'!$H$27,0,10*ROW('Water Data'!H2)))</f>
        <v>Yes</v>
      </c>
      <c r="CF8" s="289" t="str">
        <f ca="true">+IF(OFFSET('Water Data'!$H$28,0,10*ROW('Water Data'!H2))="","",OFFSET('Water Data'!$H$28,0,10*ROW('Water Data'!H2)))</f>
        <v/>
      </c>
      <c r="CG8" s="289" t="str">
        <f ca="true">+IF(OFFSET('Water Data'!$H$29,0,10*ROW('Water Data'!H2))="","",OFFSET('Water Data'!$H$29,0,10*ROW('Water Data'!H2)))</f>
        <v/>
      </c>
      <c r="CH8" s="289" t="str">
        <f ca="true">+IF(OFFSET('Water Data'!$I$27,0,10*ROW('Water Data'!I2))="","",OFFSET('Water Data'!$I$27,0,10*ROW('Water Data'!I2)))</f>
        <v>Yes</v>
      </c>
      <c r="CI8" s="289" t="str">
        <f ca="true">+IF(OFFSET('Water Data'!$I$28,0,10*ROW('Water Data'!I2))="","",OFFSET('Water Data'!$I$28,0,10*ROW('Water Data'!I2)))</f>
        <v/>
      </c>
      <c r="CJ8" s="289" t="str">
        <f ca="true">+IF(OFFSET('Water Data'!$I$29,0,10*ROW('Water Data'!I2))="","",OFFSET('Water Data'!$I$29,0,10*ROW('Water Data'!I2)))</f>
        <v/>
      </c>
      <c r="CK8" s="289" t="str">
        <f ca="true">+IF(OFFSET('Sanitation Data'!$D$28,0,10*ROW('Sanitation Data'!D2))="","",OFFSET('Sanitation Data'!$D$28,0,10*ROW('Sanitation Data'!D2)))</f>
        <v/>
      </c>
      <c r="CL8" s="289" t="str">
        <f ca="true">+IF(OFFSET('Sanitation Data'!$D$29,0,10*ROW('Sanitation Data'!D2))="","",OFFSET('Sanitation Data'!$D$29,0,10*ROW('Sanitation Data'!D2)))</f>
        <v/>
      </c>
      <c r="CM8" s="289" t="str">
        <f ca="true">+IF(OFFSET('Sanitation Data'!$D$30,0,10*ROW('Sanitation Data'!D2))="","",OFFSET('Sanitation Data'!$D$30,0,10*ROW('Sanitation Data'!D2)))</f>
        <v/>
      </c>
      <c r="CN8" s="289" t="str">
        <f ca="true">+IF(OFFSET('Sanitation Data'!$D$31,0,10*ROW('Sanitation Data'!D2))="","",OFFSET('Sanitation Data'!$D$31,0,10*ROW('Sanitation Data'!D2)))</f>
        <v/>
      </c>
      <c r="CO8" s="289" t="str">
        <f ca="true">+IF(OFFSET('Sanitation Data'!$D$32,0,10*ROW('Sanitation Data'!D2))="","",OFFSET('Sanitation Data'!$D$32,0,10*ROW('Sanitation Data'!D2)))</f>
        <v/>
      </c>
      <c r="CP8" s="289" t="str">
        <f ca="true">+IF(OFFSET('Sanitation Data'!$E$28,0,10*ROW('Sanitation Data'!E2))="","",OFFSET('Sanitation Data'!$E$28,0,10*ROW('Sanitation Data'!E2)))</f>
        <v/>
      </c>
      <c r="CQ8" s="289" t="str">
        <f ca="true">+IF(OFFSET('Sanitation Data'!$E$29,0,10*ROW('Sanitation Data'!E2))="","",OFFSET('Sanitation Data'!$E$29,0,10*ROW('Sanitation Data'!E2)))</f>
        <v/>
      </c>
      <c r="CR8" s="289" t="str">
        <f ca="true">+IF(OFFSET('Sanitation Data'!$E$30,0,10*ROW('Sanitation Data'!E2))="","",OFFSET('Sanitation Data'!$E$30,0,10*ROW('Sanitation Data'!E2)))</f>
        <v/>
      </c>
      <c r="CS8" s="289" t="str">
        <f ca="true">+IF(OFFSET('Sanitation Data'!$E$31,0,10*ROW('Sanitation Data'!E2))="","",OFFSET('Sanitation Data'!$E$31,0,10*ROW('Sanitation Data'!E2)))</f>
        <v/>
      </c>
      <c r="CT8" s="289" t="str">
        <f ca="true">+IF(OFFSET('Sanitation Data'!$E$32,0,10*ROW('Sanitation Data'!E2))="","",OFFSET('Sanitation Data'!$E$32,0,10*ROW('Sanitation Data'!E2)))</f>
        <v/>
      </c>
      <c r="CU8" s="289" t="str">
        <f ca="true">+IF(OFFSET('Sanitation Data'!$F$28,0,10*ROW('Sanitation Data'!F2))="","",OFFSET('Sanitation Data'!$F$28,0,10*ROW('Sanitation Data'!F2)))</f>
        <v/>
      </c>
      <c r="CV8" s="289" t="str">
        <f ca="true">+IF(OFFSET('Sanitation Data'!$F$29,0,10*ROW('Sanitation Data'!F2))="","",OFFSET('Sanitation Data'!$F$29,0,10*ROW('Sanitation Data'!F2)))</f>
        <v/>
      </c>
      <c r="CW8" s="289" t="str">
        <f ca="true">+IF(OFFSET('Sanitation Data'!$F$30,0,10*ROW('Sanitation Data'!F2))="","",OFFSET('Sanitation Data'!$F$30,0,10*ROW('Sanitation Data'!F2)))</f>
        <v/>
      </c>
      <c r="CX8" s="289" t="str">
        <f ca="true">+IF(OFFSET('Sanitation Data'!$F$31,0,10*ROW('Sanitation Data'!F2))="","",OFFSET('Sanitation Data'!$F$31,0,10*ROW('Sanitation Data'!F2)))</f>
        <v/>
      </c>
      <c r="CY8" s="289" t="str">
        <f ca="true">+IF(OFFSET('Sanitation Data'!$F$32,0,10*ROW('Sanitation Data'!F2))="","",OFFSET('Sanitation Data'!$F$32,0,10*ROW('Sanitation Data'!F2)))</f>
        <v/>
      </c>
      <c r="CZ8" s="289" t="str">
        <f ca="true">+IF(OFFSET('Sanitation Data'!$G$28,0,10*ROW('Sanitation Data'!G2))="","",OFFSET('Sanitation Data'!$G$28,0,10*ROW('Sanitation Data'!G2)))</f>
        <v/>
      </c>
      <c r="DA8" s="289" t="str">
        <f ca="true">+IF(OFFSET('Sanitation Data'!$G$29,0,10*ROW('Sanitation Data'!G2))="","",OFFSET('Sanitation Data'!$G$29,0,10*ROW('Sanitation Data'!G2)))</f>
        <v/>
      </c>
      <c r="DB8" s="289" t="str">
        <f ca="true">+IF(OFFSET('Sanitation Data'!$G$30,0,10*ROW('Sanitation Data'!G2))="","",OFFSET('Sanitation Data'!$G$30,0,10*ROW('Sanitation Data'!G2)))</f>
        <v/>
      </c>
      <c r="DC8" s="289" t="str">
        <f ca="true">+IF(OFFSET('Sanitation Data'!$G$31,0,10*ROW('Sanitation Data'!G2))="","",OFFSET('Sanitation Data'!$G$31,0,10*ROW('Sanitation Data'!G2)))</f>
        <v/>
      </c>
      <c r="DD8" s="289" t="str">
        <f ca="true">+IF(OFFSET('Sanitation Data'!$G$32,0,10*ROW('Sanitation Data'!G2))="","",OFFSET('Sanitation Data'!$G$32,0,10*ROW('Sanitation Data'!G2)))</f>
        <v/>
      </c>
      <c r="DE8" s="289" t="str">
        <f ca="true">+IF(OFFSET('Sanitation Data'!$H$28,0,10*ROW('Sanitation Data'!H2))="","",OFFSET('Sanitation Data'!$H$28,0,10*ROW('Sanitation Data'!H2)))</f>
        <v/>
      </c>
      <c r="DF8" s="289" t="str">
        <f ca="true">+IF(OFFSET('Sanitation Data'!$H$29,0,10*ROW('Sanitation Data'!H2))="","",OFFSET('Sanitation Data'!$H$29,0,10*ROW('Sanitation Data'!H2)))</f>
        <v/>
      </c>
      <c r="DG8" s="289" t="str">
        <f ca="true">+IF(OFFSET('Sanitation Data'!$H$30,0,10*ROW('Sanitation Data'!H2))="","",OFFSET('Sanitation Data'!$H$30,0,10*ROW('Sanitation Data'!H2)))</f>
        <v/>
      </c>
      <c r="DH8" s="289" t="str">
        <f ca="true">+IF(OFFSET('Sanitation Data'!$H$31,0,10*ROW('Sanitation Data'!H2))="","",OFFSET('Sanitation Data'!$H$31,0,10*ROW('Sanitation Data'!H2)))</f>
        <v/>
      </c>
      <c r="DI8" s="289" t="str">
        <f ca="true">+IF(OFFSET('Sanitation Data'!$H$32,0,10*ROW('Sanitation Data'!H2))="","",OFFSET('Sanitation Data'!$H$32,0,10*ROW('Sanitation Data'!H2)))</f>
        <v/>
      </c>
      <c r="DJ8" s="289" t="str">
        <f ca="true">+IF(OFFSET('Sanitation Data'!$I$28,0,10*ROW('Sanitation Data'!I2))="","",OFFSET('Sanitation Data'!$I$28,0,10*ROW('Sanitation Data'!I2)))</f>
        <v>Yes</v>
      </c>
      <c r="DK8" s="289" t="str">
        <f ca="true">+IF(OFFSET('Sanitation Data'!$I$29,0,10*ROW('Sanitation Data'!I2))="","",OFFSET('Sanitation Data'!$I$29,0,10*ROW('Sanitation Data'!I2)))</f>
        <v/>
      </c>
      <c r="DL8" s="289" t="str">
        <f ca="true">+IF(OFFSET('Sanitation Data'!$I$30,0,10*ROW('Sanitation Data'!I2))="","",OFFSET('Sanitation Data'!$I$30,0,10*ROW('Sanitation Data'!I2)))</f>
        <v/>
      </c>
      <c r="DM8" s="289" t="str">
        <f ca="true">+IF(OFFSET('Sanitation Data'!$I$31,0,10*ROW('Sanitation Data'!I2))="","",OFFSET('Sanitation Data'!$I$31,0,10*ROW('Sanitation Data'!I2)))</f>
        <v/>
      </c>
      <c r="DN8" s="289" t="str">
        <f ca="true">+IF(OFFSET('Sanitation Data'!$I$32,0,10*ROW('Sanitation Data'!I2))="","",OFFSET('Sanitation Data'!$I$32,0,10*ROW('Sanitation Data'!I2)))</f>
        <v/>
      </c>
      <c r="DO8" s="289" t="str">
        <f ca="true">+IF(OFFSET('Hygiene Data'!$D$11,0,10*ROW('Hygiene Data'!D2))="","",OFFSET('Hygiene Data'!$D$11,0,10*ROW('Hygiene Data'!D2)))</f>
        <v/>
      </c>
      <c r="DP8" s="289" t="str">
        <f ca="true">+IF(OFFSET('Hygiene Data'!$D$12,0,10*ROW('Hygiene Data'!D2))="","",OFFSET('Hygiene Data'!$D$12,0,10*ROW('Hygiene Data'!D2)))</f>
        <v/>
      </c>
      <c r="DQ8" s="289" t="str">
        <f ca="true">+IF(OFFSET('Hygiene Data'!$D$13,0,10*ROW('Hygiene Data'!D2))="","",OFFSET('Hygiene Data'!$D$13,0,10*ROW('Hygiene Data'!D2)))</f>
        <v/>
      </c>
      <c r="DR8" s="289" t="str">
        <f ca="true">+IF(OFFSET('Hygiene Data'!$E$11,0,10*ROW('Hygiene Data'!E2))="","",OFFSET('Hygiene Data'!$E$11,0,10*ROW('Hygiene Data'!E2)))</f>
        <v/>
      </c>
      <c r="DS8" s="289" t="str">
        <f ca="true">+IF(OFFSET('Hygiene Data'!$E$12,0,10*ROW('Hygiene Data'!E2))="","",OFFSET('Hygiene Data'!$E$12,0,10*ROW('Hygiene Data'!E2)))</f>
        <v/>
      </c>
      <c r="DT8" s="289" t="str">
        <f ca="true">+IF(OFFSET('Hygiene Data'!$E$13,0,10*ROW('Hygiene Data'!E2))="","",OFFSET('Hygiene Data'!$E$13,0,10*ROW('Hygiene Data'!E2)))</f>
        <v/>
      </c>
      <c r="DU8" s="289" t="str">
        <f ca="true">+IF(OFFSET('Hygiene Data'!$F$11,0,10*ROW('Hygiene Data'!F2))="","",OFFSET('Hygiene Data'!$F$11,0,10*ROW('Hygiene Data'!F2)))</f>
        <v/>
      </c>
      <c r="DV8" s="289" t="str">
        <f ca="true">+IF(OFFSET('Hygiene Data'!$F$12,0,10*ROW('Hygiene Data'!F2))="","",OFFSET('Hygiene Data'!$F$12,0,10*ROW('Hygiene Data'!F2)))</f>
        <v/>
      </c>
      <c r="DW8" s="289" t="str">
        <f ca="true">+IF(OFFSET('Hygiene Data'!$F$13,0,10*ROW('Hygiene Data'!F2))="","",OFFSET('Hygiene Data'!$F$13,0,10*ROW('Hygiene Data'!F2)))</f>
        <v/>
      </c>
      <c r="DX8" s="289" t="str">
        <f ca="true">+IF(OFFSET('Hygiene Data'!$G$11,0,10*ROW('Hygiene Data'!G2))="","",OFFSET('Hygiene Data'!$G$11,0,10*ROW('Hygiene Data'!G2)))</f>
        <v/>
      </c>
      <c r="DY8" s="289" t="str">
        <f ca="true">+IF(OFFSET('Hygiene Data'!$G$12,0,10*ROW('Hygiene Data'!G2))="","",OFFSET('Hygiene Data'!$G$12,0,10*ROW('Hygiene Data'!G2)))</f>
        <v/>
      </c>
      <c r="DZ8" s="289" t="str">
        <f ca="true">+IF(OFFSET('Hygiene Data'!$G$13,0,10*ROW('Hygiene Data'!G2))="","",OFFSET('Hygiene Data'!$G$13,0,10*ROW('Hygiene Data'!G2)))</f>
        <v/>
      </c>
      <c r="EA8" s="289" t="str">
        <f ca="true">+IF(OFFSET('Hygiene Data'!$H$11,0,10*ROW('Hygiene Data'!H2))="","",OFFSET('Hygiene Data'!$H$11,0,10*ROW('Hygiene Data'!H2)))</f>
        <v/>
      </c>
      <c r="EB8" s="289" t="str">
        <f ca="true">+IF(OFFSET('Hygiene Data'!$H$12,0,10*ROW('Hygiene Data'!H2))="","",OFFSET('Hygiene Data'!$H$12,0,10*ROW('Hygiene Data'!H2)))</f>
        <v/>
      </c>
      <c r="EC8" s="289" t="str">
        <f ca="true">+IF(OFFSET('Hygiene Data'!$H$13,0,10*ROW('Hygiene Data'!H2))="","",OFFSET('Hygiene Data'!$H$13,0,10*ROW('Hygiene Data'!H2)))</f>
        <v/>
      </c>
      <c r="ED8" s="289" t="str">
        <f ca="true">+IF(OFFSET('Hygiene Data'!$I$11,0,10*ROW('Hygiene Data'!I2))="","",OFFSET('Hygiene Data'!$I$11,0,10*ROW('Hygiene Data'!I2)))</f>
        <v/>
      </c>
      <c r="EE8" s="289" t="str">
        <f ca="true">+IF(OFFSET('Hygiene Data'!$I$12,0,10*ROW('Hygiene Data'!I2))="","",OFFSET('Hygiene Data'!$I$12,0,10*ROW('Hygiene Data'!I2)))</f>
        <v/>
      </c>
      <c r="EF8" s="289"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GIN_2008_EMIS</v>
      </c>
      <c r="B9" s="36" t="str">
        <f ca="true">+IF(OFFSET('Water Data'!$C$2,0,10*ROW('Water Data'!F3))="","",OFFSET('Water Data'!$C$2,0,10*ROW('Water Data'!F3)))</f>
        <v>EMIS</v>
      </c>
      <c r="C9" s="345">
        <f t="shared" ca="true" si="0"/>
        <v>2008</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24.20347139095044</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34.700000000000003</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16.989999999999995</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19.799999999999997</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58</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90</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9"/>
      <c r="BS9" s="289" t="str">
        <f ca="true">+IF(OFFSET('Water Data'!$D$27,0,10*ROW('Water Data'!D3))="","",OFFSET('Water Data'!$D$27,0,10*ROW('Water Data'!D3)))</f>
        <v>Yes</v>
      </c>
      <c r="BT9" s="289" t="str">
        <f ca="true">+IF(OFFSET('Water Data'!$D$28,0,10*ROW('Water Data'!D3))="","",OFFSET('Water Data'!$D$28,0,10*ROW('Water Data'!D3)))</f>
        <v/>
      </c>
      <c r="BU9" s="289" t="str">
        <f ca="true">+IF(OFFSET('Water Data'!$D$29,0,10*ROW('Water Data'!D3))="","",OFFSET('Water Data'!$D$29,0,10*ROW('Water Data'!D3)))</f>
        <v/>
      </c>
      <c r="BV9" s="289" t="str">
        <f ca="true">+IF(OFFSET('Water Data'!$E$27,0,10*ROW('Water Data'!E3))="","",OFFSET('Water Data'!$E$27,0,10*ROW('Water Data'!E3)))</f>
        <v>Yes</v>
      </c>
      <c r="BW9" s="289" t="str">
        <f ca="true">+IF(OFFSET('Water Data'!$E$28,0,10*ROW('Water Data'!E3))="","",OFFSET('Water Data'!$E$28,0,10*ROW('Water Data'!E3)))</f>
        <v/>
      </c>
      <c r="BX9" s="289" t="str">
        <f ca="true">+IF(OFFSET('Water Data'!$E$29,0,10*ROW('Water Data'!E3))="","",OFFSET('Water Data'!$E$29,0,10*ROW('Water Data'!E3)))</f>
        <v/>
      </c>
      <c r="BY9" s="289" t="str">
        <f ca="true">+IF(OFFSET('Water Data'!$F$27,0,10*ROW('Water Data'!F3))="","",OFFSET('Water Data'!$F$27,0,10*ROW('Water Data'!F3)))</f>
        <v>Yes</v>
      </c>
      <c r="BZ9" s="289" t="str">
        <f ca="true">+IF(OFFSET('Water Data'!$F$28,0,10*ROW('Water Data'!F3))="","",OFFSET('Water Data'!$F$28,0,10*ROW('Water Data'!F3)))</f>
        <v/>
      </c>
      <c r="CA9" s="289" t="str">
        <f ca="true">+IF(OFFSET('Water Data'!$F$29,0,10*ROW('Water Data'!F3))="","",OFFSET('Water Data'!$F$29,0,10*ROW('Water Data'!F3)))</f>
        <v/>
      </c>
      <c r="CB9" s="289" t="str">
        <f ca="true">+IF(OFFSET('Water Data'!$G$27,0,10*ROW('Water Data'!G3))="","",OFFSET('Water Data'!$G$27,0,10*ROW('Water Data'!G3)))</f>
        <v/>
      </c>
      <c r="CC9" s="289" t="str">
        <f ca="true">+IF(OFFSET('Water Data'!$G$28,0,10*ROW('Water Data'!G3))="","",OFFSET('Water Data'!$G$28,0,10*ROW('Water Data'!G3)))</f>
        <v/>
      </c>
      <c r="CD9" s="289" t="str">
        <f ca="true">+IF(OFFSET('Water Data'!$G$29,0,10*ROW('Water Data'!G3))="","",OFFSET('Water Data'!$G$29,0,10*ROW('Water Data'!G3)))</f>
        <v/>
      </c>
      <c r="CE9" s="289" t="str">
        <f ca="true">+IF(OFFSET('Water Data'!$H$27,0,10*ROW('Water Data'!H3))="","",OFFSET('Water Data'!$H$27,0,10*ROW('Water Data'!H3)))</f>
        <v>Yes</v>
      </c>
      <c r="CF9" s="289" t="str">
        <f ca="true">+IF(OFFSET('Water Data'!$H$28,0,10*ROW('Water Data'!H3))="","",OFFSET('Water Data'!$H$28,0,10*ROW('Water Data'!H3)))</f>
        <v/>
      </c>
      <c r="CG9" s="289" t="str">
        <f ca="true">+IF(OFFSET('Water Data'!$H$29,0,10*ROW('Water Data'!H3))="","",OFFSET('Water Data'!$H$29,0,10*ROW('Water Data'!H3)))</f>
        <v/>
      </c>
      <c r="CH9" s="289" t="str">
        <f ca="true">+IF(OFFSET('Water Data'!$I$27,0,10*ROW('Water Data'!I3))="","",OFFSET('Water Data'!$I$27,0,10*ROW('Water Data'!I3)))</f>
        <v>Yes</v>
      </c>
      <c r="CI9" s="289" t="str">
        <f ca="true">+IF(OFFSET('Water Data'!$I$28,0,10*ROW('Water Data'!I3))="","",OFFSET('Water Data'!$I$28,0,10*ROW('Water Data'!I3)))</f>
        <v/>
      </c>
      <c r="CJ9" s="289" t="str">
        <f ca="true">+IF(OFFSET('Water Data'!$I$29,0,10*ROW('Water Data'!I3))="","",OFFSET('Water Data'!$I$29,0,10*ROW('Water Data'!I3)))</f>
        <v/>
      </c>
      <c r="CK9" s="289" t="str">
        <f ca="true">+IF(OFFSET('Sanitation Data'!$D$28,0,10*ROW('Sanitation Data'!D3))="","",OFFSET('Sanitation Data'!$D$28,0,10*ROW('Sanitation Data'!D3)))</f>
        <v/>
      </c>
      <c r="CL9" s="289" t="str">
        <f ca="true">+IF(OFFSET('Sanitation Data'!$D$29,0,10*ROW('Sanitation Data'!D3))="","",OFFSET('Sanitation Data'!$D$29,0,10*ROW('Sanitation Data'!D3)))</f>
        <v/>
      </c>
      <c r="CM9" s="289" t="str">
        <f ca="true">+IF(OFFSET('Sanitation Data'!$D$30,0,10*ROW('Sanitation Data'!D3))="","",OFFSET('Sanitation Data'!$D$30,0,10*ROW('Sanitation Data'!D3)))</f>
        <v/>
      </c>
      <c r="CN9" s="289" t="str">
        <f ca="true">+IF(OFFSET('Sanitation Data'!$D$31,0,10*ROW('Sanitation Data'!D3))="","",OFFSET('Sanitation Data'!$D$31,0,10*ROW('Sanitation Data'!D3)))</f>
        <v/>
      </c>
      <c r="CO9" s="289" t="str">
        <f ca="true">+IF(OFFSET('Sanitation Data'!$D$32,0,10*ROW('Sanitation Data'!D3))="","",OFFSET('Sanitation Data'!$D$32,0,10*ROW('Sanitation Data'!D3)))</f>
        <v/>
      </c>
      <c r="CP9" s="289" t="str">
        <f ca="true">+IF(OFFSET('Sanitation Data'!$E$28,0,10*ROW('Sanitation Data'!E3))="","",OFFSET('Sanitation Data'!$E$28,0,10*ROW('Sanitation Data'!E3)))</f>
        <v/>
      </c>
      <c r="CQ9" s="289" t="str">
        <f ca="true">+IF(OFFSET('Sanitation Data'!$E$29,0,10*ROW('Sanitation Data'!E3))="","",OFFSET('Sanitation Data'!$E$29,0,10*ROW('Sanitation Data'!E3)))</f>
        <v/>
      </c>
      <c r="CR9" s="289" t="str">
        <f ca="true">+IF(OFFSET('Sanitation Data'!$E$30,0,10*ROW('Sanitation Data'!E3))="","",OFFSET('Sanitation Data'!$E$30,0,10*ROW('Sanitation Data'!E3)))</f>
        <v/>
      </c>
      <c r="CS9" s="289" t="str">
        <f ca="true">+IF(OFFSET('Sanitation Data'!$E$31,0,10*ROW('Sanitation Data'!E3))="","",OFFSET('Sanitation Data'!$E$31,0,10*ROW('Sanitation Data'!E3)))</f>
        <v/>
      </c>
      <c r="CT9" s="289" t="str">
        <f ca="true">+IF(OFFSET('Sanitation Data'!$E$32,0,10*ROW('Sanitation Data'!E3))="","",OFFSET('Sanitation Data'!$E$32,0,10*ROW('Sanitation Data'!E3)))</f>
        <v/>
      </c>
      <c r="CU9" s="289" t="str">
        <f ca="true">+IF(OFFSET('Sanitation Data'!$F$28,0,10*ROW('Sanitation Data'!F3))="","",OFFSET('Sanitation Data'!$F$28,0,10*ROW('Sanitation Data'!F3)))</f>
        <v/>
      </c>
      <c r="CV9" s="289" t="str">
        <f ca="true">+IF(OFFSET('Sanitation Data'!$F$29,0,10*ROW('Sanitation Data'!F3))="","",OFFSET('Sanitation Data'!$F$29,0,10*ROW('Sanitation Data'!F3)))</f>
        <v/>
      </c>
      <c r="CW9" s="289" t="str">
        <f ca="true">+IF(OFFSET('Sanitation Data'!$F$30,0,10*ROW('Sanitation Data'!F3))="","",OFFSET('Sanitation Data'!$F$30,0,10*ROW('Sanitation Data'!F3)))</f>
        <v/>
      </c>
      <c r="CX9" s="289" t="str">
        <f ca="true">+IF(OFFSET('Sanitation Data'!$F$31,0,10*ROW('Sanitation Data'!F3))="","",OFFSET('Sanitation Data'!$F$31,0,10*ROW('Sanitation Data'!F3)))</f>
        <v/>
      </c>
      <c r="CY9" s="289" t="str">
        <f ca="true">+IF(OFFSET('Sanitation Data'!$F$32,0,10*ROW('Sanitation Data'!F3))="","",OFFSET('Sanitation Data'!$F$32,0,10*ROW('Sanitation Data'!F3)))</f>
        <v/>
      </c>
      <c r="CZ9" s="289" t="str">
        <f ca="true">+IF(OFFSET('Sanitation Data'!$G$28,0,10*ROW('Sanitation Data'!G3))="","",OFFSET('Sanitation Data'!$G$28,0,10*ROW('Sanitation Data'!G3)))</f>
        <v/>
      </c>
      <c r="DA9" s="289" t="str">
        <f ca="true">+IF(OFFSET('Sanitation Data'!$G$29,0,10*ROW('Sanitation Data'!G3))="","",OFFSET('Sanitation Data'!$G$29,0,10*ROW('Sanitation Data'!G3)))</f>
        <v/>
      </c>
      <c r="DB9" s="289" t="str">
        <f ca="true">+IF(OFFSET('Sanitation Data'!$G$30,0,10*ROW('Sanitation Data'!G3))="","",OFFSET('Sanitation Data'!$G$30,0,10*ROW('Sanitation Data'!G3)))</f>
        <v/>
      </c>
      <c r="DC9" s="289" t="str">
        <f ca="true">+IF(OFFSET('Sanitation Data'!$G$31,0,10*ROW('Sanitation Data'!G3))="","",OFFSET('Sanitation Data'!$G$31,0,10*ROW('Sanitation Data'!G3)))</f>
        <v/>
      </c>
      <c r="DD9" s="289" t="str">
        <f ca="true">+IF(OFFSET('Sanitation Data'!$G$32,0,10*ROW('Sanitation Data'!G3))="","",OFFSET('Sanitation Data'!$G$32,0,10*ROW('Sanitation Data'!G3)))</f>
        <v/>
      </c>
      <c r="DE9" s="289" t="str">
        <f ca="true">+IF(OFFSET('Sanitation Data'!$H$28,0,10*ROW('Sanitation Data'!H3))="","",OFFSET('Sanitation Data'!$H$28,0,10*ROW('Sanitation Data'!H3)))</f>
        <v/>
      </c>
      <c r="DF9" s="289" t="str">
        <f ca="true">+IF(OFFSET('Sanitation Data'!$H$29,0,10*ROW('Sanitation Data'!H3))="","",OFFSET('Sanitation Data'!$H$29,0,10*ROW('Sanitation Data'!H3)))</f>
        <v/>
      </c>
      <c r="DG9" s="289" t="str">
        <f ca="true">+IF(OFFSET('Sanitation Data'!$H$30,0,10*ROW('Sanitation Data'!H3))="","",OFFSET('Sanitation Data'!$H$30,0,10*ROW('Sanitation Data'!H3)))</f>
        <v/>
      </c>
      <c r="DH9" s="289" t="str">
        <f ca="true">+IF(OFFSET('Sanitation Data'!$H$31,0,10*ROW('Sanitation Data'!H3))="","",OFFSET('Sanitation Data'!$H$31,0,10*ROW('Sanitation Data'!H3)))</f>
        <v/>
      </c>
      <c r="DI9" s="289" t="str">
        <f ca="true">+IF(OFFSET('Sanitation Data'!$H$32,0,10*ROW('Sanitation Data'!H3))="","",OFFSET('Sanitation Data'!$H$32,0,10*ROW('Sanitation Data'!H3)))</f>
        <v/>
      </c>
      <c r="DJ9" s="289" t="str">
        <f ca="true">+IF(OFFSET('Sanitation Data'!$I$28,0,10*ROW('Sanitation Data'!I3))="","",OFFSET('Sanitation Data'!$I$28,0,10*ROW('Sanitation Data'!I3)))</f>
        <v>Yes</v>
      </c>
      <c r="DK9" s="289" t="str">
        <f ca="true">+IF(OFFSET('Sanitation Data'!$I$29,0,10*ROW('Sanitation Data'!I3))="","",OFFSET('Sanitation Data'!$I$29,0,10*ROW('Sanitation Data'!I3)))</f>
        <v/>
      </c>
      <c r="DL9" s="289" t="str">
        <f ca="true">+IF(OFFSET('Sanitation Data'!$I$30,0,10*ROW('Sanitation Data'!I3))="","",OFFSET('Sanitation Data'!$I$30,0,10*ROW('Sanitation Data'!I3)))</f>
        <v/>
      </c>
      <c r="DM9" s="289" t="str">
        <f ca="true">+IF(OFFSET('Sanitation Data'!$I$31,0,10*ROW('Sanitation Data'!I3))="","",OFFSET('Sanitation Data'!$I$31,0,10*ROW('Sanitation Data'!I3)))</f>
        <v/>
      </c>
      <c r="DN9" s="289" t="str">
        <f ca="true">+IF(OFFSET('Sanitation Data'!$I$32,0,10*ROW('Sanitation Data'!I3))="","",OFFSET('Sanitation Data'!$I$32,0,10*ROW('Sanitation Data'!I3)))</f>
        <v/>
      </c>
      <c r="DO9" s="289" t="str">
        <f ca="true">+IF(OFFSET('Hygiene Data'!$D$11,0,10*ROW('Hygiene Data'!D3))="","",OFFSET('Hygiene Data'!$D$11,0,10*ROW('Hygiene Data'!D3)))</f>
        <v/>
      </c>
      <c r="DP9" s="289" t="str">
        <f ca="true">+IF(OFFSET('Hygiene Data'!$D$12,0,10*ROW('Hygiene Data'!D3))="","",OFFSET('Hygiene Data'!$D$12,0,10*ROW('Hygiene Data'!D3)))</f>
        <v/>
      </c>
      <c r="DQ9" s="289" t="str">
        <f ca="true">+IF(OFFSET('Hygiene Data'!$D$13,0,10*ROW('Hygiene Data'!D3))="","",OFFSET('Hygiene Data'!$D$13,0,10*ROW('Hygiene Data'!D3)))</f>
        <v/>
      </c>
      <c r="DR9" s="289" t="str">
        <f ca="true">+IF(OFFSET('Hygiene Data'!$E$11,0,10*ROW('Hygiene Data'!E3))="","",OFFSET('Hygiene Data'!$E$11,0,10*ROW('Hygiene Data'!E3)))</f>
        <v/>
      </c>
      <c r="DS9" s="289" t="str">
        <f ca="true">+IF(OFFSET('Hygiene Data'!$E$12,0,10*ROW('Hygiene Data'!E3))="","",OFFSET('Hygiene Data'!$E$12,0,10*ROW('Hygiene Data'!E3)))</f>
        <v/>
      </c>
      <c r="DT9" s="289" t="str">
        <f ca="true">+IF(OFFSET('Hygiene Data'!$E$13,0,10*ROW('Hygiene Data'!E3))="","",OFFSET('Hygiene Data'!$E$13,0,10*ROW('Hygiene Data'!E3)))</f>
        <v/>
      </c>
      <c r="DU9" s="289" t="str">
        <f ca="true">+IF(OFFSET('Hygiene Data'!$F$11,0,10*ROW('Hygiene Data'!F3))="","",OFFSET('Hygiene Data'!$F$11,0,10*ROW('Hygiene Data'!F3)))</f>
        <v/>
      </c>
      <c r="DV9" s="289" t="str">
        <f ca="true">+IF(OFFSET('Hygiene Data'!$F$12,0,10*ROW('Hygiene Data'!F3))="","",OFFSET('Hygiene Data'!$F$12,0,10*ROW('Hygiene Data'!F3)))</f>
        <v/>
      </c>
      <c r="DW9" s="289" t="str">
        <f ca="true">+IF(OFFSET('Hygiene Data'!$F$13,0,10*ROW('Hygiene Data'!F3))="","",OFFSET('Hygiene Data'!$F$13,0,10*ROW('Hygiene Data'!F3)))</f>
        <v/>
      </c>
      <c r="DX9" s="289" t="str">
        <f ca="true">+IF(OFFSET('Hygiene Data'!$G$11,0,10*ROW('Hygiene Data'!G3))="","",OFFSET('Hygiene Data'!$G$11,0,10*ROW('Hygiene Data'!G3)))</f>
        <v/>
      </c>
      <c r="DY9" s="289" t="str">
        <f ca="true">+IF(OFFSET('Hygiene Data'!$G$12,0,10*ROW('Hygiene Data'!G3))="","",OFFSET('Hygiene Data'!$G$12,0,10*ROW('Hygiene Data'!G3)))</f>
        <v/>
      </c>
      <c r="DZ9" s="289" t="str">
        <f ca="true">+IF(OFFSET('Hygiene Data'!$G$13,0,10*ROW('Hygiene Data'!G3))="","",OFFSET('Hygiene Data'!$G$13,0,10*ROW('Hygiene Data'!G3)))</f>
        <v/>
      </c>
      <c r="EA9" s="289" t="str">
        <f ca="true">+IF(OFFSET('Hygiene Data'!$H$11,0,10*ROW('Hygiene Data'!H3))="","",OFFSET('Hygiene Data'!$H$11,0,10*ROW('Hygiene Data'!H3)))</f>
        <v/>
      </c>
      <c r="EB9" s="289" t="str">
        <f ca="true">+IF(OFFSET('Hygiene Data'!$H$12,0,10*ROW('Hygiene Data'!H3))="","",OFFSET('Hygiene Data'!$H$12,0,10*ROW('Hygiene Data'!H3)))</f>
        <v/>
      </c>
      <c r="EC9" s="289" t="str">
        <f ca="true">+IF(OFFSET('Hygiene Data'!$H$13,0,10*ROW('Hygiene Data'!H3))="","",OFFSET('Hygiene Data'!$H$13,0,10*ROW('Hygiene Data'!H3)))</f>
        <v/>
      </c>
      <c r="ED9" s="289" t="str">
        <f ca="true">+IF(OFFSET('Hygiene Data'!$I$11,0,10*ROW('Hygiene Data'!I3))="","",OFFSET('Hygiene Data'!$I$11,0,10*ROW('Hygiene Data'!I3)))</f>
        <v/>
      </c>
      <c r="EE9" s="289" t="str">
        <f ca="true">+IF(OFFSET('Hygiene Data'!$I$12,0,10*ROW('Hygiene Data'!I3))="","",OFFSET('Hygiene Data'!$I$12,0,10*ROW('Hygiene Data'!I3)))</f>
        <v/>
      </c>
      <c r="EF9" s="289"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GIN_2009_EMIS</v>
      </c>
      <c r="B10" s="36" t="str">
        <f ca="true">+IF(OFFSET('Water Data'!$C$2,0,10*ROW('Water Data'!F4))="","",OFFSET('Water Data'!$C$2,0,10*ROW('Water Data'!F4)))</f>
        <v>EMIS</v>
      </c>
      <c r="C10" s="345">
        <f t="shared" ca="true" si="0"/>
        <v>2009</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61.379310344827587</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85.418719211822662</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9"/>
      <c r="BS10" s="289" t="str">
        <f ca="true">+IF(OFFSET('Water Data'!$D$27,0,10*ROW('Water Data'!D4))="","",OFFSET('Water Data'!$D$27,0,10*ROW('Water Data'!D4)))</f>
        <v/>
      </c>
      <c r="BT10" s="289" t="str">
        <f ca="true">+IF(OFFSET('Water Data'!$D$28,0,10*ROW('Water Data'!D4))="","",OFFSET('Water Data'!$D$28,0,10*ROW('Water Data'!D4)))</f>
        <v/>
      </c>
      <c r="BU10" s="289" t="str">
        <f ca="true">+IF(OFFSET('Water Data'!$D$29,0,10*ROW('Water Data'!D4))="","",OFFSET('Water Data'!$D$29,0,10*ROW('Water Data'!D4)))</f>
        <v/>
      </c>
      <c r="BV10" s="289" t="str">
        <f ca="true">+IF(OFFSET('Water Data'!$E$27,0,10*ROW('Water Data'!E4))="","",OFFSET('Water Data'!$E$27,0,10*ROW('Water Data'!E4)))</f>
        <v/>
      </c>
      <c r="BW10" s="289" t="str">
        <f ca="true">+IF(OFFSET('Water Data'!$E$28,0,10*ROW('Water Data'!E4))="","",OFFSET('Water Data'!$E$28,0,10*ROW('Water Data'!E4)))</f>
        <v/>
      </c>
      <c r="BX10" s="289" t="str">
        <f ca="true">+IF(OFFSET('Water Data'!$E$29,0,10*ROW('Water Data'!E4))="","",OFFSET('Water Data'!$E$29,0,10*ROW('Water Data'!E4)))</f>
        <v/>
      </c>
      <c r="BY10" s="289" t="str">
        <f ca="true">+IF(OFFSET('Water Data'!$F$27,0,10*ROW('Water Data'!F4))="","",OFFSET('Water Data'!$F$27,0,10*ROW('Water Data'!F4)))</f>
        <v/>
      </c>
      <c r="BZ10" s="289" t="str">
        <f ca="true">+IF(OFFSET('Water Data'!$F$28,0,10*ROW('Water Data'!F4))="","",OFFSET('Water Data'!$F$28,0,10*ROW('Water Data'!F4)))</f>
        <v/>
      </c>
      <c r="CA10" s="289" t="str">
        <f ca="true">+IF(OFFSET('Water Data'!$F$29,0,10*ROW('Water Data'!F4))="","",OFFSET('Water Data'!$F$29,0,10*ROW('Water Data'!F4)))</f>
        <v/>
      </c>
      <c r="CB10" s="289" t="str">
        <f ca="true">+IF(OFFSET('Water Data'!$G$27,0,10*ROW('Water Data'!G4))="","",OFFSET('Water Data'!$G$27,0,10*ROW('Water Data'!G4)))</f>
        <v/>
      </c>
      <c r="CC10" s="289" t="str">
        <f ca="true">+IF(OFFSET('Water Data'!$G$28,0,10*ROW('Water Data'!G4))="","",OFFSET('Water Data'!$G$28,0,10*ROW('Water Data'!G4)))</f>
        <v/>
      </c>
      <c r="CD10" s="289" t="str">
        <f ca="true">+IF(OFFSET('Water Data'!$G$29,0,10*ROW('Water Data'!G4))="","",OFFSET('Water Data'!$G$29,0,10*ROW('Water Data'!G4)))</f>
        <v/>
      </c>
      <c r="CE10" s="289" t="str">
        <f ca="true">+IF(OFFSET('Water Data'!$H$27,0,10*ROW('Water Data'!H4))="","",OFFSET('Water Data'!$H$27,0,10*ROW('Water Data'!H4)))</f>
        <v/>
      </c>
      <c r="CF10" s="289" t="str">
        <f ca="true">+IF(OFFSET('Water Data'!$H$28,0,10*ROW('Water Data'!H4))="","",OFFSET('Water Data'!$H$28,0,10*ROW('Water Data'!H4)))</f>
        <v/>
      </c>
      <c r="CG10" s="289" t="str">
        <f ca="true">+IF(OFFSET('Water Data'!$H$29,0,10*ROW('Water Data'!H4))="","",OFFSET('Water Data'!$H$29,0,10*ROW('Water Data'!H4)))</f>
        <v/>
      </c>
      <c r="CH10" s="289" t="str">
        <f ca="true">+IF(OFFSET('Water Data'!$I$27,0,10*ROW('Water Data'!I4))="","",OFFSET('Water Data'!$I$27,0,10*ROW('Water Data'!I4)))</f>
        <v>Yes</v>
      </c>
      <c r="CI10" s="289" t="str">
        <f ca="true">+IF(OFFSET('Water Data'!$I$28,0,10*ROW('Water Data'!I4))="","",OFFSET('Water Data'!$I$28,0,10*ROW('Water Data'!I4)))</f>
        <v/>
      </c>
      <c r="CJ10" s="289" t="str">
        <f ca="true">+IF(OFFSET('Water Data'!$I$29,0,10*ROW('Water Data'!I4))="","",OFFSET('Water Data'!$I$29,0,10*ROW('Water Data'!I4)))</f>
        <v/>
      </c>
      <c r="CK10" s="289" t="str">
        <f ca="true">+IF(OFFSET('Sanitation Data'!$D$28,0,10*ROW('Sanitation Data'!D4))="","",OFFSET('Sanitation Data'!$D$28,0,10*ROW('Sanitation Data'!D4)))</f>
        <v/>
      </c>
      <c r="CL10" s="289" t="str">
        <f ca="true">+IF(OFFSET('Sanitation Data'!$D$29,0,10*ROW('Sanitation Data'!D4))="","",OFFSET('Sanitation Data'!$D$29,0,10*ROW('Sanitation Data'!D4)))</f>
        <v/>
      </c>
      <c r="CM10" s="289" t="str">
        <f ca="true">+IF(OFFSET('Sanitation Data'!$D$30,0,10*ROW('Sanitation Data'!D4))="","",OFFSET('Sanitation Data'!$D$30,0,10*ROW('Sanitation Data'!D4)))</f>
        <v/>
      </c>
      <c r="CN10" s="289" t="str">
        <f ca="true">+IF(OFFSET('Sanitation Data'!$D$31,0,10*ROW('Sanitation Data'!D4))="","",OFFSET('Sanitation Data'!$D$31,0,10*ROW('Sanitation Data'!D4)))</f>
        <v/>
      </c>
      <c r="CO10" s="289" t="str">
        <f ca="true">+IF(OFFSET('Sanitation Data'!$D$32,0,10*ROW('Sanitation Data'!D4))="","",OFFSET('Sanitation Data'!$D$32,0,10*ROW('Sanitation Data'!D4)))</f>
        <v/>
      </c>
      <c r="CP10" s="289" t="str">
        <f ca="true">+IF(OFFSET('Sanitation Data'!$E$28,0,10*ROW('Sanitation Data'!E4))="","",OFFSET('Sanitation Data'!$E$28,0,10*ROW('Sanitation Data'!E4)))</f>
        <v/>
      </c>
      <c r="CQ10" s="289" t="str">
        <f ca="true">+IF(OFFSET('Sanitation Data'!$E$29,0,10*ROW('Sanitation Data'!E4))="","",OFFSET('Sanitation Data'!$E$29,0,10*ROW('Sanitation Data'!E4)))</f>
        <v/>
      </c>
      <c r="CR10" s="289" t="str">
        <f ca="true">+IF(OFFSET('Sanitation Data'!$E$30,0,10*ROW('Sanitation Data'!E4))="","",OFFSET('Sanitation Data'!$E$30,0,10*ROW('Sanitation Data'!E4)))</f>
        <v/>
      </c>
      <c r="CS10" s="289" t="str">
        <f ca="true">+IF(OFFSET('Sanitation Data'!$E$31,0,10*ROW('Sanitation Data'!E4))="","",OFFSET('Sanitation Data'!$E$31,0,10*ROW('Sanitation Data'!E4)))</f>
        <v/>
      </c>
      <c r="CT10" s="289" t="str">
        <f ca="true">+IF(OFFSET('Sanitation Data'!$E$32,0,10*ROW('Sanitation Data'!E4))="","",OFFSET('Sanitation Data'!$E$32,0,10*ROW('Sanitation Data'!E4)))</f>
        <v/>
      </c>
      <c r="CU10" s="289" t="str">
        <f ca="true">+IF(OFFSET('Sanitation Data'!$F$28,0,10*ROW('Sanitation Data'!F4))="","",OFFSET('Sanitation Data'!$F$28,0,10*ROW('Sanitation Data'!F4)))</f>
        <v/>
      </c>
      <c r="CV10" s="289" t="str">
        <f ca="true">+IF(OFFSET('Sanitation Data'!$F$29,0,10*ROW('Sanitation Data'!F4))="","",OFFSET('Sanitation Data'!$F$29,0,10*ROW('Sanitation Data'!F4)))</f>
        <v/>
      </c>
      <c r="CW10" s="289" t="str">
        <f ca="true">+IF(OFFSET('Sanitation Data'!$F$30,0,10*ROW('Sanitation Data'!F4))="","",OFFSET('Sanitation Data'!$F$30,0,10*ROW('Sanitation Data'!F4)))</f>
        <v/>
      </c>
      <c r="CX10" s="289" t="str">
        <f ca="true">+IF(OFFSET('Sanitation Data'!$F$31,0,10*ROW('Sanitation Data'!F4))="","",OFFSET('Sanitation Data'!$F$31,0,10*ROW('Sanitation Data'!F4)))</f>
        <v/>
      </c>
      <c r="CY10" s="289" t="str">
        <f ca="true">+IF(OFFSET('Sanitation Data'!$F$32,0,10*ROW('Sanitation Data'!F4))="","",OFFSET('Sanitation Data'!$F$32,0,10*ROW('Sanitation Data'!F4)))</f>
        <v/>
      </c>
      <c r="CZ10" s="289" t="str">
        <f ca="true">+IF(OFFSET('Sanitation Data'!$G$28,0,10*ROW('Sanitation Data'!G4))="","",OFFSET('Sanitation Data'!$G$28,0,10*ROW('Sanitation Data'!G4)))</f>
        <v/>
      </c>
      <c r="DA10" s="289" t="str">
        <f ca="true">+IF(OFFSET('Sanitation Data'!$G$29,0,10*ROW('Sanitation Data'!G4))="","",OFFSET('Sanitation Data'!$G$29,0,10*ROW('Sanitation Data'!G4)))</f>
        <v/>
      </c>
      <c r="DB10" s="289" t="str">
        <f ca="true">+IF(OFFSET('Sanitation Data'!$G$30,0,10*ROW('Sanitation Data'!G4))="","",OFFSET('Sanitation Data'!$G$30,0,10*ROW('Sanitation Data'!G4)))</f>
        <v/>
      </c>
      <c r="DC10" s="289" t="str">
        <f ca="true">+IF(OFFSET('Sanitation Data'!$G$31,0,10*ROW('Sanitation Data'!G4))="","",OFFSET('Sanitation Data'!$G$31,0,10*ROW('Sanitation Data'!G4)))</f>
        <v/>
      </c>
      <c r="DD10" s="289" t="str">
        <f ca="true">+IF(OFFSET('Sanitation Data'!$G$32,0,10*ROW('Sanitation Data'!G4))="","",OFFSET('Sanitation Data'!$G$32,0,10*ROW('Sanitation Data'!G4)))</f>
        <v/>
      </c>
      <c r="DE10" s="289" t="str">
        <f ca="true">+IF(OFFSET('Sanitation Data'!$H$28,0,10*ROW('Sanitation Data'!H4))="","",OFFSET('Sanitation Data'!$H$28,0,10*ROW('Sanitation Data'!H4)))</f>
        <v/>
      </c>
      <c r="DF10" s="289" t="str">
        <f ca="true">+IF(OFFSET('Sanitation Data'!$H$29,0,10*ROW('Sanitation Data'!H4))="","",OFFSET('Sanitation Data'!$H$29,0,10*ROW('Sanitation Data'!H4)))</f>
        <v/>
      </c>
      <c r="DG10" s="289" t="str">
        <f ca="true">+IF(OFFSET('Sanitation Data'!$H$30,0,10*ROW('Sanitation Data'!H4))="","",OFFSET('Sanitation Data'!$H$30,0,10*ROW('Sanitation Data'!H4)))</f>
        <v/>
      </c>
      <c r="DH10" s="289" t="str">
        <f ca="true">+IF(OFFSET('Sanitation Data'!$H$31,0,10*ROW('Sanitation Data'!H4))="","",OFFSET('Sanitation Data'!$H$31,0,10*ROW('Sanitation Data'!H4)))</f>
        <v/>
      </c>
      <c r="DI10" s="289" t="str">
        <f ca="true">+IF(OFFSET('Sanitation Data'!$H$32,0,10*ROW('Sanitation Data'!H4))="","",OFFSET('Sanitation Data'!$H$32,0,10*ROW('Sanitation Data'!H4)))</f>
        <v/>
      </c>
      <c r="DJ10" s="289" t="str">
        <f ca="true">+IF(OFFSET('Sanitation Data'!$I$28,0,10*ROW('Sanitation Data'!I4))="","",OFFSET('Sanitation Data'!$I$28,0,10*ROW('Sanitation Data'!I4)))</f>
        <v>Yes</v>
      </c>
      <c r="DK10" s="289" t="str">
        <f ca="true">+IF(OFFSET('Sanitation Data'!$I$29,0,10*ROW('Sanitation Data'!I4))="","",OFFSET('Sanitation Data'!$I$29,0,10*ROW('Sanitation Data'!I4)))</f>
        <v/>
      </c>
      <c r="DL10" s="289" t="str">
        <f ca="true">+IF(OFFSET('Sanitation Data'!$I$30,0,10*ROW('Sanitation Data'!I4))="","",OFFSET('Sanitation Data'!$I$30,0,10*ROW('Sanitation Data'!I4)))</f>
        <v/>
      </c>
      <c r="DM10" s="289" t="str">
        <f ca="true">+IF(OFFSET('Sanitation Data'!$I$31,0,10*ROW('Sanitation Data'!I4))="","",OFFSET('Sanitation Data'!$I$31,0,10*ROW('Sanitation Data'!I4)))</f>
        <v/>
      </c>
      <c r="DN10" s="289" t="str">
        <f ca="true">+IF(OFFSET('Sanitation Data'!$I$32,0,10*ROW('Sanitation Data'!I4))="","",OFFSET('Sanitation Data'!$I$32,0,10*ROW('Sanitation Data'!I4)))</f>
        <v/>
      </c>
      <c r="DO10" s="289" t="str">
        <f ca="true">+IF(OFFSET('Hygiene Data'!$D$11,0,10*ROW('Hygiene Data'!D4))="","",OFFSET('Hygiene Data'!$D$11,0,10*ROW('Hygiene Data'!D4)))</f>
        <v/>
      </c>
      <c r="DP10" s="289" t="str">
        <f ca="true">+IF(OFFSET('Hygiene Data'!$D$12,0,10*ROW('Hygiene Data'!D4))="","",OFFSET('Hygiene Data'!$D$12,0,10*ROW('Hygiene Data'!D4)))</f>
        <v/>
      </c>
      <c r="DQ10" s="289" t="str">
        <f ca="true">+IF(OFFSET('Hygiene Data'!$D$13,0,10*ROW('Hygiene Data'!D4))="","",OFFSET('Hygiene Data'!$D$13,0,10*ROW('Hygiene Data'!D4)))</f>
        <v/>
      </c>
      <c r="DR10" s="289" t="str">
        <f ca="true">+IF(OFFSET('Hygiene Data'!$E$11,0,10*ROW('Hygiene Data'!E4))="","",OFFSET('Hygiene Data'!$E$11,0,10*ROW('Hygiene Data'!E4)))</f>
        <v/>
      </c>
      <c r="DS10" s="289" t="str">
        <f ca="true">+IF(OFFSET('Hygiene Data'!$E$12,0,10*ROW('Hygiene Data'!E4))="","",OFFSET('Hygiene Data'!$E$12,0,10*ROW('Hygiene Data'!E4)))</f>
        <v/>
      </c>
      <c r="DT10" s="289" t="str">
        <f ca="true">+IF(OFFSET('Hygiene Data'!$E$13,0,10*ROW('Hygiene Data'!E4))="","",OFFSET('Hygiene Data'!$E$13,0,10*ROW('Hygiene Data'!E4)))</f>
        <v/>
      </c>
      <c r="DU10" s="289" t="str">
        <f ca="true">+IF(OFFSET('Hygiene Data'!$F$11,0,10*ROW('Hygiene Data'!F4))="","",OFFSET('Hygiene Data'!$F$11,0,10*ROW('Hygiene Data'!F4)))</f>
        <v/>
      </c>
      <c r="DV10" s="289" t="str">
        <f ca="true">+IF(OFFSET('Hygiene Data'!$F$12,0,10*ROW('Hygiene Data'!F4))="","",OFFSET('Hygiene Data'!$F$12,0,10*ROW('Hygiene Data'!F4)))</f>
        <v/>
      </c>
      <c r="DW10" s="289" t="str">
        <f ca="true">+IF(OFFSET('Hygiene Data'!$F$13,0,10*ROW('Hygiene Data'!F4))="","",OFFSET('Hygiene Data'!$F$13,0,10*ROW('Hygiene Data'!F4)))</f>
        <v/>
      </c>
      <c r="DX10" s="289" t="str">
        <f ca="true">+IF(OFFSET('Hygiene Data'!$G$11,0,10*ROW('Hygiene Data'!G4))="","",OFFSET('Hygiene Data'!$G$11,0,10*ROW('Hygiene Data'!G4)))</f>
        <v/>
      </c>
      <c r="DY10" s="289" t="str">
        <f ca="true">+IF(OFFSET('Hygiene Data'!$G$12,0,10*ROW('Hygiene Data'!G4))="","",OFFSET('Hygiene Data'!$G$12,0,10*ROW('Hygiene Data'!G4)))</f>
        <v/>
      </c>
      <c r="DZ10" s="289" t="str">
        <f ca="true">+IF(OFFSET('Hygiene Data'!$G$13,0,10*ROW('Hygiene Data'!G4))="","",OFFSET('Hygiene Data'!$G$13,0,10*ROW('Hygiene Data'!G4)))</f>
        <v/>
      </c>
      <c r="EA10" s="289" t="str">
        <f ca="true">+IF(OFFSET('Hygiene Data'!$H$11,0,10*ROW('Hygiene Data'!H4))="","",OFFSET('Hygiene Data'!$H$11,0,10*ROW('Hygiene Data'!H4)))</f>
        <v/>
      </c>
      <c r="EB10" s="289" t="str">
        <f ca="true">+IF(OFFSET('Hygiene Data'!$H$12,0,10*ROW('Hygiene Data'!H4))="","",OFFSET('Hygiene Data'!$H$12,0,10*ROW('Hygiene Data'!H4)))</f>
        <v/>
      </c>
      <c r="EC10" s="289" t="str">
        <f ca="true">+IF(OFFSET('Hygiene Data'!$H$13,0,10*ROW('Hygiene Data'!H4))="","",OFFSET('Hygiene Data'!$H$13,0,10*ROW('Hygiene Data'!H4)))</f>
        <v/>
      </c>
      <c r="ED10" s="289" t="str">
        <f ca="true">+IF(OFFSET('Hygiene Data'!$I$11,0,10*ROW('Hygiene Data'!I4))="","",OFFSET('Hygiene Data'!$I$11,0,10*ROW('Hygiene Data'!I4)))</f>
        <v/>
      </c>
      <c r="EE10" s="289" t="str">
        <f ca="true">+IF(OFFSET('Hygiene Data'!$I$12,0,10*ROW('Hygiene Data'!I4))="","",OFFSET('Hygiene Data'!$I$12,0,10*ROW('Hygiene Data'!I4)))</f>
        <v/>
      </c>
      <c r="EF10" s="289"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GIN_2010_UIS</v>
      </c>
      <c r="B11" s="36" t="str">
        <f ca="true">+IF(OFFSET('Water Data'!$C$2,0,10*ROW('Water Data'!F5))="","",OFFSET('Water Data'!$C$2,0,10*ROW('Water Data'!F5)))</f>
        <v>Other</v>
      </c>
      <c r="C11" s="345">
        <f t="shared" ca="true" si="0"/>
        <v>2010</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str">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[25]</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str">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[23]</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str">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[46]</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str">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[69]</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str">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[66]</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str">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[81]</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9"/>
      <c r="BS11" s="289" t="str">
        <f ca="true">+IF(OFFSET('Water Data'!$D$27,0,10*ROW('Water Data'!D5))="","",OFFSET('Water Data'!$D$27,0,10*ROW('Water Data'!D5)))</f>
        <v/>
      </c>
      <c r="BT11" s="289" t="str">
        <f ca="true">+IF(OFFSET('Water Data'!$D$28,0,10*ROW('Water Data'!D5))="","",OFFSET('Water Data'!$D$28,0,10*ROW('Water Data'!D5)))</f>
        <v>No</v>
      </c>
      <c r="BU11" s="289" t="str">
        <f ca="true">+IF(OFFSET('Water Data'!$D$29,0,10*ROW('Water Data'!D5))="","",OFFSET('Water Data'!$D$29,0,10*ROW('Water Data'!D5)))</f>
        <v/>
      </c>
      <c r="BV11" s="289" t="str">
        <f ca="true">+IF(OFFSET('Water Data'!$E$27,0,10*ROW('Water Data'!E5))="","",OFFSET('Water Data'!$E$27,0,10*ROW('Water Data'!E5)))</f>
        <v/>
      </c>
      <c r="BW11" s="289" t="str">
        <f ca="true">+IF(OFFSET('Water Data'!$E$28,0,10*ROW('Water Data'!E5))="","",OFFSET('Water Data'!$E$28,0,10*ROW('Water Data'!E5)))</f>
        <v/>
      </c>
      <c r="BX11" s="289" t="str">
        <f ca="true">+IF(OFFSET('Water Data'!$E$29,0,10*ROW('Water Data'!E5))="","",OFFSET('Water Data'!$E$29,0,10*ROW('Water Data'!E5)))</f>
        <v/>
      </c>
      <c r="BY11" s="289" t="str">
        <f ca="true">+IF(OFFSET('Water Data'!$F$27,0,10*ROW('Water Data'!F5))="","",OFFSET('Water Data'!$F$27,0,10*ROW('Water Data'!F5)))</f>
        <v/>
      </c>
      <c r="BZ11" s="289" t="str">
        <f ca="true">+IF(OFFSET('Water Data'!$F$28,0,10*ROW('Water Data'!F5))="","",OFFSET('Water Data'!$F$28,0,10*ROW('Water Data'!F5)))</f>
        <v/>
      </c>
      <c r="CA11" s="289" t="str">
        <f ca="true">+IF(OFFSET('Water Data'!$F$29,0,10*ROW('Water Data'!F5))="","",OFFSET('Water Data'!$F$29,0,10*ROW('Water Data'!F5)))</f>
        <v/>
      </c>
      <c r="CB11" s="289" t="str">
        <f ca="true">+IF(OFFSET('Water Data'!$G$27,0,10*ROW('Water Data'!G5))="","",OFFSET('Water Data'!$G$27,0,10*ROW('Water Data'!G5)))</f>
        <v/>
      </c>
      <c r="CC11" s="289" t="str">
        <f ca="true">+IF(OFFSET('Water Data'!$G$28,0,10*ROW('Water Data'!G5))="","",OFFSET('Water Data'!$G$28,0,10*ROW('Water Data'!G5)))</f>
        <v/>
      </c>
      <c r="CD11" s="289" t="str">
        <f ca="true">+IF(OFFSET('Water Data'!$G$29,0,10*ROW('Water Data'!G5))="","",OFFSET('Water Data'!$G$29,0,10*ROW('Water Data'!G5)))</f>
        <v/>
      </c>
      <c r="CE11" s="289" t="str">
        <f ca="true">+IF(OFFSET('Water Data'!$H$27,0,10*ROW('Water Data'!H5))="","",OFFSET('Water Data'!$H$27,0,10*ROW('Water Data'!H5)))</f>
        <v/>
      </c>
      <c r="CF11" s="289" t="str">
        <f ca="true">+IF(OFFSET('Water Data'!$H$28,0,10*ROW('Water Data'!H5))="","",OFFSET('Water Data'!$H$28,0,10*ROW('Water Data'!H5)))</f>
        <v>No</v>
      </c>
      <c r="CG11" s="289" t="str">
        <f ca="true">+IF(OFFSET('Water Data'!$H$29,0,10*ROW('Water Data'!H5))="","",OFFSET('Water Data'!$H$29,0,10*ROW('Water Data'!H5)))</f>
        <v/>
      </c>
      <c r="CH11" s="289" t="str">
        <f ca="true">+IF(OFFSET('Water Data'!$I$27,0,10*ROW('Water Data'!I5))="","",OFFSET('Water Data'!$I$27,0,10*ROW('Water Data'!I5)))</f>
        <v/>
      </c>
      <c r="CI11" s="289" t="str">
        <f ca="true">+IF(OFFSET('Water Data'!$I$28,0,10*ROW('Water Data'!I5))="","",OFFSET('Water Data'!$I$28,0,10*ROW('Water Data'!I5)))</f>
        <v>No</v>
      </c>
      <c r="CJ11" s="289" t="str">
        <f ca="true">+IF(OFFSET('Water Data'!$I$29,0,10*ROW('Water Data'!I5))="","",OFFSET('Water Data'!$I$29,0,10*ROW('Water Data'!I5)))</f>
        <v/>
      </c>
      <c r="CK11" s="289" t="str">
        <f ca="true">+IF(OFFSET('Sanitation Data'!$D$28,0,10*ROW('Sanitation Data'!D5))="","",OFFSET('Sanitation Data'!$D$28,0,10*ROW('Sanitation Data'!D5)))</f>
        <v>No</v>
      </c>
      <c r="CL11" s="289" t="str">
        <f ca="true">+IF(OFFSET('Sanitation Data'!$D$29,0,10*ROW('Sanitation Data'!D5))="","",OFFSET('Sanitation Data'!$D$29,0,10*ROW('Sanitation Data'!D5)))</f>
        <v/>
      </c>
      <c r="CM11" s="289" t="str">
        <f ca="true">+IF(OFFSET('Sanitation Data'!$D$30,0,10*ROW('Sanitation Data'!D5))="","",OFFSET('Sanitation Data'!$D$30,0,10*ROW('Sanitation Data'!D5)))</f>
        <v/>
      </c>
      <c r="CN11" s="289" t="str">
        <f ca="true">+IF(OFFSET('Sanitation Data'!$D$31,0,10*ROW('Sanitation Data'!D5))="","",OFFSET('Sanitation Data'!$D$31,0,10*ROW('Sanitation Data'!D5)))</f>
        <v/>
      </c>
      <c r="CO11" s="289" t="str">
        <f ca="true">+IF(OFFSET('Sanitation Data'!$D$32,0,10*ROW('Sanitation Data'!D5))="","",OFFSET('Sanitation Data'!$D$32,0,10*ROW('Sanitation Data'!D5)))</f>
        <v/>
      </c>
      <c r="CP11" s="289" t="str">
        <f ca="true">+IF(OFFSET('Sanitation Data'!$E$28,0,10*ROW('Sanitation Data'!E5))="","",OFFSET('Sanitation Data'!$E$28,0,10*ROW('Sanitation Data'!E5)))</f>
        <v/>
      </c>
      <c r="CQ11" s="289" t="str">
        <f ca="true">+IF(OFFSET('Sanitation Data'!$E$29,0,10*ROW('Sanitation Data'!E5))="","",OFFSET('Sanitation Data'!$E$29,0,10*ROW('Sanitation Data'!E5)))</f>
        <v/>
      </c>
      <c r="CR11" s="289" t="str">
        <f ca="true">+IF(OFFSET('Sanitation Data'!$E$30,0,10*ROW('Sanitation Data'!E5))="","",OFFSET('Sanitation Data'!$E$30,0,10*ROW('Sanitation Data'!E5)))</f>
        <v/>
      </c>
      <c r="CS11" s="289" t="str">
        <f ca="true">+IF(OFFSET('Sanitation Data'!$E$31,0,10*ROW('Sanitation Data'!E5))="","",OFFSET('Sanitation Data'!$E$31,0,10*ROW('Sanitation Data'!E5)))</f>
        <v/>
      </c>
      <c r="CT11" s="289" t="str">
        <f ca="true">+IF(OFFSET('Sanitation Data'!$E$32,0,10*ROW('Sanitation Data'!E5))="","",OFFSET('Sanitation Data'!$E$32,0,10*ROW('Sanitation Data'!E5)))</f>
        <v/>
      </c>
      <c r="CU11" s="289" t="str">
        <f ca="true">+IF(OFFSET('Sanitation Data'!$F$28,0,10*ROW('Sanitation Data'!F5))="","",OFFSET('Sanitation Data'!$F$28,0,10*ROW('Sanitation Data'!F5)))</f>
        <v/>
      </c>
      <c r="CV11" s="289" t="str">
        <f ca="true">+IF(OFFSET('Sanitation Data'!$F$29,0,10*ROW('Sanitation Data'!F5))="","",OFFSET('Sanitation Data'!$F$29,0,10*ROW('Sanitation Data'!F5)))</f>
        <v/>
      </c>
      <c r="CW11" s="289" t="str">
        <f ca="true">+IF(OFFSET('Sanitation Data'!$F$30,0,10*ROW('Sanitation Data'!F5))="","",OFFSET('Sanitation Data'!$F$30,0,10*ROW('Sanitation Data'!F5)))</f>
        <v/>
      </c>
      <c r="CX11" s="289" t="str">
        <f ca="true">+IF(OFFSET('Sanitation Data'!$F$31,0,10*ROW('Sanitation Data'!F5))="","",OFFSET('Sanitation Data'!$F$31,0,10*ROW('Sanitation Data'!F5)))</f>
        <v/>
      </c>
      <c r="CY11" s="289" t="str">
        <f ca="true">+IF(OFFSET('Sanitation Data'!$F$32,0,10*ROW('Sanitation Data'!F5))="","",OFFSET('Sanitation Data'!$F$32,0,10*ROW('Sanitation Data'!F5)))</f>
        <v/>
      </c>
      <c r="CZ11" s="289" t="str">
        <f ca="true">+IF(OFFSET('Sanitation Data'!$G$28,0,10*ROW('Sanitation Data'!G5))="","",OFFSET('Sanitation Data'!$G$28,0,10*ROW('Sanitation Data'!G5)))</f>
        <v/>
      </c>
      <c r="DA11" s="289" t="str">
        <f ca="true">+IF(OFFSET('Sanitation Data'!$G$29,0,10*ROW('Sanitation Data'!G5))="","",OFFSET('Sanitation Data'!$G$29,0,10*ROW('Sanitation Data'!G5)))</f>
        <v/>
      </c>
      <c r="DB11" s="289" t="str">
        <f ca="true">+IF(OFFSET('Sanitation Data'!$G$30,0,10*ROW('Sanitation Data'!G5))="","",OFFSET('Sanitation Data'!$G$30,0,10*ROW('Sanitation Data'!G5)))</f>
        <v/>
      </c>
      <c r="DC11" s="289" t="str">
        <f ca="true">+IF(OFFSET('Sanitation Data'!$G$31,0,10*ROW('Sanitation Data'!G5))="","",OFFSET('Sanitation Data'!$G$31,0,10*ROW('Sanitation Data'!G5)))</f>
        <v/>
      </c>
      <c r="DD11" s="289" t="str">
        <f ca="true">+IF(OFFSET('Sanitation Data'!$G$32,0,10*ROW('Sanitation Data'!G5))="","",OFFSET('Sanitation Data'!$G$32,0,10*ROW('Sanitation Data'!G5)))</f>
        <v/>
      </c>
      <c r="DE11" s="289" t="str">
        <f ca="true">+IF(OFFSET('Sanitation Data'!$H$28,0,10*ROW('Sanitation Data'!H5))="","",OFFSET('Sanitation Data'!$H$28,0,10*ROW('Sanitation Data'!H5)))</f>
        <v>No</v>
      </c>
      <c r="DF11" s="289" t="str">
        <f ca="true">+IF(OFFSET('Sanitation Data'!$H$29,0,10*ROW('Sanitation Data'!H5))="","",OFFSET('Sanitation Data'!$H$29,0,10*ROW('Sanitation Data'!H5)))</f>
        <v/>
      </c>
      <c r="DG11" s="289" t="str">
        <f ca="true">+IF(OFFSET('Sanitation Data'!$H$30,0,10*ROW('Sanitation Data'!H5))="","",OFFSET('Sanitation Data'!$H$30,0,10*ROW('Sanitation Data'!H5)))</f>
        <v/>
      </c>
      <c r="DH11" s="289" t="str">
        <f ca="true">+IF(OFFSET('Sanitation Data'!$H$31,0,10*ROW('Sanitation Data'!H5))="","",OFFSET('Sanitation Data'!$H$31,0,10*ROW('Sanitation Data'!H5)))</f>
        <v/>
      </c>
      <c r="DI11" s="289" t="str">
        <f ca="true">+IF(OFFSET('Sanitation Data'!$H$32,0,10*ROW('Sanitation Data'!H5))="","",OFFSET('Sanitation Data'!$H$32,0,10*ROW('Sanitation Data'!H5)))</f>
        <v/>
      </c>
      <c r="DJ11" s="289" t="str">
        <f ca="true">+IF(OFFSET('Sanitation Data'!$I$28,0,10*ROW('Sanitation Data'!I5))="","",OFFSET('Sanitation Data'!$I$28,0,10*ROW('Sanitation Data'!I5)))</f>
        <v>No</v>
      </c>
      <c r="DK11" s="289" t="str">
        <f ca="true">+IF(OFFSET('Sanitation Data'!$I$29,0,10*ROW('Sanitation Data'!I5))="","",OFFSET('Sanitation Data'!$I$29,0,10*ROW('Sanitation Data'!I5)))</f>
        <v/>
      </c>
      <c r="DL11" s="289" t="str">
        <f ca="true">+IF(OFFSET('Sanitation Data'!$I$30,0,10*ROW('Sanitation Data'!I5))="","",OFFSET('Sanitation Data'!$I$30,0,10*ROW('Sanitation Data'!I5)))</f>
        <v/>
      </c>
      <c r="DM11" s="289" t="str">
        <f ca="true">+IF(OFFSET('Sanitation Data'!$I$31,0,10*ROW('Sanitation Data'!I5))="","",OFFSET('Sanitation Data'!$I$31,0,10*ROW('Sanitation Data'!I5)))</f>
        <v/>
      </c>
      <c r="DN11" s="289" t="str">
        <f ca="true">+IF(OFFSET('Sanitation Data'!$I$32,0,10*ROW('Sanitation Data'!I5))="","",OFFSET('Sanitation Data'!$I$32,0,10*ROW('Sanitation Data'!I5)))</f>
        <v/>
      </c>
      <c r="DO11" s="289" t="str">
        <f ca="true">+IF(OFFSET('Hygiene Data'!$D$11,0,10*ROW('Hygiene Data'!D5))="","",OFFSET('Hygiene Data'!$D$11,0,10*ROW('Hygiene Data'!D5)))</f>
        <v/>
      </c>
      <c r="DP11" s="289" t="str">
        <f ca="true">+IF(OFFSET('Hygiene Data'!$D$12,0,10*ROW('Hygiene Data'!D5))="","",OFFSET('Hygiene Data'!$D$12,0,10*ROW('Hygiene Data'!D5)))</f>
        <v/>
      </c>
      <c r="DQ11" s="289" t="str">
        <f ca="true">+IF(OFFSET('Hygiene Data'!$D$13,0,10*ROW('Hygiene Data'!D5))="","",OFFSET('Hygiene Data'!$D$13,0,10*ROW('Hygiene Data'!D5)))</f>
        <v/>
      </c>
      <c r="DR11" s="289" t="str">
        <f ca="true">+IF(OFFSET('Hygiene Data'!$E$11,0,10*ROW('Hygiene Data'!E5))="","",OFFSET('Hygiene Data'!$E$11,0,10*ROW('Hygiene Data'!E5)))</f>
        <v/>
      </c>
      <c r="DS11" s="289" t="str">
        <f ca="true">+IF(OFFSET('Hygiene Data'!$E$12,0,10*ROW('Hygiene Data'!E5))="","",OFFSET('Hygiene Data'!$E$12,0,10*ROW('Hygiene Data'!E5)))</f>
        <v/>
      </c>
      <c r="DT11" s="289" t="str">
        <f ca="true">+IF(OFFSET('Hygiene Data'!$E$13,0,10*ROW('Hygiene Data'!E5))="","",OFFSET('Hygiene Data'!$E$13,0,10*ROW('Hygiene Data'!E5)))</f>
        <v/>
      </c>
      <c r="DU11" s="289" t="str">
        <f ca="true">+IF(OFFSET('Hygiene Data'!$F$11,0,10*ROW('Hygiene Data'!F5))="","",OFFSET('Hygiene Data'!$F$11,0,10*ROW('Hygiene Data'!F5)))</f>
        <v/>
      </c>
      <c r="DV11" s="289" t="str">
        <f ca="true">+IF(OFFSET('Hygiene Data'!$F$12,0,10*ROW('Hygiene Data'!F5))="","",OFFSET('Hygiene Data'!$F$12,0,10*ROW('Hygiene Data'!F5)))</f>
        <v/>
      </c>
      <c r="DW11" s="289" t="str">
        <f ca="true">+IF(OFFSET('Hygiene Data'!$F$13,0,10*ROW('Hygiene Data'!F5))="","",OFFSET('Hygiene Data'!$F$13,0,10*ROW('Hygiene Data'!F5)))</f>
        <v/>
      </c>
      <c r="DX11" s="289" t="str">
        <f ca="true">+IF(OFFSET('Hygiene Data'!$G$11,0,10*ROW('Hygiene Data'!G5))="","",OFFSET('Hygiene Data'!$G$11,0,10*ROW('Hygiene Data'!G5)))</f>
        <v/>
      </c>
      <c r="DY11" s="289" t="str">
        <f ca="true">+IF(OFFSET('Hygiene Data'!$G$12,0,10*ROW('Hygiene Data'!G5))="","",OFFSET('Hygiene Data'!$G$12,0,10*ROW('Hygiene Data'!G5)))</f>
        <v/>
      </c>
      <c r="DZ11" s="289" t="str">
        <f ca="true">+IF(OFFSET('Hygiene Data'!$G$13,0,10*ROW('Hygiene Data'!G5))="","",OFFSET('Hygiene Data'!$G$13,0,10*ROW('Hygiene Data'!G5)))</f>
        <v/>
      </c>
      <c r="EA11" s="289" t="str">
        <f ca="true">+IF(OFFSET('Hygiene Data'!$H$11,0,10*ROW('Hygiene Data'!H5))="","",OFFSET('Hygiene Data'!$H$11,0,10*ROW('Hygiene Data'!H5)))</f>
        <v/>
      </c>
      <c r="EB11" s="289" t="str">
        <f ca="true">+IF(OFFSET('Hygiene Data'!$H$12,0,10*ROW('Hygiene Data'!H5))="","",OFFSET('Hygiene Data'!$H$12,0,10*ROW('Hygiene Data'!H5)))</f>
        <v/>
      </c>
      <c r="EC11" s="289" t="str">
        <f ca="true">+IF(OFFSET('Hygiene Data'!$H$13,0,10*ROW('Hygiene Data'!H5))="","",OFFSET('Hygiene Data'!$H$13,0,10*ROW('Hygiene Data'!H5)))</f>
        <v/>
      </c>
      <c r="ED11" s="289" t="str">
        <f ca="true">+IF(OFFSET('Hygiene Data'!$I$11,0,10*ROW('Hygiene Data'!I5))="","",OFFSET('Hygiene Data'!$I$11,0,10*ROW('Hygiene Data'!I5)))</f>
        <v/>
      </c>
      <c r="EE11" s="289" t="str">
        <f ca="true">+IF(OFFSET('Hygiene Data'!$I$12,0,10*ROW('Hygiene Data'!I5))="","",OFFSET('Hygiene Data'!$I$12,0,10*ROW('Hygiene Data'!I5)))</f>
        <v/>
      </c>
      <c r="EF11" s="289"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GIN_2010_EMIS</v>
      </c>
      <c r="B12" s="36" t="str">
        <f ca="true">+IF(OFFSET('Water Data'!$C$2,0,10*ROW('Water Data'!F6))="","",OFFSET('Water Data'!$C$2,0,10*ROW('Water Data'!F6)))</f>
        <v>EMIS</v>
      </c>
      <c r="C12" s="345">
        <f t="shared" ca="true" si="0"/>
        <v>2010</v>
      </c>
      <c r="D12" s="96" t="str">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[77]</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str">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[77]</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str">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[80]</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73.390999897024003</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67.920665387076141</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95.938818565400837</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9"/>
      <c r="BS12" s="289" t="str">
        <f ca="true">+IF(OFFSET('Water Data'!$D$27,0,10*ROW('Water Data'!D6))="","",OFFSET('Water Data'!$D$27,0,10*ROW('Water Data'!D6)))</f>
        <v>No</v>
      </c>
      <c r="BT12" s="289" t="str">
        <f ca="true">+IF(OFFSET('Water Data'!$D$28,0,10*ROW('Water Data'!D6))="","",OFFSET('Water Data'!$D$28,0,10*ROW('Water Data'!D6)))</f>
        <v/>
      </c>
      <c r="BU12" s="289" t="str">
        <f ca="true">+IF(OFFSET('Water Data'!$D$29,0,10*ROW('Water Data'!D6))="","",OFFSET('Water Data'!$D$29,0,10*ROW('Water Data'!D6)))</f>
        <v/>
      </c>
      <c r="BV12" s="289" t="str">
        <f ca="true">+IF(OFFSET('Water Data'!$E$27,0,10*ROW('Water Data'!E6))="","",OFFSET('Water Data'!$E$27,0,10*ROW('Water Data'!E6)))</f>
        <v/>
      </c>
      <c r="BW12" s="289" t="str">
        <f ca="true">+IF(OFFSET('Water Data'!$E$28,0,10*ROW('Water Data'!E6))="","",OFFSET('Water Data'!$E$28,0,10*ROW('Water Data'!E6)))</f>
        <v/>
      </c>
      <c r="BX12" s="289" t="str">
        <f ca="true">+IF(OFFSET('Water Data'!$E$29,0,10*ROW('Water Data'!E6))="","",OFFSET('Water Data'!$E$29,0,10*ROW('Water Data'!E6)))</f>
        <v/>
      </c>
      <c r="BY12" s="289" t="str">
        <f ca="true">+IF(OFFSET('Water Data'!$F$27,0,10*ROW('Water Data'!F6))="","",OFFSET('Water Data'!$F$27,0,10*ROW('Water Data'!F6)))</f>
        <v/>
      </c>
      <c r="BZ12" s="289" t="str">
        <f ca="true">+IF(OFFSET('Water Data'!$F$28,0,10*ROW('Water Data'!F6))="","",OFFSET('Water Data'!$F$28,0,10*ROW('Water Data'!F6)))</f>
        <v/>
      </c>
      <c r="CA12" s="289" t="str">
        <f ca="true">+IF(OFFSET('Water Data'!$F$29,0,10*ROW('Water Data'!F6))="","",OFFSET('Water Data'!$F$29,0,10*ROW('Water Data'!F6)))</f>
        <v/>
      </c>
      <c r="CB12" s="289" t="str">
        <f ca="true">+IF(OFFSET('Water Data'!$G$27,0,10*ROW('Water Data'!G6))="","",OFFSET('Water Data'!$G$27,0,10*ROW('Water Data'!G6)))</f>
        <v/>
      </c>
      <c r="CC12" s="289" t="str">
        <f ca="true">+IF(OFFSET('Water Data'!$G$28,0,10*ROW('Water Data'!G6))="","",OFFSET('Water Data'!$G$28,0,10*ROW('Water Data'!G6)))</f>
        <v/>
      </c>
      <c r="CD12" s="289" t="str">
        <f ca="true">+IF(OFFSET('Water Data'!$G$29,0,10*ROW('Water Data'!G6))="","",OFFSET('Water Data'!$G$29,0,10*ROW('Water Data'!G6)))</f>
        <v/>
      </c>
      <c r="CE12" s="289" t="str">
        <f ca="true">+IF(OFFSET('Water Data'!$H$27,0,10*ROW('Water Data'!H6))="","",OFFSET('Water Data'!$H$27,0,10*ROW('Water Data'!H6)))</f>
        <v>No</v>
      </c>
      <c r="CF12" s="289" t="str">
        <f ca="true">+IF(OFFSET('Water Data'!$H$28,0,10*ROW('Water Data'!H6))="","",OFFSET('Water Data'!$H$28,0,10*ROW('Water Data'!H6)))</f>
        <v/>
      </c>
      <c r="CG12" s="289" t="str">
        <f ca="true">+IF(OFFSET('Water Data'!$H$29,0,10*ROW('Water Data'!H6))="","",OFFSET('Water Data'!$H$29,0,10*ROW('Water Data'!H6)))</f>
        <v/>
      </c>
      <c r="CH12" s="289" t="str">
        <f ca="true">+IF(OFFSET('Water Data'!$I$27,0,10*ROW('Water Data'!I6))="","",OFFSET('Water Data'!$I$27,0,10*ROW('Water Data'!I6)))</f>
        <v>No</v>
      </c>
      <c r="CI12" s="289" t="str">
        <f ca="true">+IF(OFFSET('Water Data'!$I$28,0,10*ROW('Water Data'!I6))="","",OFFSET('Water Data'!$I$28,0,10*ROW('Water Data'!I6)))</f>
        <v/>
      </c>
      <c r="CJ12" s="289" t="str">
        <f ca="true">+IF(OFFSET('Water Data'!$I$29,0,10*ROW('Water Data'!I6))="","",OFFSET('Water Data'!$I$29,0,10*ROW('Water Data'!I6)))</f>
        <v/>
      </c>
      <c r="CK12" s="289" t="str">
        <f ca="true">+IF(OFFSET('Sanitation Data'!$D$28,0,10*ROW('Sanitation Data'!D6))="","",OFFSET('Sanitation Data'!$D$28,0,10*ROW('Sanitation Data'!D6)))</f>
        <v>Yes</v>
      </c>
      <c r="CL12" s="289" t="str">
        <f ca="true">+IF(OFFSET('Sanitation Data'!$D$29,0,10*ROW('Sanitation Data'!D6))="","",OFFSET('Sanitation Data'!$D$29,0,10*ROW('Sanitation Data'!D6)))</f>
        <v/>
      </c>
      <c r="CM12" s="289" t="str">
        <f ca="true">+IF(OFFSET('Sanitation Data'!$D$30,0,10*ROW('Sanitation Data'!D6))="","",OFFSET('Sanitation Data'!$D$30,0,10*ROW('Sanitation Data'!D6)))</f>
        <v/>
      </c>
      <c r="CN12" s="289" t="str">
        <f ca="true">+IF(OFFSET('Sanitation Data'!$D$31,0,10*ROW('Sanitation Data'!D6))="","",OFFSET('Sanitation Data'!$D$31,0,10*ROW('Sanitation Data'!D6)))</f>
        <v/>
      </c>
      <c r="CO12" s="289" t="str">
        <f ca="true">+IF(OFFSET('Sanitation Data'!$D$32,0,10*ROW('Sanitation Data'!D6))="","",OFFSET('Sanitation Data'!$D$32,0,10*ROW('Sanitation Data'!D6)))</f>
        <v/>
      </c>
      <c r="CP12" s="289" t="str">
        <f ca="true">+IF(OFFSET('Sanitation Data'!$E$28,0,10*ROW('Sanitation Data'!E6))="","",OFFSET('Sanitation Data'!$E$28,0,10*ROW('Sanitation Data'!E6)))</f>
        <v/>
      </c>
      <c r="CQ12" s="289" t="str">
        <f ca="true">+IF(OFFSET('Sanitation Data'!$E$29,0,10*ROW('Sanitation Data'!E6))="","",OFFSET('Sanitation Data'!$E$29,0,10*ROW('Sanitation Data'!E6)))</f>
        <v/>
      </c>
      <c r="CR12" s="289" t="str">
        <f ca="true">+IF(OFFSET('Sanitation Data'!$E$30,0,10*ROW('Sanitation Data'!E6))="","",OFFSET('Sanitation Data'!$E$30,0,10*ROW('Sanitation Data'!E6)))</f>
        <v/>
      </c>
      <c r="CS12" s="289" t="str">
        <f ca="true">+IF(OFFSET('Sanitation Data'!$E$31,0,10*ROW('Sanitation Data'!E6))="","",OFFSET('Sanitation Data'!$E$31,0,10*ROW('Sanitation Data'!E6)))</f>
        <v/>
      </c>
      <c r="CT12" s="289" t="str">
        <f ca="true">+IF(OFFSET('Sanitation Data'!$E$32,0,10*ROW('Sanitation Data'!E6))="","",OFFSET('Sanitation Data'!$E$32,0,10*ROW('Sanitation Data'!E6)))</f>
        <v/>
      </c>
      <c r="CU12" s="289" t="str">
        <f ca="true">+IF(OFFSET('Sanitation Data'!$F$28,0,10*ROW('Sanitation Data'!F6))="","",OFFSET('Sanitation Data'!$F$28,0,10*ROW('Sanitation Data'!F6)))</f>
        <v/>
      </c>
      <c r="CV12" s="289" t="str">
        <f ca="true">+IF(OFFSET('Sanitation Data'!$F$29,0,10*ROW('Sanitation Data'!F6))="","",OFFSET('Sanitation Data'!$F$29,0,10*ROW('Sanitation Data'!F6)))</f>
        <v/>
      </c>
      <c r="CW12" s="289" t="str">
        <f ca="true">+IF(OFFSET('Sanitation Data'!$F$30,0,10*ROW('Sanitation Data'!F6))="","",OFFSET('Sanitation Data'!$F$30,0,10*ROW('Sanitation Data'!F6)))</f>
        <v/>
      </c>
      <c r="CX12" s="289" t="str">
        <f ca="true">+IF(OFFSET('Sanitation Data'!$F$31,0,10*ROW('Sanitation Data'!F6))="","",OFFSET('Sanitation Data'!$F$31,0,10*ROW('Sanitation Data'!F6)))</f>
        <v/>
      </c>
      <c r="CY12" s="289" t="str">
        <f ca="true">+IF(OFFSET('Sanitation Data'!$F$32,0,10*ROW('Sanitation Data'!F6))="","",OFFSET('Sanitation Data'!$F$32,0,10*ROW('Sanitation Data'!F6)))</f>
        <v/>
      </c>
      <c r="CZ12" s="289" t="str">
        <f ca="true">+IF(OFFSET('Sanitation Data'!$G$28,0,10*ROW('Sanitation Data'!G6))="","",OFFSET('Sanitation Data'!$G$28,0,10*ROW('Sanitation Data'!G6)))</f>
        <v/>
      </c>
      <c r="DA12" s="289" t="str">
        <f ca="true">+IF(OFFSET('Sanitation Data'!$G$29,0,10*ROW('Sanitation Data'!G6))="","",OFFSET('Sanitation Data'!$G$29,0,10*ROW('Sanitation Data'!G6)))</f>
        <v/>
      </c>
      <c r="DB12" s="289" t="str">
        <f ca="true">+IF(OFFSET('Sanitation Data'!$G$30,0,10*ROW('Sanitation Data'!G6))="","",OFFSET('Sanitation Data'!$G$30,0,10*ROW('Sanitation Data'!G6)))</f>
        <v/>
      </c>
      <c r="DC12" s="289" t="str">
        <f ca="true">+IF(OFFSET('Sanitation Data'!$G$31,0,10*ROW('Sanitation Data'!G6))="","",OFFSET('Sanitation Data'!$G$31,0,10*ROW('Sanitation Data'!G6)))</f>
        <v/>
      </c>
      <c r="DD12" s="289" t="str">
        <f ca="true">+IF(OFFSET('Sanitation Data'!$G$32,0,10*ROW('Sanitation Data'!G6))="","",OFFSET('Sanitation Data'!$G$32,0,10*ROW('Sanitation Data'!G6)))</f>
        <v/>
      </c>
      <c r="DE12" s="289" t="str">
        <f ca="true">+IF(OFFSET('Sanitation Data'!$H$28,0,10*ROW('Sanitation Data'!H6))="","",OFFSET('Sanitation Data'!$H$28,0,10*ROW('Sanitation Data'!H6)))</f>
        <v>Yes</v>
      </c>
      <c r="DF12" s="289" t="str">
        <f ca="true">+IF(OFFSET('Sanitation Data'!$H$29,0,10*ROW('Sanitation Data'!H6))="","",OFFSET('Sanitation Data'!$H$29,0,10*ROW('Sanitation Data'!H6)))</f>
        <v/>
      </c>
      <c r="DG12" s="289" t="str">
        <f ca="true">+IF(OFFSET('Sanitation Data'!$H$30,0,10*ROW('Sanitation Data'!H6))="","",OFFSET('Sanitation Data'!$H$30,0,10*ROW('Sanitation Data'!H6)))</f>
        <v/>
      </c>
      <c r="DH12" s="289" t="str">
        <f ca="true">+IF(OFFSET('Sanitation Data'!$H$31,0,10*ROW('Sanitation Data'!H6))="","",OFFSET('Sanitation Data'!$H$31,0,10*ROW('Sanitation Data'!H6)))</f>
        <v/>
      </c>
      <c r="DI12" s="289" t="str">
        <f ca="true">+IF(OFFSET('Sanitation Data'!$H$32,0,10*ROW('Sanitation Data'!H6))="","",OFFSET('Sanitation Data'!$H$32,0,10*ROW('Sanitation Data'!H6)))</f>
        <v/>
      </c>
      <c r="DJ12" s="289" t="str">
        <f ca="true">+IF(OFFSET('Sanitation Data'!$I$28,0,10*ROW('Sanitation Data'!I6))="","",OFFSET('Sanitation Data'!$I$28,0,10*ROW('Sanitation Data'!I6)))</f>
        <v>Yes</v>
      </c>
      <c r="DK12" s="289" t="str">
        <f ca="true">+IF(OFFSET('Sanitation Data'!$I$29,0,10*ROW('Sanitation Data'!I6))="","",OFFSET('Sanitation Data'!$I$29,0,10*ROW('Sanitation Data'!I6)))</f>
        <v/>
      </c>
      <c r="DL12" s="289" t="str">
        <f ca="true">+IF(OFFSET('Sanitation Data'!$I$30,0,10*ROW('Sanitation Data'!I6))="","",OFFSET('Sanitation Data'!$I$30,0,10*ROW('Sanitation Data'!I6)))</f>
        <v/>
      </c>
      <c r="DM12" s="289" t="str">
        <f ca="true">+IF(OFFSET('Sanitation Data'!$I$31,0,10*ROW('Sanitation Data'!I6))="","",OFFSET('Sanitation Data'!$I$31,0,10*ROW('Sanitation Data'!I6)))</f>
        <v/>
      </c>
      <c r="DN12" s="289" t="str">
        <f ca="true">+IF(OFFSET('Sanitation Data'!$I$32,0,10*ROW('Sanitation Data'!I6))="","",OFFSET('Sanitation Data'!$I$32,0,10*ROW('Sanitation Data'!I6)))</f>
        <v/>
      </c>
      <c r="DO12" s="289" t="str">
        <f ca="true">+IF(OFFSET('Hygiene Data'!$D$11,0,10*ROW('Hygiene Data'!D6))="","",OFFSET('Hygiene Data'!$D$11,0,10*ROW('Hygiene Data'!D6)))</f>
        <v/>
      </c>
      <c r="DP12" s="289" t="str">
        <f ca="true">+IF(OFFSET('Hygiene Data'!$D$12,0,10*ROW('Hygiene Data'!D6))="","",OFFSET('Hygiene Data'!$D$12,0,10*ROW('Hygiene Data'!D6)))</f>
        <v/>
      </c>
      <c r="DQ12" s="289" t="str">
        <f ca="true">+IF(OFFSET('Hygiene Data'!$D$13,0,10*ROW('Hygiene Data'!D6))="","",OFFSET('Hygiene Data'!$D$13,0,10*ROW('Hygiene Data'!D6)))</f>
        <v/>
      </c>
      <c r="DR12" s="289" t="str">
        <f ca="true">+IF(OFFSET('Hygiene Data'!$E$11,0,10*ROW('Hygiene Data'!E6))="","",OFFSET('Hygiene Data'!$E$11,0,10*ROW('Hygiene Data'!E6)))</f>
        <v/>
      </c>
      <c r="DS12" s="289" t="str">
        <f ca="true">+IF(OFFSET('Hygiene Data'!$E$12,0,10*ROW('Hygiene Data'!E6))="","",OFFSET('Hygiene Data'!$E$12,0,10*ROW('Hygiene Data'!E6)))</f>
        <v/>
      </c>
      <c r="DT12" s="289" t="str">
        <f ca="true">+IF(OFFSET('Hygiene Data'!$E$13,0,10*ROW('Hygiene Data'!E6))="","",OFFSET('Hygiene Data'!$E$13,0,10*ROW('Hygiene Data'!E6)))</f>
        <v/>
      </c>
      <c r="DU12" s="289" t="str">
        <f ca="true">+IF(OFFSET('Hygiene Data'!$F$11,0,10*ROW('Hygiene Data'!F6))="","",OFFSET('Hygiene Data'!$F$11,0,10*ROW('Hygiene Data'!F6)))</f>
        <v/>
      </c>
      <c r="DV12" s="289" t="str">
        <f ca="true">+IF(OFFSET('Hygiene Data'!$F$12,0,10*ROW('Hygiene Data'!F6))="","",OFFSET('Hygiene Data'!$F$12,0,10*ROW('Hygiene Data'!F6)))</f>
        <v/>
      </c>
      <c r="DW12" s="289" t="str">
        <f ca="true">+IF(OFFSET('Hygiene Data'!$F$13,0,10*ROW('Hygiene Data'!F6))="","",OFFSET('Hygiene Data'!$F$13,0,10*ROW('Hygiene Data'!F6)))</f>
        <v/>
      </c>
      <c r="DX12" s="289" t="str">
        <f ca="true">+IF(OFFSET('Hygiene Data'!$G$11,0,10*ROW('Hygiene Data'!G6))="","",OFFSET('Hygiene Data'!$G$11,0,10*ROW('Hygiene Data'!G6)))</f>
        <v/>
      </c>
      <c r="DY12" s="289" t="str">
        <f ca="true">+IF(OFFSET('Hygiene Data'!$G$12,0,10*ROW('Hygiene Data'!G6))="","",OFFSET('Hygiene Data'!$G$12,0,10*ROW('Hygiene Data'!G6)))</f>
        <v/>
      </c>
      <c r="DZ12" s="289" t="str">
        <f ca="true">+IF(OFFSET('Hygiene Data'!$G$13,0,10*ROW('Hygiene Data'!G6))="","",OFFSET('Hygiene Data'!$G$13,0,10*ROW('Hygiene Data'!G6)))</f>
        <v/>
      </c>
      <c r="EA12" s="289" t="str">
        <f ca="true">+IF(OFFSET('Hygiene Data'!$H$11,0,10*ROW('Hygiene Data'!H6))="","",OFFSET('Hygiene Data'!$H$11,0,10*ROW('Hygiene Data'!H6)))</f>
        <v/>
      </c>
      <c r="EB12" s="289" t="str">
        <f ca="true">+IF(OFFSET('Hygiene Data'!$H$12,0,10*ROW('Hygiene Data'!H6))="","",OFFSET('Hygiene Data'!$H$12,0,10*ROW('Hygiene Data'!H6)))</f>
        <v/>
      </c>
      <c r="EC12" s="289" t="str">
        <f ca="true">+IF(OFFSET('Hygiene Data'!$H$13,0,10*ROW('Hygiene Data'!H6))="","",OFFSET('Hygiene Data'!$H$13,0,10*ROW('Hygiene Data'!H6)))</f>
        <v/>
      </c>
      <c r="ED12" s="289" t="str">
        <f ca="true">+IF(OFFSET('Hygiene Data'!$I$11,0,10*ROW('Hygiene Data'!I6))="","",OFFSET('Hygiene Data'!$I$11,0,10*ROW('Hygiene Data'!I6)))</f>
        <v/>
      </c>
      <c r="EE12" s="289" t="str">
        <f ca="true">+IF(OFFSET('Hygiene Data'!$I$12,0,10*ROW('Hygiene Data'!I6))="","",OFFSET('Hygiene Data'!$I$12,0,10*ROW('Hygiene Data'!I6)))</f>
        <v/>
      </c>
      <c r="EF12" s="289"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GIN_2011_EMIS</v>
      </c>
      <c r="B13" s="36" t="str">
        <f ca="true">+IF(OFFSET('Water Data'!$C$2,0,10*ROW('Water Data'!F7))="","",OFFSET('Water Data'!$C$2,0,10*ROW('Water Data'!F7)))</f>
        <v>EMIS</v>
      </c>
      <c r="C13" s="345">
        <f t="shared" ca="true" si="0"/>
        <v>2011</v>
      </c>
      <c r="D13" s="96">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35.962420799650431</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32.116151545363905</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63.274336283185839</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73.956740222853398</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71.373379860418737</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92.30088495575221</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9"/>
      <c r="BS13" s="289" t="str">
        <f ca="true">+IF(OFFSET('Water Data'!$D$27,0,10*ROW('Water Data'!D7))="","",OFFSET('Water Data'!$D$27,0,10*ROW('Water Data'!D7)))</f>
        <v>Yes</v>
      </c>
      <c r="BT13" s="289" t="str">
        <f ca="true">+IF(OFFSET('Water Data'!$D$28,0,10*ROW('Water Data'!D7))="","",OFFSET('Water Data'!$D$28,0,10*ROW('Water Data'!D7)))</f>
        <v/>
      </c>
      <c r="BU13" s="289" t="str">
        <f ca="true">+IF(OFFSET('Water Data'!$D$29,0,10*ROW('Water Data'!D7))="","",OFFSET('Water Data'!$D$29,0,10*ROW('Water Data'!D7)))</f>
        <v/>
      </c>
      <c r="BV13" s="289" t="str">
        <f ca="true">+IF(OFFSET('Water Data'!$E$27,0,10*ROW('Water Data'!E7))="","",OFFSET('Water Data'!$E$27,0,10*ROW('Water Data'!E7)))</f>
        <v/>
      </c>
      <c r="BW13" s="289" t="str">
        <f ca="true">+IF(OFFSET('Water Data'!$E$28,0,10*ROW('Water Data'!E7))="","",OFFSET('Water Data'!$E$28,0,10*ROW('Water Data'!E7)))</f>
        <v/>
      </c>
      <c r="BX13" s="289" t="str">
        <f ca="true">+IF(OFFSET('Water Data'!$E$29,0,10*ROW('Water Data'!E7))="","",OFFSET('Water Data'!$E$29,0,10*ROW('Water Data'!E7)))</f>
        <v/>
      </c>
      <c r="BY13" s="289" t="str">
        <f ca="true">+IF(OFFSET('Water Data'!$F$27,0,10*ROW('Water Data'!F7))="","",OFFSET('Water Data'!$F$27,0,10*ROW('Water Data'!F7)))</f>
        <v/>
      </c>
      <c r="BZ13" s="289" t="str">
        <f ca="true">+IF(OFFSET('Water Data'!$F$28,0,10*ROW('Water Data'!F7))="","",OFFSET('Water Data'!$F$28,0,10*ROW('Water Data'!F7)))</f>
        <v/>
      </c>
      <c r="CA13" s="289" t="str">
        <f ca="true">+IF(OFFSET('Water Data'!$F$29,0,10*ROW('Water Data'!F7))="","",OFFSET('Water Data'!$F$29,0,10*ROW('Water Data'!F7)))</f>
        <v/>
      </c>
      <c r="CB13" s="289" t="str">
        <f ca="true">+IF(OFFSET('Water Data'!$G$27,0,10*ROW('Water Data'!G7))="","",OFFSET('Water Data'!$G$27,0,10*ROW('Water Data'!G7)))</f>
        <v/>
      </c>
      <c r="CC13" s="289" t="str">
        <f ca="true">+IF(OFFSET('Water Data'!$G$28,0,10*ROW('Water Data'!G7))="","",OFFSET('Water Data'!$G$28,0,10*ROW('Water Data'!G7)))</f>
        <v/>
      </c>
      <c r="CD13" s="289" t="str">
        <f ca="true">+IF(OFFSET('Water Data'!$G$29,0,10*ROW('Water Data'!G7))="","",OFFSET('Water Data'!$G$29,0,10*ROW('Water Data'!G7)))</f>
        <v/>
      </c>
      <c r="CE13" s="289" t="str">
        <f ca="true">+IF(OFFSET('Water Data'!$H$27,0,10*ROW('Water Data'!H7))="","",OFFSET('Water Data'!$H$27,0,10*ROW('Water Data'!H7)))</f>
        <v>Yes</v>
      </c>
      <c r="CF13" s="289" t="str">
        <f ca="true">+IF(OFFSET('Water Data'!$H$28,0,10*ROW('Water Data'!H7))="","",OFFSET('Water Data'!$H$28,0,10*ROW('Water Data'!H7)))</f>
        <v/>
      </c>
      <c r="CG13" s="289" t="str">
        <f ca="true">+IF(OFFSET('Water Data'!$H$29,0,10*ROW('Water Data'!H7))="","",OFFSET('Water Data'!$H$29,0,10*ROW('Water Data'!H7)))</f>
        <v/>
      </c>
      <c r="CH13" s="289" t="str">
        <f ca="true">+IF(OFFSET('Water Data'!$I$27,0,10*ROW('Water Data'!I7))="","",OFFSET('Water Data'!$I$27,0,10*ROW('Water Data'!I7)))</f>
        <v>Yes</v>
      </c>
      <c r="CI13" s="289" t="str">
        <f ca="true">+IF(OFFSET('Water Data'!$I$28,0,10*ROW('Water Data'!I7))="","",OFFSET('Water Data'!$I$28,0,10*ROW('Water Data'!I7)))</f>
        <v/>
      </c>
      <c r="CJ13" s="289" t="str">
        <f ca="true">+IF(OFFSET('Water Data'!$I$29,0,10*ROW('Water Data'!I7))="","",OFFSET('Water Data'!$I$29,0,10*ROW('Water Data'!I7)))</f>
        <v/>
      </c>
      <c r="CK13" s="289" t="str">
        <f ca="true">+IF(OFFSET('Sanitation Data'!$D$28,0,10*ROW('Sanitation Data'!D7))="","",OFFSET('Sanitation Data'!$D$28,0,10*ROW('Sanitation Data'!D7)))</f>
        <v>Yes</v>
      </c>
      <c r="CL13" s="289" t="str">
        <f ca="true">+IF(OFFSET('Sanitation Data'!$D$29,0,10*ROW('Sanitation Data'!D7))="","",OFFSET('Sanitation Data'!$D$29,0,10*ROW('Sanitation Data'!D7)))</f>
        <v/>
      </c>
      <c r="CM13" s="289" t="str">
        <f ca="true">+IF(OFFSET('Sanitation Data'!$D$30,0,10*ROW('Sanitation Data'!D7))="","",OFFSET('Sanitation Data'!$D$30,0,10*ROW('Sanitation Data'!D7)))</f>
        <v/>
      </c>
      <c r="CN13" s="289" t="str">
        <f ca="true">+IF(OFFSET('Sanitation Data'!$D$31,0,10*ROW('Sanitation Data'!D7))="","",OFFSET('Sanitation Data'!$D$31,0,10*ROW('Sanitation Data'!D7)))</f>
        <v/>
      </c>
      <c r="CO13" s="289" t="str">
        <f ca="true">+IF(OFFSET('Sanitation Data'!$D$32,0,10*ROW('Sanitation Data'!D7))="","",OFFSET('Sanitation Data'!$D$32,0,10*ROW('Sanitation Data'!D7)))</f>
        <v/>
      </c>
      <c r="CP13" s="289" t="str">
        <f ca="true">+IF(OFFSET('Sanitation Data'!$E$28,0,10*ROW('Sanitation Data'!E7))="","",OFFSET('Sanitation Data'!$E$28,0,10*ROW('Sanitation Data'!E7)))</f>
        <v/>
      </c>
      <c r="CQ13" s="289" t="str">
        <f ca="true">+IF(OFFSET('Sanitation Data'!$E$29,0,10*ROW('Sanitation Data'!E7))="","",OFFSET('Sanitation Data'!$E$29,0,10*ROW('Sanitation Data'!E7)))</f>
        <v/>
      </c>
      <c r="CR13" s="289" t="str">
        <f ca="true">+IF(OFFSET('Sanitation Data'!$E$30,0,10*ROW('Sanitation Data'!E7))="","",OFFSET('Sanitation Data'!$E$30,0,10*ROW('Sanitation Data'!E7)))</f>
        <v/>
      </c>
      <c r="CS13" s="289" t="str">
        <f ca="true">+IF(OFFSET('Sanitation Data'!$E$31,0,10*ROW('Sanitation Data'!E7))="","",OFFSET('Sanitation Data'!$E$31,0,10*ROW('Sanitation Data'!E7)))</f>
        <v/>
      </c>
      <c r="CT13" s="289" t="str">
        <f ca="true">+IF(OFFSET('Sanitation Data'!$E$32,0,10*ROW('Sanitation Data'!E7))="","",OFFSET('Sanitation Data'!$E$32,0,10*ROW('Sanitation Data'!E7)))</f>
        <v/>
      </c>
      <c r="CU13" s="289" t="str">
        <f ca="true">+IF(OFFSET('Sanitation Data'!$F$28,0,10*ROW('Sanitation Data'!F7))="","",OFFSET('Sanitation Data'!$F$28,0,10*ROW('Sanitation Data'!F7)))</f>
        <v/>
      </c>
      <c r="CV13" s="289" t="str">
        <f ca="true">+IF(OFFSET('Sanitation Data'!$F$29,0,10*ROW('Sanitation Data'!F7))="","",OFFSET('Sanitation Data'!$F$29,0,10*ROW('Sanitation Data'!F7)))</f>
        <v/>
      </c>
      <c r="CW13" s="289" t="str">
        <f ca="true">+IF(OFFSET('Sanitation Data'!$F$30,0,10*ROW('Sanitation Data'!F7))="","",OFFSET('Sanitation Data'!$F$30,0,10*ROW('Sanitation Data'!F7)))</f>
        <v/>
      </c>
      <c r="CX13" s="289" t="str">
        <f ca="true">+IF(OFFSET('Sanitation Data'!$F$31,0,10*ROW('Sanitation Data'!F7))="","",OFFSET('Sanitation Data'!$F$31,0,10*ROW('Sanitation Data'!F7)))</f>
        <v/>
      </c>
      <c r="CY13" s="289" t="str">
        <f ca="true">+IF(OFFSET('Sanitation Data'!$F$32,0,10*ROW('Sanitation Data'!F7))="","",OFFSET('Sanitation Data'!$F$32,0,10*ROW('Sanitation Data'!F7)))</f>
        <v/>
      </c>
      <c r="CZ13" s="289" t="str">
        <f ca="true">+IF(OFFSET('Sanitation Data'!$G$28,0,10*ROW('Sanitation Data'!G7))="","",OFFSET('Sanitation Data'!$G$28,0,10*ROW('Sanitation Data'!G7)))</f>
        <v/>
      </c>
      <c r="DA13" s="289" t="str">
        <f ca="true">+IF(OFFSET('Sanitation Data'!$G$29,0,10*ROW('Sanitation Data'!G7))="","",OFFSET('Sanitation Data'!$G$29,0,10*ROW('Sanitation Data'!G7)))</f>
        <v/>
      </c>
      <c r="DB13" s="289" t="str">
        <f ca="true">+IF(OFFSET('Sanitation Data'!$G$30,0,10*ROW('Sanitation Data'!G7))="","",OFFSET('Sanitation Data'!$G$30,0,10*ROW('Sanitation Data'!G7)))</f>
        <v/>
      </c>
      <c r="DC13" s="289" t="str">
        <f ca="true">+IF(OFFSET('Sanitation Data'!$G$31,0,10*ROW('Sanitation Data'!G7))="","",OFFSET('Sanitation Data'!$G$31,0,10*ROW('Sanitation Data'!G7)))</f>
        <v/>
      </c>
      <c r="DD13" s="289" t="str">
        <f ca="true">+IF(OFFSET('Sanitation Data'!$G$32,0,10*ROW('Sanitation Data'!G7))="","",OFFSET('Sanitation Data'!$G$32,0,10*ROW('Sanitation Data'!G7)))</f>
        <v/>
      </c>
      <c r="DE13" s="289" t="str">
        <f ca="true">+IF(OFFSET('Sanitation Data'!$H$28,0,10*ROW('Sanitation Data'!H7))="","",OFFSET('Sanitation Data'!$H$28,0,10*ROW('Sanitation Data'!H7)))</f>
        <v>Yes</v>
      </c>
      <c r="DF13" s="289" t="str">
        <f ca="true">+IF(OFFSET('Sanitation Data'!$H$29,0,10*ROW('Sanitation Data'!H7))="","",OFFSET('Sanitation Data'!$H$29,0,10*ROW('Sanitation Data'!H7)))</f>
        <v/>
      </c>
      <c r="DG13" s="289" t="str">
        <f ca="true">+IF(OFFSET('Sanitation Data'!$H$30,0,10*ROW('Sanitation Data'!H7))="","",OFFSET('Sanitation Data'!$H$30,0,10*ROW('Sanitation Data'!H7)))</f>
        <v/>
      </c>
      <c r="DH13" s="289" t="str">
        <f ca="true">+IF(OFFSET('Sanitation Data'!$H$31,0,10*ROW('Sanitation Data'!H7))="","",OFFSET('Sanitation Data'!$H$31,0,10*ROW('Sanitation Data'!H7)))</f>
        <v/>
      </c>
      <c r="DI13" s="289" t="str">
        <f ca="true">+IF(OFFSET('Sanitation Data'!$H$32,0,10*ROW('Sanitation Data'!H7))="","",OFFSET('Sanitation Data'!$H$32,0,10*ROW('Sanitation Data'!H7)))</f>
        <v/>
      </c>
      <c r="DJ13" s="289" t="str">
        <f ca="true">+IF(OFFSET('Sanitation Data'!$I$28,0,10*ROW('Sanitation Data'!I7))="","",OFFSET('Sanitation Data'!$I$28,0,10*ROW('Sanitation Data'!I7)))</f>
        <v>Yes</v>
      </c>
      <c r="DK13" s="289" t="str">
        <f ca="true">+IF(OFFSET('Sanitation Data'!$I$29,0,10*ROW('Sanitation Data'!I7))="","",OFFSET('Sanitation Data'!$I$29,0,10*ROW('Sanitation Data'!I7)))</f>
        <v/>
      </c>
      <c r="DL13" s="289" t="str">
        <f ca="true">+IF(OFFSET('Sanitation Data'!$I$30,0,10*ROW('Sanitation Data'!I7))="","",OFFSET('Sanitation Data'!$I$30,0,10*ROW('Sanitation Data'!I7)))</f>
        <v/>
      </c>
      <c r="DM13" s="289" t="str">
        <f ca="true">+IF(OFFSET('Sanitation Data'!$I$31,0,10*ROW('Sanitation Data'!I7))="","",OFFSET('Sanitation Data'!$I$31,0,10*ROW('Sanitation Data'!I7)))</f>
        <v/>
      </c>
      <c r="DN13" s="289" t="str">
        <f ca="true">+IF(OFFSET('Sanitation Data'!$I$32,0,10*ROW('Sanitation Data'!I7))="","",OFFSET('Sanitation Data'!$I$32,0,10*ROW('Sanitation Data'!I7)))</f>
        <v/>
      </c>
      <c r="DO13" s="289" t="str">
        <f ca="true">+IF(OFFSET('Hygiene Data'!$D$11,0,10*ROW('Hygiene Data'!D7))="","",OFFSET('Hygiene Data'!$D$11,0,10*ROW('Hygiene Data'!D7)))</f>
        <v/>
      </c>
      <c r="DP13" s="289" t="str">
        <f ca="true">+IF(OFFSET('Hygiene Data'!$D$12,0,10*ROW('Hygiene Data'!D7))="","",OFFSET('Hygiene Data'!$D$12,0,10*ROW('Hygiene Data'!D7)))</f>
        <v/>
      </c>
      <c r="DQ13" s="289" t="str">
        <f ca="true">+IF(OFFSET('Hygiene Data'!$D$13,0,10*ROW('Hygiene Data'!D7))="","",OFFSET('Hygiene Data'!$D$13,0,10*ROW('Hygiene Data'!D7)))</f>
        <v/>
      </c>
      <c r="DR13" s="289" t="str">
        <f ca="true">+IF(OFFSET('Hygiene Data'!$E$11,0,10*ROW('Hygiene Data'!E7))="","",OFFSET('Hygiene Data'!$E$11,0,10*ROW('Hygiene Data'!E7)))</f>
        <v/>
      </c>
      <c r="DS13" s="289" t="str">
        <f ca="true">+IF(OFFSET('Hygiene Data'!$E$12,0,10*ROW('Hygiene Data'!E7))="","",OFFSET('Hygiene Data'!$E$12,0,10*ROW('Hygiene Data'!E7)))</f>
        <v/>
      </c>
      <c r="DT13" s="289" t="str">
        <f ca="true">+IF(OFFSET('Hygiene Data'!$E$13,0,10*ROW('Hygiene Data'!E7))="","",OFFSET('Hygiene Data'!$E$13,0,10*ROW('Hygiene Data'!E7)))</f>
        <v/>
      </c>
      <c r="DU13" s="289" t="str">
        <f ca="true">+IF(OFFSET('Hygiene Data'!$F$11,0,10*ROW('Hygiene Data'!F7))="","",OFFSET('Hygiene Data'!$F$11,0,10*ROW('Hygiene Data'!F7)))</f>
        <v/>
      </c>
      <c r="DV13" s="289" t="str">
        <f ca="true">+IF(OFFSET('Hygiene Data'!$F$12,0,10*ROW('Hygiene Data'!F7))="","",OFFSET('Hygiene Data'!$F$12,0,10*ROW('Hygiene Data'!F7)))</f>
        <v/>
      </c>
      <c r="DW13" s="289" t="str">
        <f ca="true">+IF(OFFSET('Hygiene Data'!$F$13,0,10*ROW('Hygiene Data'!F7))="","",OFFSET('Hygiene Data'!$F$13,0,10*ROW('Hygiene Data'!F7)))</f>
        <v/>
      </c>
      <c r="DX13" s="289" t="str">
        <f ca="true">+IF(OFFSET('Hygiene Data'!$G$11,0,10*ROW('Hygiene Data'!G7))="","",OFFSET('Hygiene Data'!$G$11,0,10*ROW('Hygiene Data'!G7)))</f>
        <v/>
      </c>
      <c r="DY13" s="289" t="str">
        <f ca="true">+IF(OFFSET('Hygiene Data'!$G$12,0,10*ROW('Hygiene Data'!G7))="","",OFFSET('Hygiene Data'!$G$12,0,10*ROW('Hygiene Data'!G7)))</f>
        <v/>
      </c>
      <c r="DZ13" s="289" t="str">
        <f ca="true">+IF(OFFSET('Hygiene Data'!$G$13,0,10*ROW('Hygiene Data'!G7))="","",OFFSET('Hygiene Data'!$G$13,0,10*ROW('Hygiene Data'!G7)))</f>
        <v/>
      </c>
      <c r="EA13" s="289" t="str">
        <f ca="true">+IF(OFFSET('Hygiene Data'!$H$11,0,10*ROW('Hygiene Data'!H7))="","",OFFSET('Hygiene Data'!$H$11,0,10*ROW('Hygiene Data'!H7)))</f>
        <v/>
      </c>
      <c r="EB13" s="289" t="str">
        <f ca="true">+IF(OFFSET('Hygiene Data'!$H$12,0,10*ROW('Hygiene Data'!H7))="","",OFFSET('Hygiene Data'!$H$12,0,10*ROW('Hygiene Data'!H7)))</f>
        <v/>
      </c>
      <c r="EC13" s="289" t="str">
        <f ca="true">+IF(OFFSET('Hygiene Data'!$H$13,0,10*ROW('Hygiene Data'!H7))="","",OFFSET('Hygiene Data'!$H$13,0,10*ROW('Hygiene Data'!H7)))</f>
        <v/>
      </c>
      <c r="ED13" s="289" t="str">
        <f ca="true">+IF(OFFSET('Hygiene Data'!$I$11,0,10*ROW('Hygiene Data'!I7))="","",OFFSET('Hygiene Data'!$I$11,0,10*ROW('Hygiene Data'!I7)))</f>
        <v/>
      </c>
      <c r="EE13" s="289" t="str">
        <f ca="true">+IF(OFFSET('Hygiene Data'!$I$12,0,10*ROW('Hygiene Data'!I7))="","",OFFSET('Hygiene Data'!$I$12,0,10*ROW('Hygiene Data'!I7)))</f>
        <v/>
      </c>
      <c r="EF13" s="289"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GIN_2011_UIS</v>
      </c>
      <c r="B14" s="36" t="str">
        <f ca="true">+IF(OFFSET('Water Data'!$C$2,0,10*ROW('Water Data'!F8))="","",OFFSET('Water Data'!$C$2,0,10*ROW('Water Data'!F8)))</f>
        <v>Other</v>
      </c>
      <c r="C14" s="345">
        <f t="shared" ca="true" si="0"/>
        <v>2011</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[23]</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str">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[22]</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str">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[32]</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str">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[71]</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str">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[69]</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str">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[82]</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9"/>
      <c r="BS14" s="289" t="str">
        <f ca="true">+IF(OFFSET('Water Data'!$D$27,0,10*ROW('Water Data'!D8))="","",OFFSET('Water Data'!$D$27,0,10*ROW('Water Data'!D8)))</f>
        <v/>
      </c>
      <c r="BT14" s="289" t="str">
        <f ca="true">+IF(OFFSET('Water Data'!$D$28,0,10*ROW('Water Data'!D8))="","",OFFSET('Water Data'!$D$28,0,10*ROW('Water Data'!D8)))</f>
        <v>No</v>
      </c>
      <c r="BU14" s="289" t="str">
        <f ca="true">+IF(OFFSET('Water Data'!$D$29,0,10*ROW('Water Data'!D8))="","",OFFSET('Water Data'!$D$29,0,10*ROW('Water Data'!D8)))</f>
        <v/>
      </c>
      <c r="BV14" s="289" t="str">
        <f ca="true">+IF(OFFSET('Water Data'!$E$27,0,10*ROW('Water Data'!E8))="","",OFFSET('Water Data'!$E$27,0,10*ROW('Water Data'!E8)))</f>
        <v/>
      </c>
      <c r="BW14" s="289" t="str">
        <f ca="true">+IF(OFFSET('Water Data'!$E$28,0,10*ROW('Water Data'!E8))="","",OFFSET('Water Data'!$E$28,0,10*ROW('Water Data'!E8)))</f>
        <v/>
      </c>
      <c r="BX14" s="289" t="str">
        <f ca="true">+IF(OFFSET('Water Data'!$E$29,0,10*ROW('Water Data'!E8))="","",OFFSET('Water Data'!$E$29,0,10*ROW('Water Data'!E8)))</f>
        <v/>
      </c>
      <c r="BY14" s="289" t="str">
        <f ca="true">+IF(OFFSET('Water Data'!$F$27,0,10*ROW('Water Data'!F8))="","",OFFSET('Water Data'!$F$27,0,10*ROW('Water Data'!F8)))</f>
        <v/>
      </c>
      <c r="BZ14" s="289" t="str">
        <f ca="true">+IF(OFFSET('Water Data'!$F$28,0,10*ROW('Water Data'!F8))="","",OFFSET('Water Data'!$F$28,0,10*ROW('Water Data'!F8)))</f>
        <v/>
      </c>
      <c r="CA14" s="289" t="str">
        <f ca="true">+IF(OFFSET('Water Data'!$F$29,0,10*ROW('Water Data'!F8))="","",OFFSET('Water Data'!$F$29,0,10*ROW('Water Data'!F8)))</f>
        <v/>
      </c>
      <c r="CB14" s="289" t="str">
        <f ca="true">+IF(OFFSET('Water Data'!$G$27,0,10*ROW('Water Data'!G8))="","",OFFSET('Water Data'!$G$27,0,10*ROW('Water Data'!G8)))</f>
        <v/>
      </c>
      <c r="CC14" s="289" t="str">
        <f ca="true">+IF(OFFSET('Water Data'!$G$28,0,10*ROW('Water Data'!G8))="","",OFFSET('Water Data'!$G$28,0,10*ROW('Water Data'!G8)))</f>
        <v/>
      </c>
      <c r="CD14" s="289" t="str">
        <f ca="true">+IF(OFFSET('Water Data'!$G$29,0,10*ROW('Water Data'!G8))="","",OFFSET('Water Data'!$G$29,0,10*ROW('Water Data'!G8)))</f>
        <v/>
      </c>
      <c r="CE14" s="289" t="str">
        <f ca="true">+IF(OFFSET('Water Data'!$H$27,0,10*ROW('Water Data'!H8))="","",OFFSET('Water Data'!$H$27,0,10*ROW('Water Data'!H8)))</f>
        <v/>
      </c>
      <c r="CF14" s="289" t="str">
        <f ca="true">+IF(OFFSET('Water Data'!$H$28,0,10*ROW('Water Data'!H8))="","",OFFSET('Water Data'!$H$28,0,10*ROW('Water Data'!H8)))</f>
        <v>No</v>
      </c>
      <c r="CG14" s="289" t="str">
        <f ca="true">+IF(OFFSET('Water Data'!$H$29,0,10*ROW('Water Data'!H8))="","",OFFSET('Water Data'!$H$29,0,10*ROW('Water Data'!H8)))</f>
        <v/>
      </c>
      <c r="CH14" s="289" t="str">
        <f ca="true">+IF(OFFSET('Water Data'!$I$27,0,10*ROW('Water Data'!I8))="","",OFFSET('Water Data'!$I$27,0,10*ROW('Water Data'!I8)))</f>
        <v/>
      </c>
      <c r="CI14" s="289" t="str">
        <f ca="true">+IF(OFFSET('Water Data'!$I$28,0,10*ROW('Water Data'!I8))="","",OFFSET('Water Data'!$I$28,0,10*ROW('Water Data'!I8)))</f>
        <v>No</v>
      </c>
      <c r="CJ14" s="289" t="str">
        <f ca="true">+IF(OFFSET('Water Data'!$I$29,0,10*ROW('Water Data'!I8))="","",OFFSET('Water Data'!$I$29,0,10*ROW('Water Data'!I8)))</f>
        <v/>
      </c>
      <c r="CK14" s="289" t="str">
        <f ca="true">+IF(OFFSET('Sanitation Data'!$D$28,0,10*ROW('Sanitation Data'!D8))="","",OFFSET('Sanitation Data'!$D$28,0,10*ROW('Sanitation Data'!D8)))</f>
        <v>No</v>
      </c>
      <c r="CL14" s="289" t="str">
        <f ca="true">+IF(OFFSET('Sanitation Data'!$D$29,0,10*ROW('Sanitation Data'!D8))="","",OFFSET('Sanitation Data'!$D$29,0,10*ROW('Sanitation Data'!D8)))</f>
        <v/>
      </c>
      <c r="CM14" s="289" t="str">
        <f ca="true">+IF(OFFSET('Sanitation Data'!$D$30,0,10*ROW('Sanitation Data'!D8))="","",OFFSET('Sanitation Data'!$D$30,0,10*ROW('Sanitation Data'!D8)))</f>
        <v/>
      </c>
      <c r="CN14" s="289" t="str">
        <f ca="true">+IF(OFFSET('Sanitation Data'!$D$31,0,10*ROW('Sanitation Data'!D8))="","",OFFSET('Sanitation Data'!$D$31,0,10*ROW('Sanitation Data'!D8)))</f>
        <v/>
      </c>
      <c r="CO14" s="289" t="str">
        <f ca="true">+IF(OFFSET('Sanitation Data'!$D$32,0,10*ROW('Sanitation Data'!D8))="","",OFFSET('Sanitation Data'!$D$32,0,10*ROW('Sanitation Data'!D8)))</f>
        <v/>
      </c>
      <c r="CP14" s="289" t="str">
        <f ca="true">+IF(OFFSET('Sanitation Data'!$E$28,0,10*ROW('Sanitation Data'!E8))="","",OFFSET('Sanitation Data'!$E$28,0,10*ROW('Sanitation Data'!E8)))</f>
        <v/>
      </c>
      <c r="CQ14" s="289" t="str">
        <f ca="true">+IF(OFFSET('Sanitation Data'!$E$29,0,10*ROW('Sanitation Data'!E8))="","",OFFSET('Sanitation Data'!$E$29,0,10*ROW('Sanitation Data'!E8)))</f>
        <v/>
      </c>
      <c r="CR14" s="289" t="str">
        <f ca="true">+IF(OFFSET('Sanitation Data'!$E$30,0,10*ROW('Sanitation Data'!E8))="","",OFFSET('Sanitation Data'!$E$30,0,10*ROW('Sanitation Data'!E8)))</f>
        <v/>
      </c>
      <c r="CS14" s="289" t="str">
        <f ca="true">+IF(OFFSET('Sanitation Data'!$E$31,0,10*ROW('Sanitation Data'!E8))="","",OFFSET('Sanitation Data'!$E$31,0,10*ROW('Sanitation Data'!E8)))</f>
        <v/>
      </c>
      <c r="CT14" s="289" t="str">
        <f ca="true">+IF(OFFSET('Sanitation Data'!$E$32,0,10*ROW('Sanitation Data'!E8))="","",OFFSET('Sanitation Data'!$E$32,0,10*ROW('Sanitation Data'!E8)))</f>
        <v/>
      </c>
      <c r="CU14" s="289" t="str">
        <f ca="true">+IF(OFFSET('Sanitation Data'!$F$28,0,10*ROW('Sanitation Data'!F8))="","",OFFSET('Sanitation Data'!$F$28,0,10*ROW('Sanitation Data'!F8)))</f>
        <v/>
      </c>
      <c r="CV14" s="289" t="str">
        <f ca="true">+IF(OFFSET('Sanitation Data'!$F$29,0,10*ROW('Sanitation Data'!F8))="","",OFFSET('Sanitation Data'!$F$29,0,10*ROW('Sanitation Data'!F8)))</f>
        <v/>
      </c>
      <c r="CW14" s="289" t="str">
        <f ca="true">+IF(OFFSET('Sanitation Data'!$F$30,0,10*ROW('Sanitation Data'!F8))="","",OFFSET('Sanitation Data'!$F$30,0,10*ROW('Sanitation Data'!F8)))</f>
        <v/>
      </c>
      <c r="CX14" s="289" t="str">
        <f ca="true">+IF(OFFSET('Sanitation Data'!$F$31,0,10*ROW('Sanitation Data'!F8))="","",OFFSET('Sanitation Data'!$F$31,0,10*ROW('Sanitation Data'!F8)))</f>
        <v/>
      </c>
      <c r="CY14" s="289" t="str">
        <f ca="true">+IF(OFFSET('Sanitation Data'!$F$32,0,10*ROW('Sanitation Data'!F8))="","",OFFSET('Sanitation Data'!$F$32,0,10*ROW('Sanitation Data'!F8)))</f>
        <v/>
      </c>
      <c r="CZ14" s="289" t="str">
        <f ca="true">+IF(OFFSET('Sanitation Data'!$G$28,0,10*ROW('Sanitation Data'!G8))="","",OFFSET('Sanitation Data'!$G$28,0,10*ROW('Sanitation Data'!G8)))</f>
        <v/>
      </c>
      <c r="DA14" s="289" t="str">
        <f ca="true">+IF(OFFSET('Sanitation Data'!$G$29,0,10*ROW('Sanitation Data'!G8))="","",OFFSET('Sanitation Data'!$G$29,0,10*ROW('Sanitation Data'!G8)))</f>
        <v/>
      </c>
      <c r="DB14" s="289" t="str">
        <f ca="true">+IF(OFFSET('Sanitation Data'!$G$30,0,10*ROW('Sanitation Data'!G8))="","",OFFSET('Sanitation Data'!$G$30,0,10*ROW('Sanitation Data'!G8)))</f>
        <v/>
      </c>
      <c r="DC14" s="289" t="str">
        <f ca="true">+IF(OFFSET('Sanitation Data'!$G$31,0,10*ROW('Sanitation Data'!G8))="","",OFFSET('Sanitation Data'!$G$31,0,10*ROW('Sanitation Data'!G8)))</f>
        <v/>
      </c>
      <c r="DD14" s="289" t="str">
        <f ca="true">+IF(OFFSET('Sanitation Data'!$G$32,0,10*ROW('Sanitation Data'!G8))="","",OFFSET('Sanitation Data'!$G$32,0,10*ROW('Sanitation Data'!G8)))</f>
        <v/>
      </c>
      <c r="DE14" s="289" t="str">
        <f ca="true">+IF(OFFSET('Sanitation Data'!$H$28,0,10*ROW('Sanitation Data'!H8))="","",OFFSET('Sanitation Data'!$H$28,0,10*ROW('Sanitation Data'!H8)))</f>
        <v>No</v>
      </c>
      <c r="DF14" s="289" t="str">
        <f ca="true">+IF(OFFSET('Sanitation Data'!$H$29,0,10*ROW('Sanitation Data'!H8))="","",OFFSET('Sanitation Data'!$H$29,0,10*ROW('Sanitation Data'!H8)))</f>
        <v/>
      </c>
      <c r="DG14" s="289" t="str">
        <f ca="true">+IF(OFFSET('Sanitation Data'!$H$30,0,10*ROW('Sanitation Data'!H8))="","",OFFSET('Sanitation Data'!$H$30,0,10*ROW('Sanitation Data'!H8)))</f>
        <v/>
      </c>
      <c r="DH14" s="289" t="str">
        <f ca="true">+IF(OFFSET('Sanitation Data'!$H$31,0,10*ROW('Sanitation Data'!H8))="","",OFFSET('Sanitation Data'!$H$31,0,10*ROW('Sanitation Data'!H8)))</f>
        <v/>
      </c>
      <c r="DI14" s="289" t="str">
        <f ca="true">+IF(OFFSET('Sanitation Data'!$H$32,0,10*ROW('Sanitation Data'!H8))="","",OFFSET('Sanitation Data'!$H$32,0,10*ROW('Sanitation Data'!H8)))</f>
        <v/>
      </c>
      <c r="DJ14" s="289" t="str">
        <f ca="true">+IF(OFFSET('Sanitation Data'!$I$28,0,10*ROW('Sanitation Data'!I8))="","",OFFSET('Sanitation Data'!$I$28,0,10*ROW('Sanitation Data'!I8)))</f>
        <v>No</v>
      </c>
      <c r="DK14" s="289" t="str">
        <f ca="true">+IF(OFFSET('Sanitation Data'!$I$29,0,10*ROW('Sanitation Data'!I8))="","",OFFSET('Sanitation Data'!$I$29,0,10*ROW('Sanitation Data'!I8)))</f>
        <v/>
      </c>
      <c r="DL14" s="289" t="str">
        <f ca="true">+IF(OFFSET('Sanitation Data'!$I$30,0,10*ROW('Sanitation Data'!I8))="","",OFFSET('Sanitation Data'!$I$30,0,10*ROW('Sanitation Data'!I8)))</f>
        <v/>
      </c>
      <c r="DM14" s="289" t="str">
        <f ca="true">+IF(OFFSET('Sanitation Data'!$I$31,0,10*ROW('Sanitation Data'!I8))="","",OFFSET('Sanitation Data'!$I$31,0,10*ROW('Sanitation Data'!I8)))</f>
        <v/>
      </c>
      <c r="DN14" s="289" t="str">
        <f ca="true">+IF(OFFSET('Sanitation Data'!$I$32,0,10*ROW('Sanitation Data'!I8))="","",OFFSET('Sanitation Data'!$I$32,0,10*ROW('Sanitation Data'!I8)))</f>
        <v/>
      </c>
      <c r="DO14" s="289" t="str">
        <f ca="true">+IF(OFFSET('Hygiene Data'!$D$11,0,10*ROW('Hygiene Data'!D8))="","",OFFSET('Hygiene Data'!$D$11,0,10*ROW('Hygiene Data'!D8)))</f>
        <v/>
      </c>
      <c r="DP14" s="289" t="str">
        <f ca="true">+IF(OFFSET('Hygiene Data'!$D$12,0,10*ROW('Hygiene Data'!D8))="","",OFFSET('Hygiene Data'!$D$12,0,10*ROW('Hygiene Data'!D8)))</f>
        <v/>
      </c>
      <c r="DQ14" s="289" t="str">
        <f ca="true">+IF(OFFSET('Hygiene Data'!$D$13,0,10*ROW('Hygiene Data'!D8))="","",OFFSET('Hygiene Data'!$D$13,0,10*ROW('Hygiene Data'!D8)))</f>
        <v/>
      </c>
      <c r="DR14" s="289" t="str">
        <f ca="true">+IF(OFFSET('Hygiene Data'!$E$11,0,10*ROW('Hygiene Data'!E8))="","",OFFSET('Hygiene Data'!$E$11,0,10*ROW('Hygiene Data'!E8)))</f>
        <v/>
      </c>
      <c r="DS14" s="289" t="str">
        <f ca="true">+IF(OFFSET('Hygiene Data'!$E$12,0,10*ROW('Hygiene Data'!E8))="","",OFFSET('Hygiene Data'!$E$12,0,10*ROW('Hygiene Data'!E8)))</f>
        <v/>
      </c>
      <c r="DT14" s="289" t="str">
        <f ca="true">+IF(OFFSET('Hygiene Data'!$E$13,0,10*ROW('Hygiene Data'!E8))="","",OFFSET('Hygiene Data'!$E$13,0,10*ROW('Hygiene Data'!E8)))</f>
        <v/>
      </c>
      <c r="DU14" s="289" t="str">
        <f ca="true">+IF(OFFSET('Hygiene Data'!$F$11,0,10*ROW('Hygiene Data'!F8))="","",OFFSET('Hygiene Data'!$F$11,0,10*ROW('Hygiene Data'!F8)))</f>
        <v/>
      </c>
      <c r="DV14" s="289" t="str">
        <f ca="true">+IF(OFFSET('Hygiene Data'!$F$12,0,10*ROW('Hygiene Data'!F8))="","",OFFSET('Hygiene Data'!$F$12,0,10*ROW('Hygiene Data'!F8)))</f>
        <v/>
      </c>
      <c r="DW14" s="289" t="str">
        <f ca="true">+IF(OFFSET('Hygiene Data'!$F$13,0,10*ROW('Hygiene Data'!F8))="","",OFFSET('Hygiene Data'!$F$13,0,10*ROW('Hygiene Data'!F8)))</f>
        <v/>
      </c>
      <c r="DX14" s="289" t="str">
        <f ca="true">+IF(OFFSET('Hygiene Data'!$G$11,0,10*ROW('Hygiene Data'!G8))="","",OFFSET('Hygiene Data'!$G$11,0,10*ROW('Hygiene Data'!G8)))</f>
        <v/>
      </c>
      <c r="DY14" s="289" t="str">
        <f ca="true">+IF(OFFSET('Hygiene Data'!$G$12,0,10*ROW('Hygiene Data'!G8))="","",OFFSET('Hygiene Data'!$G$12,0,10*ROW('Hygiene Data'!G8)))</f>
        <v/>
      </c>
      <c r="DZ14" s="289" t="str">
        <f ca="true">+IF(OFFSET('Hygiene Data'!$G$13,0,10*ROW('Hygiene Data'!G8))="","",OFFSET('Hygiene Data'!$G$13,0,10*ROW('Hygiene Data'!G8)))</f>
        <v/>
      </c>
      <c r="EA14" s="289" t="str">
        <f ca="true">+IF(OFFSET('Hygiene Data'!$H$11,0,10*ROW('Hygiene Data'!H8))="","",OFFSET('Hygiene Data'!$H$11,0,10*ROW('Hygiene Data'!H8)))</f>
        <v/>
      </c>
      <c r="EB14" s="289" t="str">
        <f ca="true">+IF(OFFSET('Hygiene Data'!$H$12,0,10*ROW('Hygiene Data'!H8))="","",OFFSET('Hygiene Data'!$H$12,0,10*ROW('Hygiene Data'!H8)))</f>
        <v/>
      </c>
      <c r="EC14" s="289" t="str">
        <f ca="true">+IF(OFFSET('Hygiene Data'!$H$13,0,10*ROW('Hygiene Data'!H8))="","",OFFSET('Hygiene Data'!$H$13,0,10*ROW('Hygiene Data'!H8)))</f>
        <v/>
      </c>
      <c r="ED14" s="289" t="str">
        <f ca="true">+IF(OFFSET('Hygiene Data'!$I$11,0,10*ROW('Hygiene Data'!I8))="","",OFFSET('Hygiene Data'!$I$11,0,10*ROW('Hygiene Data'!I8)))</f>
        <v/>
      </c>
      <c r="EE14" s="289" t="str">
        <f ca="true">+IF(OFFSET('Hygiene Data'!$I$12,0,10*ROW('Hygiene Data'!I8))="","",OFFSET('Hygiene Data'!$I$12,0,10*ROW('Hygiene Data'!I8)))</f>
        <v/>
      </c>
      <c r="EF14" s="289"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GIN_2012_EMIS</v>
      </c>
      <c r="B15" s="36" t="str">
        <f ca="true">+IF(OFFSET('Water Data'!$C$2,0,10*ROW('Water Data'!F9))="","",OFFSET('Water Data'!$C$2,0,10*ROW('Water Data'!F9)))</f>
        <v>EMIS</v>
      </c>
      <c r="C15" s="345">
        <f t="shared" ca="true" si="0"/>
        <v>2012</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44.498712370126995</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87.551622418879063</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32.840129916997483</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63.607342378292095</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74.620371192611671</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81.356932153392322</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70.528088536027909</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92.657621707901043</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9"/>
      <c r="BS15" s="289" t="str">
        <f ca="true">+IF(OFFSET('Water Data'!$D$27,0,10*ROW('Water Data'!D9))="","",OFFSET('Water Data'!$D$27,0,10*ROW('Water Data'!D9)))</f>
        <v>Yes</v>
      </c>
      <c r="BT15" s="289" t="str">
        <f ca="true">+IF(OFFSET('Water Data'!$D$28,0,10*ROW('Water Data'!D9))="","",OFFSET('Water Data'!$D$28,0,10*ROW('Water Data'!D9)))</f>
        <v/>
      </c>
      <c r="BU15" s="289" t="str">
        <f ca="true">+IF(OFFSET('Water Data'!$D$29,0,10*ROW('Water Data'!D9))="","",OFFSET('Water Data'!$D$29,0,10*ROW('Water Data'!D9)))</f>
        <v/>
      </c>
      <c r="BV15" s="289" t="str">
        <f ca="true">+IF(OFFSET('Water Data'!$E$27,0,10*ROW('Water Data'!E9))="","",OFFSET('Water Data'!$E$27,0,10*ROW('Water Data'!E9)))</f>
        <v/>
      </c>
      <c r="BW15" s="289" t="str">
        <f ca="true">+IF(OFFSET('Water Data'!$E$28,0,10*ROW('Water Data'!E9))="","",OFFSET('Water Data'!$E$28,0,10*ROW('Water Data'!E9)))</f>
        <v/>
      </c>
      <c r="BX15" s="289" t="str">
        <f ca="true">+IF(OFFSET('Water Data'!$E$29,0,10*ROW('Water Data'!E9))="","",OFFSET('Water Data'!$E$29,0,10*ROW('Water Data'!E9)))</f>
        <v/>
      </c>
      <c r="BY15" s="289" t="str">
        <f ca="true">+IF(OFFSET('Water Data'!$F$27,0,10*ROW('Water Data'!F9))="","",OFFSET('Water Data'!$F$27,0,10*ROW('Water Data'!F9)))</f>
        <v/>
      </c>
      <c r="BZ15" s="289" t="str">
        <f ca="true">+IF(OFFSET('Water Data'!$F$28,0,10*ROW('Water Data'!F9))="","",OFFSET('Water Data'!$F$28,0,10*ROW('Water Data'!F9)))</f>
        <v/>
      </c>
      <c r="CA15" s="289" t="str">
        <f ca="true">+IF(OFFSET('Water Data'!$F$29,0,10*ROW('Water Data'!F9))="","",OFFSET('Water Data'!$F$29,0,10*ROW('Water Data'!F9)))</f>
        <v/>
      </c>
      <c r="CB15" s="289" t="str">
        <f ca="true">+IF(OFFSET('Water Data'!$G$27,0,10*ROW('Water Data'!G9))="","",OFFSET('Water Data'!$G$27,0,10*ROW('Water Data'!G9)))</f>
        <v>Yes</v>
      </c>
      <c r="CC15" s="289" t="str">
        <f ca="true">+IF(OFFSET('Water Data'!$G$28,0,10*ROW('Water Data'!G9))="","",OFFSET('Water Data'!$G$28,0,10*ROW('Water Data'!G9)))</f>
        <v/>
      </c>
      <c r="CD15" s="289" t="str">
        <f ca="true">+IF(OFFSET('Water Data'!$G$29,0,10*ROW('Water Data'!G9))="","",OFFSET('Water Data'!$G$29,0,10*ROW('Water Data'!G9)))</f>
        <v/>
      </c>
      <c r="CE15" s="289" t="str">
        <f ca="true">+IF(OFFSET('Water Data'!$H$27,0,10*ROW('Water Data'!H9))="","",OFFSET('Water Data'!$H$27,0,10*ROW('Water Data'!H9)))</f>
        <v>Yes</v>
      </c>
      <c r="CF15" s="289" t="str">
        <f ca="true">+IF(OFFSET('Water Data'!$H$28,0,10*ROW('Water Data'!H9))="","",OFFSET('Water Data'!$H$28,0,10*ROW('Water Data'!H9)))</f>
        <v/>
      </c>
      <c r="CG15" s="289" t="str">
        <f ca="true">+IF(OFFSET('Water Data'!$H$29,0,10*ROW('Water Data'!H9))="","",OFFSET('Water Data'!$H$29,0,10*ROW('Water Data'!H9)))</f>
        <v/>
      </c>
      <c r="CH15" s="289" t="str">
        <f ca="true">+IF(OFFSET('Water Data'!$I$27,0,10*ROW('Water Data'!I9))="","",OFFSET('Water Data'!$I$27,0,10*ROW('Water Data'!I9)))</f>
        <v>Yes</v>
      </c>
      <c r="CI15" s="289" t="str">
        <f ca="true">+IF(OFFSET('Water Data'!$I$28,0,10*ROW('Water Data'!I9))="","",OFFSET('Water Data'!$I$28,0,10*ROW('Water Data'!I9)))</f>
        <v/>
      </c>
      <c r="CJ15" s="289" t="str">
        <f ca="true">+IF(OFFSET('Water Data'!$I$29,0,10*ROW('Water Data'!I9))="","",OFFSET('Water Data'!$I$29,0,10*ROW('Water Data'!I9)))</f>
        <v/>
      </c>
      <c r="CK15" s="289" t="str">
        <f ca="true">+IF(OFFSET('Sanitation Data'!$D$28,0,10*ROW('Sanitation Data'!D9))="","",OFFSET('Sanitation Data'!$D$28,0,10*ROW('Sanitation Data'!D9)))</f>
        <v>Yes</v>
      </c>
      <c r="CL15" s="289" t="str">
        <f ca="true">+IF(OFFSET('Sanitation Data'!$D$29,0,10*ROW('Sanitation Data'!D9))="","",OFFSET('Sanitation Data'!$D$29,0,10*ROW('Sanitation Data'!D9)))</f>
        <v/>
      </c>
      <c r="CM15" s="289" t="str">
        <f ca="true">+IF(OFFSET('Sanitation Data'!$D$30,0,10*ROW('Sanitation Data'!D9))="","",OFFSET('Sanitation Data'!$D$30,0,10*ROW('Sanitation Data'!D9)))</f>
        <v/>
      </c>
      <c r="CN15" s="289" t="str">
        <f ca="true">+IF(OFFSET('Sanitation Data'!$D$31,0,10*ROW('Sanitation Data'!D9))="","",OFFSET('Sanitation Data'!$D$31,0,10*ROW('Sanitation Data'!D9)))</f>
        <v/>
      </c>
      <c r="CO15" s="289" t="str">
        <f ca="true">+IF(OFFSET('Sanitation Data'!$D$32,0,10*ROW('Sanitation Data'!D9))="","",OFFSET('Sanitation Data'!$D$32,0,10*ROW('Sanitation Data'!D9)))</f>
        <v/>
      </c>
      <c r="CP15" s="289" t="str">
        <f ca="true">+IF(OFFSET('Sanitation Data'!$E$28,0,10*ROW('Sanitation Data'!E9))="","",OFFSET('Sanitation Data'!$E$28,0,10*ROW('Sanitation Data'!E9)))</f>
        <v/>
      </c>
      <c r="CQ15" s="289" t="str">
        <f ca="true">+IF(OFFSET('Sanitation Data'!$E$29,0,10*ROW('Sanitation Data'!E9))="","",OFFSET('Sanitation Data'!$E$29,0,10*ROW('Sanitation Data'!E9)))</f>
        <v/>
      </c>
      <c r="CR15" s="289" t="str">
        <f ca="true">+IF(OFFSET('Sanitation Data'!$E$30,0,10*ROW('Sanitation Data'!E9))="","",OFFSET('Sanitation Data'!$E$30,0,10*ROW('Sanitation Data'!E9)))</f>
        <v/>
      </c>
      <c r="CS15" s="289" t="str">
        <f ca="true">+IF(OFFSET('Sanitation Data'!$E$31,0,10*ROW('Sanitation Data'!E9))="","",OFFSET('Sanitation Data'!$E$31,0,10*ROW('Sanitation Data'!E9)))</f>
        <v/>
      </c>
      <c r="CT15" s="289" t="str">
        <f ca="true">+IF(OFFSET('Sanitation Data'!$E$32,0,10*ROW('Sanitation Data'!E9))="","",OFFSET('Sanitation Data'!$E$32,0,10*ROW('Sanitation Data'!E9)))</f>
        <v/>
      </c>
      <c r="CU15" s="289" t="str">
        <f ca="true">+IF(OFFSET('Sanitation Data'!$F$28,0,10*ROW('Sanitation Data'!F9))="","",OFFSET('Sanitation Data'!$F$28,0,10*ROW('Sanitation Data'!F9)))</f>
        <v/>
      </c>
      <c r="CV15" s="289" t="str">
        <f ca="true">+IF(OFFSET('Sanitation Data'!$F$29,0,10*ROW('Sanitation Data'!F9))="","",OFFSET('Sanitation Data'!$F$29,0,10*ROW('Sanitation Data'!F9)))</f>
        <v/>
      </c>
      <c r="CW15" s="289" t="str">
        <f ca="true">+IF(OFFSET('Sanitation Data'!$F$30,0,10*ROW('Sanitation Data'!F9))="","",OFFSET('Sanitation Data'!$F$30,0,10*ROW('Sanitation Data'!F9)))</f>
        <v/>
      </c>
      <c r="CX15" s="289" t="str">
        <f ca="true">+IF(OFFSET('Sanitation Data'!$F$31,0,10*ROW('Sanitation Data'!F9))="","",OFFSET('Sanitation Data'!$F$31,0,10*ROW('Sanitation Data'!F9)))</f>
        <v/>
      </c>
      <c r="CY15" s="289" t="str">
        <f ca="true">+IF(OFFSET('Sanitation Data'!$F$32,0,10*ROW('Sanitation Data'!F9))="","",OFFSET('Sanitation Data'!$F$32,0,10*ROW('Sanitation Data'!F9)))</f>
        <v/>
      </c>
      <c r="CZ15" s="289" t="str">
        <f ca="true">+IF(OFFSET('Sanitation Data'!$G$28,0,10*ROW('Sanitation Data'!G9))="","",OFFSET('Sanitation Data'!$G$28,0,10*ROW('Sanitation Data'!G9)))</f>
        <v>Yes</v>
      </c>
      <c r="DA15" s="289" t="str">
        <f ca="true">+IF(OFFSET('Sanitation Data'!$G$29,0,10*ROW('Sanitation Data'!G9))="","",OFFSET('Sanitation Data'!$G$29,0,10*ROW('Sanitation Data'!G9)))</f>
        <v/>
      </c>
      <c r="DB15" s="289" t="str">
        <f ca="true">+IF(OFFSET('Sanitation Data'!$G$30,0,10*ROW('Sanitation Data'!G9))="","",OFFSET('Sanitation Data'!$G$30,0,10*ROW('Sanitation Data'!G9)))</f>
        <v/>
      </c>
      <c r="DC15" s="289" t="str">
        <f ca="true">+IF(OFFSET('Sanitation Data'!$G$31,0,10*ROW('Sanitation Data'!G9))="","",OFFSET('Sanitation Data'!$G$31,0,10*ROW('Sanitation Data'!G9)))</f>
        <v/>
      </c>
      <c r="DD15" s="289" t="str">
        <f ca="true">+IF(OFFSET('Sanitation Data'!$G$32,0,10*ROW('Sanitation Data'!G9))="","",OFFSET('Sanitation Data'!$G$32,0,10*ROW('Sanitation Data'!G9)))</f>
        <v/>
      </c>
      <c r="DE15" s="289" t="str">
        <f ca="true">+IF(OFFSET('Sanitation Data'!$H$28,0,10*ROW('Sanitation Data'!H9))="","",OFFSET('Sanitation Data'!$H$28,0,10*ROW('Sanitation Data'!H9)))</f>
        <v>Yes</v>
      </c>
      <c r="DF15" s="289" t="str">
        <f ca="true">+IF(OFFSET('Sanitation Data'!$H$29,0,10*ROW('Sanitation Data'!H9))="","",OFFSET('Sanitation Data'!$H$29,0,10*ROW('Sanitation Data'!H9)))</f>
        <v/>
      </c>
      <c r="DG15" s="289" t="str">
        <f ca="true">+IF(OFFSET('Sanitation Data'!$H$30,0,10*ROW('Sanitation Data'!H9))="","",OFFSET('Sanitation Data'!$H$30,0,10*ROW('Sanitation Data'!H9)))</f>
        <v/>
      </c>
      <c r="DH15" s="289" t="str">
        <f ca="true">+IF(OFFSET('Sanitation Data'!$H$31,0,10*ROW('Sanitation Data'!H9))="","",OFFSET('Sanitation Data'!$H$31,0,10*ROW('Sanitation Data'!H9)))</f>
        <v/>
      </c>
      <c r="DI15" s="289" t="str">
        <f ca="true">+IF(OFFSET('Sanitation Data'!$H$32,0,10*ROW('Sanitation Data'!H9))="","",OFFSET('Sanitation Data'!$H$32,0,10*ROW('Sanitation Data'!H9)))</f>
        <v/>
      </c>
      <c r="DJ15" s="289" t="str">
        <f ca="true">+IF(OFFSET('Sanitation Data'!$I$28,0,10*ROW('Sanitation Data'!I9))="","",OFFSET('Sanitation Data'!$I$28,0,10*ROW('Sanitation Data'!I9)))</f>
        <v>Yes</v>
      </c>
      <c r="DK15" s="289" t="str">
        <f ca="true">+IF(OFFSET('Sanitation Data'!$I$29,0,10*ROW('Sanitation Data'!I9))="","",OFFSET('Sanitation Data'!$I$29,0,10*ROW('Sanitation Data'!I9)))</f>
        <v/>
      </c>
      <c r="DL15" s="289" t="str">
        <f ca="true">+IF(OFFSET('Sanitation Data'!$I$30,0,10*ROW('Sanitation Data'!I9))="","",OFFSET('Sanitation Data'!$I$30,0,10*ROW('Sanitation Data'!I9)))</f>
        <v/>
      </c>
      <c r="DM15" s="289" t="str">
        <f ca="true">+IF(OFFSET('Sanitation Data'!$I$31,0,10*ROW('Sanitation Data'!I9))="","",OFFSET('Sanitation Data'!$I$31,0,10*ROW('Sanitation Data'!I9)))</f>
        <v/>
      </c>
      <c r="DN15" s="289" t="str">
        <f ca="true">+IF(OFFSET('Sanitation Data'!$I$32,0,10*ROW('Sanitation Data'!I9))="","",OFFSET('Sanitation Data'!$I$32,0,10*ROW('Sanitation Data'!I9)))</f>
        <v/>
      </c>
      <c r="DO15" s="289" t="str">
        <f ca="true">+IF(OFFSET('Hygiene Data'!$D$11,0,10*ROW('Hygiene Data'!D9))="","",OFFSET('Hygiene Data'!$D$11,0,10*ROW('Hygiene Data'!D9)))</f>
        <v/>
      </c>
      <c r="DP15" s="289" t="str">
        <f ca="true">+IF(OFFSET('Hygiene Data'!$D$12,0,10*ROW('Hygiene Data'!D9))="","",OFFSET('Hygiene Data'!$D$12,0,10*ROW('Hygiene Data'!D9)))</f>
        <v/>
      </c>
      <c r="DQ15" s="289" t="str">
        <f ca="true">+IF(OFFSET('Hygiene Data'!$D$13,0,10*ROW('Hygiene Data'!D9))="","",OFFSET('Hygiene Data'!$D$13,0,10*ROW('Hygiene Data'!D9)))</f>
        <v/>
      </c>
      <c r="DR15" s="289" t="str">
        <f ca="true">+IF(OFFSET('Hygiene Data'!$E$11,0,10*ROW('Hygiene Data'!E9))="","",OFFSET('Hygiene Data'!$E$11,0,10*ROW('Hygiene Data'!E9)))</f>
        <v/>
      </c>
      <c r="DS15" s="289" t="str">
        <f ca="true">+IF(OFFSET('Hygiene Data'!$E$12,0,10*ROW('Hygiene Data'!E9))="","",OFFSET('Hygiene Data'!$E$12,0,10*ROW('Hygiene Data'!E9)))</f>
        <v/>
      </c>
      <c r="DT15" s="289" t="str">
        <f ca="true">+IF(OFFSET('Hygiene Data'!$E$13,0,10*ROW('Hygiene Data'!E9))="","",OFFSET('Hygiene Data'!$E$13,0,10*ROW('Hygiene Data'!E9)))</f>
        <v/>
      </c>
      <c r="DU15" s="289" t="str">
        <f ca="true">+IF(OFFSET('Hygiene Data'!$F$11,0,10*ROW('Hygiene Data'!F9))="","",OFFSET('Hygiene Data'!$F$11,0,10*ROW('Hygiene Data'!F9)))</f>
        <v/>
      </c>
      <c r="DV15" s="289" t="str">
        <f ca="true">+IF(OFFSET('Hygiene Data'!$F$12,0,10*ROW('Hygiene Data'!F9))="","",OFFSET('Hygiene Data'!$F$12,0,10*ROW('Hygiene Data'!F9)))</f>
        <v/>
      </c>
      <c r="DW15" s="289" t="str">
        <f ca="true">+IF(OFFSET('Hygiene Data'!$F$13,0,10*ROW('Hygiene Data'!F9))="","",OFFSET('Hygiene Data'!$F$13,0,10*ROW('Hygiene Data'!F9)))</f>
        <v/>
      </c>
      <c r="DX15" s="289" t="str">
        <f ca="true">+IF(OFFSET('Hygiene Data'!$G$11,0,10*ROW('Hygiene Data'!G9))="","",OFFSET('Hygiene Data'!$G$11,0,10*ROW('Hygiene Data'!G9)))</f>
        <v/>
      </c>
      <c r="DY15" s="289" t="str">
        <f ca="true">+IF(OFFSET('Hygiene Data'!$G$12,0,10*ROW('Hygiene Data'!G9))="","",OFFSET('Hygiene Data'!$G$12,0,10*ROW('Hygiene Data'!G9)))</f>
        <v/>
      </c>
      <c r="DZ15" s="289" t="str">
        <f ca="true">+IF(OFFSET('Hygiene Data'!$G$13,0,10*ROW('Hygiene Data'!G9))="","",OFFSET('Hygiene Data'!$G$13,0,10*ROW('Hygiene Data'!G9)))</f>
        <v/>
      </c>
      <c r="EA15" s="289" t="str">
        <f ca="true">+IF(OFFSET('Hygiene Data'!$H$11,0,10*ROW('Hygiene Data'!H9))="","",OFFSET('Hygiene Data'!$H$11,0,10*ROW('Hygiene Data'!H9)))</f>
        <v/>
      </c>
      <c r="EB15" s="289" t="str">
        <f ca="true">+IF(OFFSET('Hygiene Data'!$H$12,0,10*ROW('Hygiene Data'!H9))="","",OFFSET('Hygiene Data'!$H$12,0,10*ROW('Hygiene Data'!H9)))</f>
        <v/>
      </c>
      <c r="EC15" s="289" t="str">
        <f ca="true">+IF(OFFSET('Hygiene Data'!$H$13,0,10*ROW('Hygiene Data'!H9))="","",OFFSET('Hygiene Data'!$H$13,0,10*ROW('Hygiene Data'!H9)))</f>
        <v/>
      </c>
      <c r="ED15" s="289" t="str">
        <f ca="true">+IF(OFFSET('Hygiene Data'!$I$11,0,10*ROW('Hygiene Data'!I9))="","",OFFSET('Hygiene Data'!$I$11,0,10*ROW('Hygiene Data'!I9)))</f>
        <v/>
      </c>
      <c r="EE15" s="289" t="str">
        <f ca="true">+IF(OFFSET('Hygiene Data'!$I$12,0,10*ROW('Hygiene Data'!I9))="","",OFFSET('Hygiene Data'!$I$12,0,10*ROW('Hygiene Data'!I9)))</f>
        <v/>
      </c>
      <c r="EF15" s="289"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GIN_2012_UIS</v>
      </c>
      <c r="B16" s="36" t="str">
        <f ca="true">+IF(OFFSET('Water Data'!$C$2,0,10*ROW('Water Data'!F10))="","",OFFSET('Water Data'!$C$2,0,10*ROW('Water Data'!F10)))</f>
        <v>Other</v>
      </c>
      <c r="C16" s="345">
        <f t="shared" ca="true" si="0"/>
        <v>2012</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str">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[23]</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str">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[21]</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str">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[36]</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str">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[66]</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str">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[63]</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str">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[86]</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9"/>
      <c r="BS16" s="289" t="str">
        <f ca="true">+IF(OFFSET('Water Data'!$D$27,0,10*ROW('Water Data'!D10))="","",OFFSET('Water Data'!$D$27,0,10*ROW('Water Data'!D10)))</f>
        <v/>
      </c>
      <c r="BT16" s="289" t="str">
        <f ca="true">+IF(OFFSET('Water Data'!$D$28,0,10*ROW('Water Data'!D10))="","",OFFSET('Water Data'!$D$28,0,10*ROW('Water Data'!D10)))</f>
        <v>No</v>
      </c>
      <c r="BU16" s="289" t="str">
        <f ca="true">+IF(OFFSET('Water Data'!$D$29,0,10*ROW('Water Data'!D10))="","",OFFSET('Water Data'!$D$29,0,10*ROW('Water Data'!D10)))</f>
        <v/>
      </c>
      <c r="BV16" s="289" t="str">
        <f ca="true">+IF(OFFSET('Water Data'!$E$27,0,10*ROW('Water Data'!E10))="","",OFFSET('Water Data'!$E$27,0,10*ROW('Water Data'!E10)))</f>
        <v/>
      </c>
      <c r="BW16" s="289" t="str">
        <f ca="true">+IF(OFFSET('Water Data'!$E$28,0,10*ROW('Water Data'!E10))="","",OFFSET('Water Data'!$E$28,0,10*ROW('Water Data'!E10)))</f>
        <v/>
      </c>
      <c r="BX16" s="289" t="str">
        <f ca="true">+IF(OFFSET('Water Data'!$E$29,0,10*ROW('Water Data'!E10))="","",OFFSET('Water Data'!$E$29,0,10*ROW('Water Data'!E10)))</f>
        <v/>
      </c>
      <c r="BY16" s="289" t="str">
        <f ca="true">+IF(OFFSET('Water Data'!$F$27,0,10*ROW('Water Data'!F10))="","",OFFSET('Water Data'!$F$27,0,10*ROW('Water Data'!F10)))</f>
        <v/>
      </c>
      <c r="BZ16" s="289" t="str">
        <f ca="true">+IF(OFFSET('Water Data'!$F$28,0,10*ROW('Water Data'!F10))="","",OFFSET('Water Data'!$F$28,0,10*ROW('Water Data'!F10)))</f>
        <v/>
      </c>
      <c r="CA16" s="289" t="str">
        <f ca="true">+IF(OFFSET('Water Data'!$F$29,0,10*ROW('Water Data'!F10))="","",OFFSET('Water Data'!$F$29,0,10*ROW('Water Data'!F10)))</f>
        <v/>
      </c>
      <c r="CB16" s="289" t="str">
        <f ca="true">+IF(OFFSET('Water Data'!$G$27,0,10*ROW('Water Data'!G10))="","",OFFSET('Water Data'!$G$27,0,10*ROW('Water Data'!G10)))</f>
        <v/>
      </c>
      <c r="CC16" s="289" t="str">
        <f ca="true">+IF(OFFSET('Water Data'!$G$28,0,10*ROW('Water Data'!G10))="","",OFFSET('Water Data'!$G$28,0,10*ROW('Water Data'!G10)))</f>
        <v/>
      </c>
      <c r="CD16" s="289" t="str">
        <f ca="true">+IF(OFFSET('Water Data'!$G$29,0,10*ROW('Water Data'!G10))="","",OFFSET('Water Data'!$G$29,0,10*ROW('Water Data'!G10)))</f>
        <v/>
      </c>
      <c r="CE16" s="289" t="str">
        <f ca="true">+IF(OFFSET('Water Data'!$H$27,0,10*ROW('Water Data'!H10))="","",OFFSET('Water Data'!$H$27,0,10*ROW('Water Data'!H10)))</f>
        <v/>
      </c>
      <c r="CF16" s="289" t="str">
        <f ca="true">+IF(OFFSET('Water Data'!$H$28,0,10*ROW('Water Data'!H10))="","",OFFSET('Water Data'!$H$28,0,10*ROW('Water Data'!H10)))</f>
        <v>No</v>
      </c>
      <c r="CG16" s="289" t="str">
        <f ca="true">+IF(OFFSET('Water Data'!$H$29,0,10*ROW('Water Data'!H10))="","",OFFSET('Water Data'!$H$29,0,10*ROW('Water Data'!H10)))</f>
        <v/>
      </c>
      <c r="CH16" s="289" t="str">
        <f ca="true">+IF(OFFSET('Water Data'!$I$27,0,10*ROW('Water Data'!I10))="","",OFFSET('Water Data'!$I$27,0,10*ROW('Water Data'!I10)))</f>
        <v/>
      </c>
      <c r="CI16" s="289" t="str">
        <f ca="true">+IF(OFFSET('Water Data'!$I$28,0,10*ROW('Water Data'!I10))="","",OFFSET('Water Data'!$I$28,0,10*ROW('Water Data'!I10)))</f>
        <v>No</v>
      </c>
      <c r="CJ16" s="289" t="str">
        <f ca="true">+IF(OFFSET('Water Data'!$I$29,0,10*ROW('Water Data'!I10))="","",OFFSET('Water Data'!$I$29,0,10*ROW('Water Data'!I10)))</f>
        <v/>
      </c>
      <c r="CK16" s="289" t="str">
        <f ca="true">+IF(OFFSET('Sanitation Data'!$D$28,0,10*ROW('Sanitation Data'!D10))="","",OFFSET('Sanitation Data'!$D$28,0,10*ROW('Sanitation Data'!D10)))</f>
        <v>No</v>
      </c>
      <c r="CL16" s="289" t="str">
        <f ca="true">+IF(OFFSET('Sanitation Data'!$D$29,0,10*ROW('Sanitation Data'!D10))="","",OFFSET('Sanitation Data'!$D$29,0,10*ROW('Sanitation Data'!D10)))</f>
        <v/>
      </c>
      <c r="CM16" s="289" t="str">
        <f ca="true">+IF(OFFSET('Sanitation Data'!$D$30,0,10*ROW('Sanitation Data'!D10))="","",OFFSET('Sanitation Data'!$D$30,0,10*ROW('Sanitation Data'!D10)))</f>
        <v/>
      </c>
      <c r="CN16" s="289" t="str">
        <f ca="true">+IF(OFFSET('Sanitation Data'!$D$31,0,10*ROW('Sanitation Data'!D10))="","",OFFSET('Sanitation Data'!$D$31,0,10*ROW('Sanitation Data'!D10)))</f>
        <v/>
      </c>
      <c r="CO16" s="289" t="str">
        <f ca="true">+IF(OFFSET('Sanitation Data'!$D$32,0,10*ROW('Sanitation Data'!D10))="","",OFFSET('Sanitation Data'!$D$32,0,10*ROW('Sanitation Data'!D10)))</f>
        <v/>
      </c>
      <c r="CP16" s="289" t="str">
        <f ca="true">+IF(OFFSET('Sanitation Data'!$E$28,0,10*ROW('Sanitation Data'!E10))="","",OFFSET('Sanitation Data'!$E$28,0,10*ROW('Sanitation Data'!E10)))</f>
        <v/>
      </c>
      <c r="CQ16" s="289" t="str">
        <f ca="true">+IF(OFFSET('Sanitation Data'!$E$29,0,10*ROW('Sanitation Data'!E10))="","",OFFSET('Sanitation Data'!$E$29,0,10*ROW('Sanitation Data'!E10)))</f>
        <v/>
      </c>
      <c r="CR16" s="289" t="str">
        <f ca="true">+IF(OFFSET('Sanitation Data'!$E$30,0,10*ROW('Sanitation Data'!E10))="","",OFFSET('Sanitation Data'!$E$30,0,10*ROW('Sanitation Data'!E10)))</f>
        <v/>
      </c>
      <c r="CS16" s="289" t="str">
        <f ca="true">+IF(OFFSET('Sanitation Data'!$E$31,0,10*ROW('Sanitation Data'!E10))="","",OFFSET('Sanitation Data'!$E$31,0,10*ROW('Sanitation Data'!E10)))</f>
        <v/>
      </c>
      <c r="CT16" s="289" t="str">
        <f ca="true">+IF(OFFSET('Sanitation Data'!$E$32,0,10*ROW('Sanitation Data'!E10))="","",OFFSET('Sanitation Data'!$E$32,0,10*ROW('Sanitation Data'!E10)))</f>
        <v/>
      </c>
      <c r="CU16" s="289" t="str">
        <f ca="true">+IF(OFFSET('Sanitation Data'!$F$28,0,10*ROW('Sanitation Data'!F10))="","",OFFSET('Sanitation Data'!$F$28,0,10*ROW('Sanitation Data'!F10)))</f>
        <v/>
      </c>
      <c r="CV16" s="289" t="str">
        <f ca="true">+IF(OFFSET('Sanitation Data'!$F$29,0,10*ROW('Sanitation Data'!F10))="","",OFFSET('Sanitation Data'!$F$29,0,10*ROW('Sanitation Data'!F10)))</f>
        <v/>
      </c>
      <c r="CW16" s="289" t="str">
        <f ca="true">+IF(OFFSET('Sanitation Data'!$F$30,0,10*ROW('Sanitation Data'!F10))="","",OFFSET('Sanitation Data'!$F$30,0,10*ROW('Sanitation Data'!F10)))</f>
        <v/>
      </c>
      <c r="CX16" s="289" t="str">
        <f ca="true">+IF(OFFSET('Sanitation Data'!$F$31,0,10*ROW('Sanitation Data'!F10))="","",OFFSET('Sanitation Data'!$F$31,0,10*ROW('Sanitation Data'!F10)))</f>
        <v/>
      </c>
      <c r="CY16" s="289" t="str">
        <f ca="true">+IF(OFFSET('Sanitation Data'!$F$32,0,10*ROW('Sanitation Data'!F10))="","",OFFSET('Sanitation Data'!$F$32,0,10*ROW('Sanitation Data'!F10)))</f>
        <v/>
      </c>
      <c r="CZ16" s="289" t="str">
        <f ca="true">+IF(OFFSET('Sanitation Data'!$G$28,0,10*ROW('Sanitation Data'!G10))="","",OFFSET('Sanitation Data'!$G$28,0,10*ROW('Sanitation Data'!G10)))</f>
        <v/>
      </c>
      <c r="DA16" s="289" t="str">
        <f ca="true">+IF(OFFSET('Sanitation Data'!$G$29,0,10*ROW('Sanitation Data'!G10))="","",OFFSET('Sanitation Data'!$G$29,0,10*ROW('Sanitation Data'!G10)))</f>
        <v/>
      </c>
      <c r="DB16" s="289" t="str">
        <f ca="true">+IF(OFFSET('Sanitation Data'!$G$30,0,10*ROW('Sanitation Data'!G10))="","",OFFSET('Sanitation Data'!$G$30,0,10*ROW('Sanitation Data'!G10)))</f>
        <v/>
      </c>
      <c r="DC16" s="289" t="str">
        <f ca="true">+IF(OFFSET('Sanitation Data'!$G$31,0,10*ROW('Sanitation Data'!G10))="","",OFFSET('Sanitation Data'!$G$31,0,10*ROW('Sanitation Data'!G10)))</f>
        <v/>
      </c>
      <c r="DD16" s="289" t="str">
        <f ca="true">+IF(OFFSET('Sanitation Data'!$G$32,0,10*ROW('Sanitation Data'!G10))="","",OFFSET('Sanitation Data'!$G$32,0,10*ROW('Sanitation Data'!G10)))</f>
        <v/>
      </c>
      <c r="DE16" s="289" t="str">
        <f ca="true">+IF(OFFSET('Sanitation Data'!$H$28,0,10*ROW('Sanitation Data'!H10))="","",OFFSET('Sanitation Data'!$H$28,0,10*ROW('Sanitation Data'!H10)))</f>
        <v>No</v>
      </c>
      <c r="DF16" s="289" t="str">
        <f ca="true">+IF(OFFSET('Sanitation Data'!$H$29,0,10*ROW('Sanitation Data'!H10))="","",OFFSET('Sanitation Data'!$H$29,0,10*ROW('Sanitation Data'!H10)))</f>
        <v/>
      </c>
      <c r="DG16" s="289" t="str">
        <f ca="true">+IF(OFFSET('Sanitation Data'!$H$30,0,10*ROW('Sanitation Data'!H10))="","",OFFSET('Sanitation Data'!$H$30,0,10*ROW('Sanitation Data'!H10)))</f>
        <v/>
      </c>
      <c r="DH16" s="289" t="str">
        <f ca="true">+IF(OFFSET('Sanitation Data'!$H$31,0,10*ROW('Sanitation Data'!H10))="","",OFFSET('Sanitation Data'!$H$31,0,10*ROW('Sanitation Data'!H10)))</f>
        <v/>
      </c>
      <c r="DI16" s="289" t="str">
        <f ca="true">+IF(OFFSET('Sanitation Data'!$H$32,0,10*ROW('Sanitation Data'!H10))="","",OFFSET('Sanitation Data'!$H$32,0,10*ROW('Sanitation Data'!H10)))</f>
        <v/>
      </c>
      <c r="DJ16" s="289" t="str">
        <f ca="true">+IF(OFFSET('Sanitation Data'!$I$28,0,10*ROW('Sanitation Data'!I10))="","",OFFSET('Sanitation Data'!$I$28,0,10*ROW('Sanitation Data'!I10)))</f>
        <v>No</v>
      </c>
      <c r="DK16" s="289" t="str">
        <f ca="true">+IF(OFFSET('Sanitation Data'!$I$29,0,10*ROW('Sanitation Data'!I10))="","",OFFSET('Sanitation Data'!$I$29,0,10*ROW('Sanitation Data'!I10)))</f>
        <v/>
      </c>
      <c r="DL16" s="289" t="str">
        <f ca="true">+IF(OFFSET('Sanitation Data'!$I$30,0,10*ROW('Sanitation Data'!I10))="","",OFFSET('Sanitation Data'!$I$30,0,10*ROW('Sanitation Data'!I10)))</f>
        <v/>
      </c>
      <c r="DM16" s="289" t="str">
        <f ca="true">+IF(OFFSET('Sanitation Data'!$I$31,0,10*ROW('Sanitation Data'!I10))="","",OFFSET('Sanitation Data'!$I$31,0,10*ROW('Sanitation Data'!I10)))</f>
        <v/>
      </c>
      <c r="DN16" s="289" t="str">
        <f ca="true">+IF(OFFSET('Sanitation Data'!$I$32,0,10*ROW('Sanitation Data'!I10))="","",OFFSET('Sanitation Data'!$I$32,0,10*ROW('Sanitation Data'!I10)))</f>
        <v/>
      </c>
      <c r="DO16" s="289" t="str">
        <f ca="true">+IF(OFFSET('Hygiene Data'!$D$11,0,10*ROW('Hygiene Data'!D10))="","",OFFSET('Hygiene Data'!$D$11,0,10*ROW('Hygiene Data'!D10)))</f>
        <v/>
      </c>
      <c r="DP16" s="289" t="str">
        <f ca="true">+IF(OFFSET('Hygiene Data'!$D$12,0,10*ROW('Hygiene Data'!D10))="","",OFFSET('Hygiene Data'!$D$12,0,10*ROW('Hygiene Data'!D10)))</f>
        <v/>
      </c>
      <c r="DQ16" s="289" t="str">
        <f ca="true">+IF(OFFSET('Hygiene Data'!$D$13,0,10*ROW('Hygiene Data'!D10))="","",OFFSET('Hygiene Data'!$D$13,0,10*ROW('Hygiene Data'!D10)))</f>
        <v/>
      </c>
      <c r="DR16" s="289" t="str">
        <f ca="true">+IF(OFFSET('Hygiene Data'!$E$11,0,10*ROW('Hygiene Data'!E10))="","",OFFSET('Hygiene Data'!$E$11,0,10*ROW('Hygiene Data'!E10)))</f>
        <v/>
      </c>
      <c r="DS16" s="289" t="str">
        <f ca="true">+IF(OFFSET('Hygiene Data'!$E$12,0,10*ROW('Hygiene Data'!E10))="","",OFFSET('Hygiene Data'!$E$12,0,10*ROW('Hygiene Data'!E10)))</f>
        <v/>
      </c>
      <c r="DT16" s="289" t="str">
        <f ca="true">+IF(OFFSET('Hygiene Data'!$E$13,0,10*ROW('Hygiene Data'!E10))="","",OFFSET('Hygiene Data'!$E$13,0,10*ROW('Hygiene Data'!E10)))</f>
        <v/>
      </c>
      <c r="DU16" s="289" t="str">
        <f ca="true">+IF(OFFSET('Hygiene Data'!$F$11,0,10*ROW('Hygiene Data'!F10))="","",OFFSET('Hygiene Data'!$F$11,0,10*ROW('Hygiene Data'!F10)))</f>
        <v/>
      </c>
      <c r="DV16" s="289" t="str">
        <f ca="true">+IF(OFFSET('Hygiene Data'!$F$12,0,10*ROW('Hygiene Data'!F10))="","",OFFSET('Hygiene Data'!$F$12,0,10*ROW('Hygiene Data'!F10)))</f>
        <v/>
      </c>
      <c r="DW16" s="289" t="str">
        <f ca="true">+IF(OFFSET('Hygiene Data'!$F$13,0,10*ROW('Hygiene Data'!F10))="","",OFFSET('Hygiene Data'!$F$13,0,10*ROW('Hygiene Data'!F10)))</f>
        <v/>
      </c>
      <c r="DX16" s="289" t="str">
        <f ca="true">+IF(OFFSET('Hygiene Data'!$G$11,0,10*ROW('Hygiene Data'!G10))="","",OFFSET('Hygiene Data'!$G$11,0,10*ROW('Hygiene Data'!G10)))</f>
        <v/>
      </c>
      <c r="DY16" s="289" t="str">
        <f ca="true">+IF(OFFSET('Hygiene Data'!$G$12,0,10*ROW('Hygiene Data'!G10))="","",OFFSET('Hygiene Data'!$G$12,0,10*ROW('Hygiene Data'!G10)))</f>
        <v/>
      </c>
      <c r="DZ16" s="289" t="str">
        <f ca="true">+IF(OFFSET('Hygiene Data'!$G$13,0,10*ROW('Hygiene Data'!G10))="","",OFFSET('Hygiene Data'!$G$13,0,10*ROW('Hygiene Data'!G10)))</f>
        <v/>
      </c>
      <c r="EA16" s="289" t="str">
        <f ca="true">+IF(OFFSET('Hygiene Data'!$H$11,0,10*ROW('Hygiene Data'!H10))="","",OFFSET('Hygiene Data'!$H$11,0,10*ROW('Hygiene Data'!H10)))</f>
        <v/>
      </c>
      <c r="EB16" s="289" t="str">
        <f ca="true">+IF(OFFSET('Hygiene Data'!$H$12,0,10*ROW('Hygiene Data'!H10))="","",OFFSET('Hygiene Data'!$H$12,0,10*ROW('Hygiene Data'!H10)))</f>
        <v/>
      </c>
      <c r="EC16" s="289" t="str">
        <f ca="true">+IF(OFFSET('Hygiene Data'!$H$13,0,10*ROW('Hygiene Data'!H10))="","",OFFSET('Hygiene Data'!$H$13,0,10*ROW('Hygiene Data'!H10)))</f>
        <v/>
      </c>
      <c r="ED16" s="289" t="str">
        <f ca="true">+IF(OFFSET('Hygiene Data'!$I$11,0,10*ROW('Hygiene Data'!I10))="","",OFFSET('Hygiene Data'!$I$11,0,10*ROW('Hygiene Data'!I10)))</f>
        <v/>
      </c>
      <c r="EE16" s="289" t="str">
        <f ca="true">+IF(OFFSET('Hygiene Data'!$I$12,0,10*ROW('Hygiene Data'!I10))="","",OFFSET('Hygiene Data'!$I$12,0,10*ROW('Hygiene Data'!I10)))</f>
        <v/>
      </c>
      <c r="EF16" s="289"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GIN_2013_EMIS</v>
      </c>
      <c r="B17" s="36" t="str">
        <f ca="true">+IF(OFFSET('Water Data'!$C$2,0,10*ROW('Water Data'!F11))="","",OFFSET('Water Data'!$C$2,0,10*ROW('Water Data'!F11)))</f>
        <v>EMIS</v>
      </c>
      <c r="C17" s="345">
        <f t="shared" ca="true" si="0"/>
        <v>2013</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50.938053097345133</v>
      </c>
      <c r="E17" s="96" t="str">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[34]</v>
      </c>
      <c r="F17" s="96" t="str">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[18]</v>
      </c>
      <c r="G17" s="96">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74.64</v>
      </c>
      <c r="H17" s="96">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56.14</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41.020920502092054</v>
      </c>
      <c r="K17" s="96">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25.255230125523017</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77.994428969359333</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50.938053097345133</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34.365781710914455</v>
      </c>
      <c r="R17" s="96">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17.545096801217387</v>
      </c>
      <c r="S17" s="96" t="str">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[21]</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70.166221686331923</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68.523676880222837</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68.755162241887902</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81.282624906785983</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23.979715044675199</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39.160274525635849</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18.462656732691261</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23.979715044675199</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9"/>
      <c r="BS17" s="289" t="str">
        <f ca="true">+IF(OFFSET('Water Data'!$D$27,0,10*ROW('Water Data'!D11))="","",OFFSET('Water Data'!$D$27,0,10*ROW('Water Data'!D11)))</f>
        <v>Yes</v>
      </c>
      <c r="BT17" s="289" t="str">
        <f ca="true">+IF(OFFSET('Water Data'!$D$28,0,10*ROW('Water Data'!D11))="","",OFFSET('Water Data'!$D$28,0,10*ROW('Water Data'!D11)))</f>
        <v>No</v>
      </c>
      <c r="BU17" s="289" t="str">
        <f ca="true">+IF(OFFSET('Water Data'!$D$29,0,10*ROW('Water Data'!D11))="","",OFFSET('Water Data'!$D$29,0,10*ROW('Water Data'!D11)))</f>
        <v>No</v>
      </c>
      <c r="BV17" s="289" t="str">
        <f ca="true">+IF(OFFSET('Water Data'!$E$27,0,10*ROW('Water Data'!E11))="","",OFFSET('Water Data'!$E$27,0,10*ROW('Water Data'!E11)))</f>
        <v>Yes</v>
      </c>
      <c r="BW17" s="289" t="str">
        <f ca="true">+IF(OFFSET('Water Data'!$E$28,0,10*ROW('Water Data'!E11))="","",OFFSET('Water Data'!$E$28,0,10*ROW('Water Data'!E11)))</f>
        <v>Yes</v>
      </c>
      <c r="BX17" s="289" t="str">
        <f ca="true">+IF(OFFSET('Water Data'!$E$29,0,10*ROW('Water Data'!E11))="","",OFFSET('Water Data'!$E$29,0,10*ROW('Water Data'!E11)))</f>
        <v/>
      </c>
      <c r="BY17" s="289" t="str">
        <f ca="true">+IF(OFFSET('Water Data'!$F$27,0,10*ROW('Water Data'!F11))="","",OFFSET('Water Data'!$F$27,0,10*ROW('Water Data'!F11)))</f>
        <v>Yes</v>
      </c>
      <c r="BZ17" s="289" t="str">
        <f ca="true">+IF(OFFSET('Water Data'!$F$28,0,10*ROW('Water Data'!F11))="","",OFFSET('Water Data'!$F$28,0,10*ROW('Water Data'!F11)))</f>
        <v>Yes</v>
      </c>
      <c r="CA17" s="289" t="str">
        <f ca="true">+IF(OFFSET('Water Data'!$F$29,0,10*ROW('Water Data'!F11))="","",OFFSET('Water Data'!$F$29,0,10*ROW('Water Data'!F11)))</f>
        <v/>
      </c>
      <c r="CB17" s="289" t="str">
        <f ca="true">+IF(OFFSET('Water Data'!$G$27,0,10*ROW('Water Data'!G11))="","",OFFSET('Water Data'!$G$27,0,10*ROW('Water Data'!G11)))</f>
        <v>Yes</v>
      </c>
      <c r="CC17" s="289" t="str">
        <f ca="true">+IF(OFFSET('Water Data'!$G$28,0,10*ROW('Water Data'!G11))="","",OFFSET('Water Data'!$G$28,0,10*ROW('Water Data'!G11)))</f>
        <v/>
      </c>
      <c r="CD17" s="289" t="str">
        <f ca="true">+IF(OFFSET('Water Data'!$G$29,0,10*ROW('Water Data'!G11))="","",OFFSET('Water Data'!$G$29,0,10*ROW('Water Data'!G11)))</f>
        <v/>
      </c>
      <c r="CE17" s="289" t="str">
        <f ca="true">+IF(OFFSET('Water Data'!$H$27,0,10*ROW('Water Data'!H11))="","",OFFSET('Water Data'!$H$27,0,10*ROW('Water Data'!H11)))</f>
        <v>Yes</v>
      </c>
      <c r="CF17" s="289" t="str">
        <f ca="true">+IF(OFFSET('Water Data'!$H$28,0,10*ROW('Water Data'!H11))="","",OFFSET('Water Data'!$H$28,0,10*ROW('Water Data'!H11)))</f>
        <v>Yes</v>
      </c>
      <c r="CG17" s="289" t="str">
        <f ca="true">+IF(OFFSET('Water Data'!$H$29,0,10*ROW('Water Data'!H11))="","",OFFSET('Water Data'!$H$29,0,10*ROW('Water Data'!H11)))</f>
        <v>Yes</v>
      </c>
      <c r="CH17" s="289" t="str">
        <f ca="true">+IF(OFFSET('Water Data'!$I$27,0,10*ROW('Water Data'!I11))="","",OFFSET('Water Data'!$I$27,0,10*ROW('Water Data'!I11)))</f>
        <v>No</v>
      </c>
      <c r="CI17" s="289" t="str">
        <f ca="true">+IF(OFFSET('Water Data'!$I$28,0,10*ROW('Water Data'!I11))="","",OFFSET('Water Data'!$I$28,0,10*ROW('Water Data'!I11)))</f>
        <v/>
      </c>
      <c r="CJ17" s="289" t="str">
        <f ca="true">+IF(OFFSET('Water Data'!$I$29,0,10*ROW('Water Data'!I11))="","",OFFSET('Water Data'!$I$29,0,10*ROW('Water Data'!I11)))</f>
        <v/>
      </c>
      <c r="CK17" s="289" t="str">
        <f ca="true">+IF(OFFSET('Sanitation Data'!$D$28,0,10*ROW('Sanitation Data'!D11))="","",OFFSET('Sanitation Data'!$D$28,0,10*ROW('Sanitation Data'!D11)))</f>
        <v>Yes</v>
      </c>
      <c r="CL17" s="289" t="str">
        <f ca="true">+IF(OFFSET('Sanitation Data'!$D$29,0,10*ROW('Sanitation Data'!D11))="","",OFFSET('Sanitation Data'!$D$29,0,10*ROW('Sanitation Data'!D11)))</f>
        <v/>
      </c>
      <c r="CM17" s="289" t="str">
        <f ca="true">+IF(OFFSET('Sanitation Data'!$D$30,0,10*ROW('Sanitation Data'!D11))="","",OFFSET('Sanitation Data'!$D$30,0,10*ROW('Sanitation Data'!D11)))</f>
        <v/>
      </c>
      <c r="CN17" s="289" t="str">
        <f ca="true">+IF(OFFSET('Sanitation Data'!$D$31,0,10*ROW('Sanitation Data'!D11))="","",OFFSET('Sanitation Data'!$D$31,0,10*ROW('Sanitation Data'!D11)))</f>
        <v/>
      </c>
      <c r="CO17" s="289" t="str">
        <f ca="true">+IF(OFFSET('Sanitation Data'!$D$32,0,10*ROW('Sanitation Data'!D11))="","",OFFSET('Sanitation Data'!$D$32,0,10*ROW('Sanitation Data'!D11)))</f>
        <v/>
      </c>
      <c r="CP17" s="289" t="str">
        <f ca="true">+IF(OFFSET('Sanitation Data'!$E$28,0,10*ROW('Sanitation Data'!E11))="","",OFFSET('Sanitation Data'!$E$28,0,10*ROW('Sanitation Data'!E11)))</f>
        <v/>
      </c>
      <c r="CQ17" s="289" t="str">
        <f ca="true">+IF(OFFSET('Sanitation Data'!$E$29,0,10*ROW('Sanitation Data'!E11))="","",OFFSET('Sanitation Data'!$E$29,0,10*ROW('Sanitation Data'!E11)))</f>
        <v/>
      </c>
      <c r="CR17" s="289" t="str">
        <f ca="true">+IF(OFFSET('Sanitation Data'!$E$30,0,10*ROW('Sanitation Data'!E11))="","",OFFSET('Sanitation Data'!$E$30,0,10*ROW('Sanitation Data'!E11)))</f>
        <v/>
      </c>
      <c r="CS17" s="289" t="str">
        <f ca="true">+IF(OFFSET('Sanitation Data'!$E$31,0,10*ROW('Sanitation Data'!E11))="","",OFFSET('Sanitation Data'!$E$31,0,10*ROW('Sanitation Data'!E11)))</f>
        <v/>
      </c>
      <c r="CT17" s="289" t="str">
        <f ca="true">+IF(OFFSET('Sanitation Data'!$E$32,0,10*ROW('Sanitation Data'!E11))="","",OFFSET('Sanitation Data'!$E$32,0,10*ROW('Sanitation Data'!E11)))</f>
        <v/>
      </c>
      <c r="CU17" s="289" t="str">
        <f ca="true">+IF(OFFSET('Sanitation Data'!$F$28,0,10*ROW('Sanitation Data'!F11))="","",OFFSET('Sanitation Data'!$F$28,0,10*ROW('Sanitation Data'!F11)))</f>
        <v/>
      </c>
      <c r="CV17" s="289" t="str">
        <f ca="true">+IF(OFFSET('Sanitation Data'!$F$29,0,10*ROW('Sanitation Data'!F11))="","",OFFSET('Sanitation Data'!$F$29,0,10*ROW('Sanitation Data'!F11)))</f>
        <v/>
      </c>
      <c r="CW17" s="289" t="str">
        <f ca="true">+IF(OFFSET('Sanitation Data'!$F$30,0,10*ROW('Sanitation Data'!F11))="","",OFFSET('Sanitation Data'!$F$30,0,10*ROW('Sanitation Data'!F11)))</f>
        <v/>
      </c>
      <c r="CX17" s="289" t="str">
        <f ca="true">+IF(OFFSET('Sanitation Data'!$F$31,0,10*ROW('Sanitation Data'!F11))="","",OFFSET('Sanitation Data'!$F$31,0,10*ROW('Sanitation Data'!F11)))</f>
        <v/>
      </c>
      <c r="CY17" s="289" t="str">
        <f ca="true">+IF(OFFSET('Sanitation Data'!$F$32,0,10*ROW('Sanitation Data'!F11))="","",OFFSET('Sanitation Data'!$F$32,0,10*ROW('Sanitation Data'!F11)))</f>
        <v/>
      </c>
      <c r="CZ17" s="289" t="str">
        <f ca="true">+IF(OFFSET('Sanitation Data'!$G$28,0,10*ROW('Sanitation Data'!G11))="","",OFFSET('Sanitation Data'!$G$28,0,10*ROW('Sanitation Data'!G11)))</f>
        <v>Yes</v>
      </c>
      <c r="DA17" s="289" t="str">
        <f ca="true">+IF(OFFSET('Sanitation Data'!$G$29,0,10*ROW('Sanitation Data'!G11))="","",OFFSET('Sanitation Data'!$G$29,0,10*ROW('Sanitation Data'!G11)))</f>
        <v/>
      </c>
      <c r="DB17" s="289" t="str">
        <f ca="true">+IF(OFFSET('Sanitation Data'!$G$30,0,10*ROW('Sanitation Data'!G11))="","",OFFSET('Sanitation Data'!$G$30,0,10*ROW('Sanitation Data'!G11)))</f>
        <v/>
      </c>
      <c r="DC17" s="289" t="str">
        <f ca="true">+IF(OFFSET('Sanitation Data'!$G$31,0,10*ROW('Sanitation Data'!G11))="","",OFFSET('Sanitation Data'!$G$31,0,10*ROW('Sanitation Data'!G11)))</f>
        <v/>
      </c>
      <c r="DD17" s="289" t="str">
        <f ca="true">+IF(OFFSET('Sanitation Data'!$G$32,0,10*ROW('Sanitation Data'!G11))="","",OFFSET('Sanitation Data'!$G$32,0,10*ROW('Sanitation Data'!G11)))</f>
        <v/>
      </c>
      <c r="DE17" s="289" t="str">
        <f ca="true">+IF(OFFSET('Sanitation Data'!$H$28,0,10*ROW('Sanitation Data'!H11))="","",OFFSET('Sanitation Data'!$H$28,0,10*ROW('Sanitation Data'!H11)))</f>
        <v>Yes</v>
      </c>
      <c r="DF17" s="289" t="str">
        <f ca="true">+IF(OFFSET('Sanitation Data'!$H$29,0,10*ROW('Sanitation Data'!H11))="","",OFFSET('Sanitation Data'!$H$29,0,10*ROW('Sanitation Data'!H11)))</f>
        <v/>
      </c>
      <c r="DG17" s="289" t="str">
        <f ca="true">+IF(OFFSET('Sanitation Data'!$H$30,0,10*ROW('Sanitation Data'!H11))="","",OFFSET('Sanitation Data'!$H$30,0,10*ROW('Sanitation Data'!H11)))</f>
        <v/>
      </c>
      <c r="DH17" s="289" t="str">
        <f ca="true">+IF(OFFSET('Sanitation Data'!$H$31,0,10*ROW('Sanitation Data'!H11))="","",OFFSET('Sanitation Data'!$H$31,0,10*ROW('Sanitation Data'!H11)))</f>
        <v/>
      </c>
      <c r="DI17" s="289" t="str">
        <f ca="true">+IF(OFFSET('Sanitation Data'!$H$32,0,10*ROW('Sanitation Data'!H11))="","",OFFSET('Sanitation Data'!$H$32,0,10*ROW('Sanitation Data'!H11)))</f>
        <v/>
      </c>
      <c r="DJ17" s="289" t="str">
        <f ca="true">+IF(OFFSET('Sanitation Data'!$I$28,0,10*ROW('Sanitation Data'!I11))="","",OFFSET('Sanitation Data'!$I$28,0,10*ROW('Sanitation Data'!I11)))</f>
        <v>Yes</v>
      </c>
      <c r="DK17" s="289" t="str">
        <f ca="true">+IF(OFFSET('Sanitation Data'!$I$29,0,10*ROW('Sanitation Data'!I11))="","",OFFSET('Sanitation Data'!$I$29,0,10*ROW('Sanitation Data'!I11)))</f>
        <v/>
      </c>
      <c r="DL17" s="289" t="str">
        <f ca="true">+IF(OFFSET('Sanitation Data'!$I$30,0,10*ROW('Sanitation Data'!I11))="","",OFFSET('Sanitation Data'!$I$30,0,10*ROW('Sanitation Data'!I11)))</f>
        <v/>
      </c>
      <c r="DM17" s="289" t="str">
        <f ca="true">+IF(OFFSET('Sanitation Data'!$I$31,0,10*ROW('Sanitation Data'!I11))="","",OFFSET('Sanitation Data'!$I$31,0,10*ROW('Sanitation Data'!I11)))</f>
        <v/>
      </c>
      <c r="DN17" s="289" t="str">
        <f ca="true">+IF(OFFSET('Sanitation Data'!$I$32,0,10*ROW('Sanitation Data'!I11))="","",OFFSET('Sanitation Data'!$I$32,0,10*ROW('Sanitation Data'!I11)))</f>
        <v/>
      </c>
      <c r="DO17" s="289" t="str">
        <f ca="true">+IF(OFFSET('Hygiene Data'!$D$11,0,10*ROW('Hygiene Data'!D11))="","",OFFSET('Hygiene Data'!$D$11,0,10*ROW('Hygiene Data'!D11)))</f>
        <v/>
      </c>
      <c r="DP17" s="289" t="str">
        <f ca="true">+IF(OFFSET('Hygiene Data'!$D$12,0,10*ROW('Hygiene Data'!D11))="","",OFFSET('Hygiene Data'!$D$12,0,10*ROW('Hygiene Data'!D11)))</f>
        <v>Yes</v>
      </c>
      <c r="DQ17" s="289" t="str">
        <f ca="true">+IF(OFFSET('Hygiene Data'!$D$13,0,10*ROW('Hygiene Data'!D11))="","",OFFSET('Hygiene Data'!$D$13,0,10*ROW('Hygiene Data'!D11)))</f>
        <v/>
      </c>
      <c r="DR17" s="289" t="str">
        <f ca="true">+IF(OFFSET('Hygiene Data'!$E$11,0,10*ROW('Hygiene Data'!E11))="","",OFFSET('Hygiene Data'!$E$11,0,10*ROW('Hygiene Data'!E11)))</f>
        <v/>
      </c>
      <c r="DS17" s="289" t="str">
        <f ca="true">+IF(OFFSET('Hygiene Data'!$E$12,0,10*ROW('Hygiene Data'!E11))="","",OFFSET('Hygiene Data'!$E$12,0,10*ROW('Hygiene Data'!E11)))</f>
        <v>Yes</v>
      </c>
      <c r="DT17" s="289" t="str">
        <f ca="true">+IF(OFFSET('Hygiene Data'!$E$13,0,10*ROW('Hygiene Data'!E11))="","",OFFSET('Hygiene Data'!$E$13,0,10*ROW('Hygiene Data'!E11)))</f>
        <v/>
      </c>
      <c r="DU17" s="289" t="str">
        <f ca="true">+IF(OFFSET('Hygiene Data'!$F$11,0,10*ROW('Hygiene Data'!F11))="","",OFFSET('Hygiene Data'!$F$11,0,10*ROW('Hygiene Data'!F11)))</f>
        <v/>
      </c>
      <c r="DV17" s="289" t="str">
        <f ca="true">+IF(OFFSET('Hygiene Data'!$F$12,0,10*ROW('Hygiene Data'!F11))="","",OFFSET('Hygiene Data'!$F$12,0,10*ROW('Hygiene Data'!F11)))</f>
        <v>Yes</v>
      </c>
      <c r="DW17" s="289" t="str">
        <f ca="true">+IF(OFFSET('Hygiene Data'!$F$13,0,10*ROW('Hygiene Data'!F11))="","",OFFSET('Hygiene Data'!$F$13,0,10*ROW('Hygiene Data'!F11)))</f>
        <v/>
      </c>
      <c r="DX17" s="289" t="str">
        <f ca="true">+IF(OFFSET('Hygiene Data'!$G$11,0,10*ROW('Hygiene Data'!G11))="","",OFFSET('Hygiene Data'!$G$11,0,10*ROW('Hygiene Data'!G11)))</f>
        <v/>
      </c>
      <c r="DY17" s="289" t="str">
        <f ca="true">+IF(OFFSET('Hygiene Data'!$G$12,0,10*ROW('Hygiene Data'!G11))="","",OFFSET('Hygiene Data'!$G$12,0,10*ROW('Hygiene Data'!G11)))</f>
        <v/>
      </c>
      <c r="DZ17" s="289" t="str">
        <f ca="true">+IF(OFFSET('Hygiene Data'!$G$13,0,10*ROW('Hygiene Data'!G11))="","",OFFSET('Hygiene Data'!$G$13,0,10*ROW('Hygiene Data'!G11)))</f>
        <v/>
      </c>
      <c r="EA17" s="289" t="str">
        <f ca="true">+IF(OFFSET('Hygiene Data'!$H$11,0,10*ROW('Hygiene Data'!H11))="","",OFFSET('Hygiene Data'!$H$11,0,10*ROW('Hygiene Data'!H11)))</f>
        <v/>
      </c>
      <c r="EB17" s="289" t="str">
        <f ca="true">+IF(OFFSET('Hygiene Data'!$H$12,0,10*ROW('Hygiene Data'!H11))="","",OFFSET('Hygiene Data'!$H$12,0,10*ROW('Hygiene Data'!H11)))</f>
        <v>Yes</v>
      </c>
      <c r="EC17" s="289" t="str">
        <f ca="true">+IF(OFFSET('Hygiene Data'!$H$13,0,10*ROW('Hygiene Data'!H11))="","",OFFSET('Hygiene Data'!$H$13,0,10*ROW('Hygiene Data'!H11)))</f>
        <v/>
      </c>
      <c r="ED17" s="289" t="str">
        <f ca="true">+IF(OFFSET('Hygiene Data'!$I$11,0,10*ROW('Hygiene Data'!I11))="","",OFFSET('Hygiene Data'!$I$11,0,10*ROW('Hygiene Data'!I11)))</f>
        <v/>
      </c>
      <c r="EE17" s="289" t="str">
        <f ca="true">+IF(OFFSET('Hygiene Data'!$I$12,0,10*ROW('Hygiene Data'!I11))="","",OFFSET('Hygiene Data'!$I$12,0,10*ROW('Hygiene Data'!I11)))</f>
        <v/>
      </c>
      <c r="EF17" s="289"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GIN_2013_UIS</v>
      </c>
      <c r="B18" s="36" t="str">
        <f ca="true">+IF(OFFSET('Water Data'!$C$2,0,10*ROW('Water Data'!F12))="","",OFFSET('Water Data'!$C$2,0,10*ROW('Water Data'!F12)))</f>
        <v>Other</v>
      </c>
      <c r="C18" s="345">
        <f t="shared" ca="true" si="0"/>
        <v>2013</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str">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[20]</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str">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[17]</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str">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[41]</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str">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[68]</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str">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[67]</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str">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[78]</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9"/>
      <c r="BS18" s="289" t="str">
        <f ca="true">+IF(OFFSET('Water Data'!$D$27,0,10*ROW('Water Data'!D12))="","",OFFSET('Water Data'!$D$27,0,10*ROW('Water Data'!D12)))</f>
        <v/>
      </c>
      <c r="BT18" s="289" t="str">
        <f ca="true">+IF(OFFSET('Water Data'!$D$28,0,10*ROW('Water Data'!D12))="","",OFFSET('Water Data'!$D$28,0,10*ROW('Water Data'!D12)))</f>
        <v>No</v>
      </c>
      <c r="BU18" s="289" t="str">
        <f ca="true">+IF(OFFSET('Water Data'!$D$29,0,10*ROW('Water Data'!D12))="","",OFFSET('Water Data'!$D$29,0,10*ROW('Water Data'!D12)))</f>
        <v/>
      </c>
      <c r="BV18" s="289" t="str">
        <f ca="true">+IF(OFFSET('Water Data'!$E$27,0,10*ROW('Water Data'!E12))="","",OFFSET('Water Data'!$E$27,0,10*ROW('Water Data'!E12)))</f>
        <v/>
      </c>
      <c r="BW18" s="289" t="str">
        <f ca="true">+IF(OFFSET('Water Data'!$E$28,0,10*ROW('Water Data'!E12))="","",OFFSET('Water Data'!$E$28,0,10*ROW('Water Data'!E12)))</f>
        <v/>
      </c>
      <c r="BX18" s="289" t="str">
        <f ca="true">+IF(OFFSET('Water Data'!$E$29,0,10*ROW('Water Data'!E12))="","",OFFSET('Water Data'!$E$29,0,10*ROW('Water Data'!E12)))</f>
        <v/>
      </c>
      <c r="BY18" s="289" t="str">
        <f ca="true">+IF(OFFSET('Water Data'!$F$27,0,10*ROW('Water Data'!F12))="","",OFFSET('Water Data'!$F$27,0,10*ROW('Water Data'!F12)))</f>
        <v/>
      </c>
      <c r="BZ18" s="289" t="str">
        <f ca="true">+IF(OFFSET('Water Data'!$F$28,0,10*ROW('Water Data'!F12))="","",OFFSET('Water Data'!$F$28,0,10*ROW('Water Data'!F12)))</f>
        <v/>
      </c>
      <c r="CA18" s="289" t="str">
        <f ca="true">+IF(OFFSET('Water Data'!$F$29,0,10*ROW('Water Data'!F12))="","",OFFSET('Water Data'!$F$29,0,10*ROW('Water Data'!F12)))</f>
        <v/>
      </c>
      <c r="CB18" s="289" t="str">
        <f ca="true">+IF(OFFSET('Water Data'!$G$27,0,10*ROW('Water Data'!G12))="","",OFFSET('Water Data'!$G$27,0,10*ROW('Water Data'!G12)))</f>
        <v/>
      </c>
      <c r="CC18" s="289" t="str">
        <f ca="true">+IF(OFFSET('Water Data'!$G$28,0,10*ROW('Water Data'!G12))="","",OFFSET('Water Data'!$G$28,0,10*ROW('Water Data'!G12)))</f>
        <v/>
      </c>
      <c r="CD18" s="289" t="str">
        <f ca="true">+IF(OFFSET('Water Data'!$G$29,0,10*ROW('Water Data'!G12))="","",OFFSET('Water Data'!$G$29,0,10*ROW('Water Data'!G12)))</f>
        <v/>
      </c>
      <c r="CE18" s="289" t="str">
        <f ca="true">+IF(OFFSET('Water Data'!$H$27,0,10*ROW('Water Data'!H12))="","",OFFSET('Water Data'!$H$27,0,10*ROW('Water Data'!H12)))</f>
        <v/>
      </c>
      <c r="CF18" s="289" t="str">
        <f ca="true">+IF(OFFSET('Water Data'!$H$28,0,10*ROW('Water Data'!H12))="","",OFFSET('Water Data'!$H$28,0,10*ROW('Water Data'!H12)))</f>
        <v>No</v>
      </c>
      <c r="CG18" s="289" t="str">
        <f ca="true">+IF(OFFSET('Water Data'!$H$29,0,10*ROW('Water Data'!H12))="","",OFFSET('Water Data'!$H$29,0,10*ROW('Water Data'!H12)))</f>
        <v/>
      </c>
      <c r="CH18" s="289" t="str">
        <f ca="true">+IF(OFFSET('Water Data'!$I$27,0,10*ROW('Water Data'!I12))="","",OFFSET('Water Data'!$I$27,0,10*ROW('Water Data'!I12)))</f>
        <v/>
      </c>
      <c r="CI18" s="289" t="str">
        <f ca="true">+IF(OFFSET('Water Data'!$I$28,0,10*ROW('Water Data'!I12))="","",OFFSET('Water Data'!$I$28,0,10*ROW('Water Data'!I12)))</f>
        <v>No</v>
      </c>
      <c r="CJ18" s="289" t="str">
        <f ca="true">+IF(OFFSET('Water Data'!$I$29,0,10*ROW('Water Data'!I12))="","",OFFSET('Water Data'!$I$29,0,10*ROW('Water Data'!I12)))</f>
        <v/>
      </c>
      <c r="CK18" s="289" t="str">
        <f ca="true">+IF(OFFSET('Sanitation Data'!$D$28,0,10*ROW('Sanitation Data'!D12))="","",OFFSET('Sanitation Data'!$D$28,0,10*ROW('Sanitation Data'!D12)))</f>
        <v>No</v>
      </c>
      <c r="CL18" s="289" t="str">
        <f ca="true">+IF(OFFSET('Sanitation Data'!$D$29,0,10*ROW('Sanitation Data'!D12))="","",OFFSET('Sanitation Data'!$D$29,0,10*ROW('Sanitation Data'!D12)))</f>
        <v/>
      </c>
      <c r="CM18" s="289" t="str">
        <f ca="true">+IF(OFFSET('Sanitation Data'!$D$30,0,10*ROW('Sanitation Data'!D12))="","",OFFSET('Sanitation Data'!$D$30,0,10*ROW('Sanitation Data'!D12)))</f>
        <v/>
      </c>
      <c r="CN18" s="289" t="str">
        <f ca="true">+IF(OFFSET('Sanitation Data'!$D$31,0,10*ROW('Sanitation Data'!D12))="","",OFFSET('Sanitation Data'!$D$31,0,10*ROW('Sanitation Data'!D12)))</f>
        <v/>
      </c>
      <c r="CO18" s="289" t="str">
        <f ca="true">+IF(OFFSET('Sanitation Data'!$D$32,0,10*ROW('Sanitation Data'!D12))="","",OFFSET('Sanitation Data'!$D$32,0,10*ROW('Sanitation Data'!D12)))</f>
        <v/>
      </c>
      <c r="CP18" s="289" t="str">
        <f ca="true">+IF(OFFSET('Sanitation Data'!$E$28,0,10*ROW('Sanitation Data'!E12))="","",OFFSET('Sanitation Data'!$E$28,0,10*ROW('Sanitation Data'!E12)))</f>
        <v/>
      </c>
      <c r="CQ18" s="289" t="str">
        <f ca="true">+IF(OFFSET('Sanitation Data'!$E$29,0,10*ROW('Sanitation Data'!E12))="","",OFFSET('Sanitation Data'!$E$29,0,10*ROW('Sanitation Data'!E12)))</f>
        <v/>
      </c>
      <c r="CR18" s="289" t="str">
        <f ca="true">+IF(OFFSET('Sanitation Data'!$E$30,0,10*ROW('Sanitation Data'!E12))="","",OFFSET('Sanitation Data'!$E$30,0,10*ROW('Sanitation Data'!E12)))</f>
        <v/>
      </c>
      <c r="CS18" s="289" t="str">
        <f ca="true">+IF(OFFSET('Sanitation Data'!$E$31,0,10*ROW('Sanitation Data'!E12))="","",OFFSET('Sanitation Data'!$E$31,0,10*ROW('Sanitation Data'!E12)))</f>
        <v/>
      </c>
      <c r="CT18" s="289" t="str">
        <f ca="true">+IF(OFFSET('Sanitation Data'!$E$32,0,10*ROW('Sanitation Data'!E12))="","",OFFSET('Sanitation Data'!$E$32,0,10*ROW('Sanitation Data'!E12)))</f>
        <v/>
      </c>
      <c r="CU18" s="289" t="str">
        <f ca="true">+IF(OFFSET('Sanitation Data'!$F$28,0,10*ROW('Sanitation Data'!F12))="","",OFFSET('Sanitation Data'!$F$28,0,10*ROW('Sanitation Data'!F12)))</f>
        <v/>
      </c>
      <c r="CV18" s="289" t="str">
        <f ca="true">+IF(OFFSET('Sanitation Data'!$F$29,0,10*ROW('Sanitation Data'!F12))="","",OFFSET('Sanitation Data'!$F$29,0,10*ROW('Sanitation Data'!F12)))</f>
        <v/>
      </c>
      <c r="CW18" s="289" t="str">
        <f ca="true">+IF(OFFSET('Sanitation Data'!$F$30,0,10*ROW('Sanitation Data'!F12))="","",OFFSET('Sanitation Data'!$F$30,0,10*ROW('Sanitation Data'!F12)))</f>
        <v/>
      </c>
      <c r="CX18" s="289" t="str">
        <f ca="true">+IF(OFFSET('Sanitation Data'!$F$31,0,10*ROW('Sanitation Data'!F12))="","",OFFSET('Sanitation Data'!$F$31,0,10*ROW('Sanitation Data'!F12)))</f>
        <v/>
      </c>
      <c r="CY18" s="289" t="str">
        <f ca="true">+IF(OFFSET('Sanitation Data'!$F$32,0,10*ROW('Sanitation Data'!F12))="","",OFFSET('Sanitation Data'!$F$32,0,10*ROW('Sanitation Data'!F12)))</f>
        <v/>
      </c>
      <c r="CZ18" s="289" t="str">
        <f ca="true">+IF(OFFSET('Sanitation Data'!$G$28,0,10*ROW('Sanitation Data'!G12))="","",OFFSET('Sanitation Data'!$G$28,0,10*ROW('Sanitation Data'!G12)))</f>
        <v/>
      </c>
      <c r="DA18" s="289" t="str">
        <f ca="true">+IF(OFFSET('Sanitation Data'!$G$29,0,10*ROW('Sanitation Data'!G12))="","",OFFSET('Sanitation Data'!$G$29,0,10*ROW('Sanitation Data'!G12)))</f>
        <v/>
      </c>
      <c r="DB18" s="289" t="str">
        <f ca="true">+IF(OFFSET('Sanitation Data'!$G$30,0,10*ROW('Sanitation Data'!G12))="","",OFFSET('Sanitation Data'!$G$30,0,10*ROW('Sanitation Data'!G12)))</f>
        <v/>
      </c>
      <c r="DC18" s="289" t="str">
        <f ca="true">+IF(OFFSET('Sanitation Data'!$G$31,0,10*ROW('Sanitation Data'!G12))="","",OFFSET('Sanitation Data'!$G$31,0,10*ROW('Sanitation Data'!G12)))</f>
        <v/>
      </c>
      <c r="DD18" s="289" t="str">
        <f ca="true">+IF(OFFSET('Sanitation Data'!$G$32,0,10*ROW('Sanitation Data'!G12))="","",OFFSET('Sanitation Data'!$G$32,0,10*ROW('Sanitation Data'!G12)))</f>
        <v/>
      </c>
      <c r="DE18" s="289" t="str">
        <f ca="true">+IF(OFFSET('Sanitation Data'!$H$28,0,10*ROW('Sanitation Data'!H12))="","",OFFSET('Sanitation Data'!$H$28,0,10*ROW('Sanitation Data'!H12)))</f>
        <v>No</v>
      </c>
      <c r="DF18" s="289" t="str">
        <f ca="true">+IF(OFFSET('Sanitation Data'!$H$29,0,10*ROW('Sanitation Data'!H12))="","",OFFSET('Sanitation Data'!$H$29,0,10*ROW('Sanitation Data'!H12)))</f>
        <v/>
      </c>
      <c r="DG18" s="289" t="str">
        <f ca="true">+IF(OFFSET('Sanitation Data'!$H$30,0,10*ROW('Sanitation Data'!H12))="","",OFFSET('Sanitation Data'!$H$30,0,10*ROW('Sanitation Data'!H12)))</f>
        <v/>
      </c>
      <c r="DH18" s="289" t="str">
        <f ca="true">+IF(OFFSET('Sanitation Data'!$H$31,0,10*ROW('Sanitation Data'!H12))="","",OFFSET('Sanitation Data'!$H$31,0,10*ROW('Sanitation Data'!H12)))</f>
        <v/>
      </c>
      <c r="DI18" s="289" t="str">
        <f ca="true">+IF(OFFSET('Sanitation Data'!$H$32,0,10*ROW('Sanitation Data'!H12))="","",OFFSET('Sanitation Data'!$H$32,0,10*ROW('Sanitation Data'!H12)))</f>
        <v/>
      </c>
      <c r="DJ18" s="289" t="str">
        <f ca="true">+IF(OFFSET('Sanitation Data'!$I$28,0,10*ROW('Sanitation Data'!I12))="","",OFFSET('Sanitation Data'!$I$28,0,10*ROW('Sanitation Data'!I12)))</f>
        <v>No</v>
      </c>
      <c r="DK18" s="289" t="str">
        <f ca="true">+IF(OFFSET('Sanitation Data'!$I$29,0,10*ROW('Sanitation Data'!I12))="","",OFFSET('Sanitation Data'!$I$29,0,10*ROW('Sanitation Data'!I12)))</f>
        <v/>
      </c>
      <c r="DL18" s="289" t="str">
        <f ca="true">+IF(OFFSET('Sanitation Data'!$I$30,0,10*ROW('Sanitation Data'!I12))="","",OFFSET('Sanitation Data'!$I$30,0,10*ROW('Sanitation Data'!I12)))</f>
        <v/>
      </c>
      <c r="DM18" s="289" t="str">
        <f ca="true">+IF(OFFSET('Sanitation Data'!$I$31,0,10*ROW('Sanitation Data'!I12))="","",OFFSET('Sanitation Data'!$I$31,0,10*ROW('Sanitation Data'!I12)))</f>
        <v/>
      </c>
      <c r="DN18" s="289" t="str">
        <f ca="true">+IF(OFFSET('Sanitation Data'!$I$32,0,10*ROW('Sanitation Data'!I12))="","",OFFSET('Sanitation Data'!$I$32,0,10*ROW('Sanitation Data'!I12)))</f>
        <v/>
      </c>
      <c r="DO18" s="289" t="str">
        <f ca="true">+IF(OFFSET('Hygiene Data'!$D$11,0,10*ROW('Hygiene Data'!D12))="","",OFFSET('Hygiene Data'!$D$11,0,10*ROW('Hygiene Data'!D12)))</f>
        <v/>
      </c>
      <c r="DP18" s="289" t="str">
        <f ca="true">+IF(OFFSET('Hygiene Data'!$D$12,0,10*ROW('Hygiene Data'!D12))="","",OFFSET('Hygiene Data'!$D$12,0,10*ROW('Hygiene Data'!D12)))</f>
        <v/>
      </c>
      <c r="DQ18" s="289" t="str">
        <f ca="true">+IF(OFFSET('Hygiene Data'!$D$13,0,10*ROW('Hygiene Data'!D12))="","",OFFSET('Hygiene Data'!$D$13,0,10*ROW('Hygiene Data'!D12)))</f>
        <v/>
      </c>
      <c r="DR18" s="289" t="str">
        <f ca="true">+IF(OFFSET('Hygiene Data'!$E$11,0,10*ROW('Hygiene Data'!E12))="","",OFFSET('Hygiene Data'!$E$11,0,10*ROW('Hygiene Data'!E12)))</f>
        <v/>
      </c>
      <c r="DS18" s="289" t="str">
        <f ca="true">+IF(OFFSET('Hygiene Data'!$E$12,0,10*ROW('Hygiene Data'!E12))="","",OFFSET('Hygiene Data'!$E$12,0,10*ROW('Hygiene Data'!E12)))</f>
        <v/>
      </c>
      <c r="DT18" s="289" t="str">
        <f ca="true">+IF(OFFSET('Hygiene Data'!$E$13,0,10*ROW('Hygiene Data'!E12))="","",OFFSET('Hygiene Data'!$E$13,0,10*ROW('Hygiene Data'!E12)))</f>
        <v/>
      </c>
      <c r="DU18" s="289" t="str">
        <f ca="true">+IF(OFFSET('Hygiene Data'!$F$11,0,10*ROW('Hygiene Data'!F12))="","",OFFSET('Hygiene Data'!$F$11,0,10*ROW('Hygiene Data'!F12)))</f>
        <v/>
      </c>
      <c r="DV18" s="289" t="str">
        <f ca="true">+IF(OFFSET('Hygiene Data'!$F$12,0,10*ROW('Hygiene Data'!F12))="","",OFFSET('Hygiene Data'!$F$12,0,10*ROW('Hygiene Data'!F12)))</f>
        <v/>
      </c>
      <c r="DW18" s="289" t="str">
        <f ca="true">+IF(OFFSET('Hygiene Data'!$F$13,0,10*ROW('Hygiene Data'!F12))="","",OFFSET('Hygiene Data'!$F$13,0,10*ROW('Hygiene Data'!F12)))</f>
        <v/>
      </c>
      <c r="DX18" s="289" t="str">
        <f ca="true">+IF(OFFSET('Hygiene Data'!$G$11,0,10*ROW('Hygiene Data'!G12))="","",OFFSET('Hygiene Data'!$G$11,0,10*ROW('Hygiene Data'!G12)))</f>
        <v/>
      </c>
      <c r="DY18" s="289" t="str">
        <f ca="true">+IF(OFFSET('Hygiene Data'!$G$12,0,10*ROW('Hygiene Data'!G12))="","",OFFSET('Hygiene Data'!$G$12,0,10*ROW('Hygiene Data'!G12)))</f>
        <v/>
      </c>
      <c r="DZ18" s="289" t="str">
        <f ca="true">+IF(OFFSET('Hygiene Data'!$G$13,0,10*ROW('Hygiene Data'!G12))="","",OFFSET('Hygiene Data'!$G$13,0,10*ROW('Hygiene Data'!G12)))</f>
        <v/>
      </c>
      <c r="EA18" s="289" t="str">
        <f ca="true">+IF(OFFSET('Hygiene Data'!$H$11,0,10*ROW('Hygiene Data'!H12))="","",OFFSET('Hygiene Data'!$H$11,0,10*ROW('Hygiene Data'!H12)))</f>
        <v/>
      </c>
      <c r="EB18" s="289" t="str">
        <f ca="true">+IF(OFFSET('Hygiene Data'!$H$12,0,10*ROW('Hygiene Data'!H12))="","",OFFSET('Hygiene Data'!$H$12,0,10*ROW('Hygiene Data'!H12)))</f>
        <v/>
      </c>
      <c r="EC18" s="289" t="str">
        <f ca="true">+IF(OFFSET('Hygiene Data'!$H$13,0,10*ROW('Hygiene Data'!H12))="","",OFFSET('Hygiene Data'!$H$13,0,10*ROW('Hygiene Data'!H12)))</f>
        <v/>
      </c>
      <c r="ED18" s="289" t="str">
        <f ca="true">+IF(OFFSET('Hygiene Data'!$I$11,0,10*ROW('Hygiene Data'!I12))="","",OFFSET('Hygiene Data'!$I$11,0,10*ROW('Hygiene Data'!I12)))</f>
        <v/>
      </c>
      <c r="EE18" s="289" t="str">
        <f ca="true">+IF(OFFSET('Hygiene Data'!$I$12,0,10*ROW('Hygiene Data'!I12))="","",OFFSET('Hygiene Data'!$I$12,0,10*ROW('Hygiene Data'!I12)))</f>
        <v/>
      </c>
      <c r="EF18" s="289"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GIN_2014_EMIS</v>
      </c>
      <c r="B19" s="36" t="str">
        <f ca="true">+IF(OFFSET('Water Data'!$C$2,0,10*ROW('Water Data'!F13))="","",OFFSET('Water Data'!$C$2,0,10*ROW('Water Data'!F13)))</f>
        <v>EMIS</v>
      </c>
      <c r="C19" s="345">
        <f t="shared" ca="true" si="0"/>
        <v>2014</v>
      </c>
      <c r="D19" s="96">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33.412617510476835</v>
      </c>
      <c r="E19" s="96" t="str">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[28]</v>
      </c>
      <c r="F19" s="96" t="str">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[26]</v>
      </c>
      <c r="G19" s="96">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62.033115132845595</v>
      </c>
      <c r="H19" s="96">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53.523296110897192</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21.485879332477538</v>
      </c>
      <c r="K19" s="96">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17.329910141206675</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83.499214248297534</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33.412617510476835</v>
      </c>
      <c r="Q19" s="96">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27.975988220636541</v>
      </c>
      <c r="R19" s="96">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26.259495384048336</v>
      </c>
      <c r="S19" s="96" t="str">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[21]</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75.231918561694442</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48.339479290650416</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75.013095861707697</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72.239211688752974</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48.339479290650416</v>
      </c>
      <c r="AU19" s="97">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93.832293832293828</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35.716010625452789</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53.382581648522553</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27.758318739054289</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35.716010625452789</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9"/>
      <c r="BS19" s="289" t="str">
        <f ca="true">+IF(OFFSET('Water Data'!$D$27,0,10*ROW('Water Data'!D13))="","",OFFSET('Water Data'!$D$27,0,10*ROW('Water Data'!D13)))</f>
        <v>Yes</v>
      </c>
      <c r="BT19" s="289" t="str">
        <f ca="true">+IF(OFFSET('Water Data'!$D$28,0,10*ROW('Water Data'!D13))="","",OFFSET('Water Data'!$D$28,0,10*ROW('Water Data'!D13)))</f>
        <v>No</v>
      </c>
      <c r="BU19" s="289" t="str">
        <f ca="true">+IF(OFFSET('Water Data'!$D$29,0,10*ROW('Water Data'!D13))="","",OFFSET('Water Data'!$D$29,0,10*ROW('Water Data'!D13)))</f>
        <v>No</v>
      </c>
      <c r="BV19" s="289" t="str">
        <f ca="true">+IF(OFFSET('Water Data'!$E$27,0,10*ROW('Water Data'!E13))="","",OFFSET('Water Data'!$E$27,0,10*ROW('Water Data'!E13)))</f>
        <v>Yes</v>
      </c>
      <c r="BW19" s="289" t="str">
        <f ca="true">+IF(OFFSET('Water Data'!$E$28,0,10*ROW('Water Data'!E13))="","",OFFSET('Water Data'!$E$28,0,10*ROW('Water Data'!E13)))</f>
        <v>Yes</v>
      </c>
      <c r="BX19" s="289" t="str">
        <f ca="true">+IF(OFFSET('Water Data'!$E$29,0,10*ROW('Water Data'!E13))="","",OFFSET('Water Data'!$E$29,0,10*ROW('Water Data'!E13)))</f>
        <v/>
      </c>
      <c r="BY19" s="289" t="str">
        <f ca="true">+IF(OFFSET('Water Data'!$F$27,0,10*ROW('Water Data'!F13))="","",OFFSET('Water Data'!$F$27,0,10*ROW('Water Data'!F13)))</f>
        <v>Yes</v>
      </c>
      <c r="BZ19" s="289" t="str">
        <f ca="true">+IF(OFFSET('Water Data'!$F$28,0,10*ROW('Water Data'!F13))="","",OFFSET('Water Data'!$F$28,0,10*ROW('Water Data'!F13)))</f>
        <v>Yes</v>
      </c>
      <c r="CA19" s="289" t="str">
        <f ca="true">+IF(OFFSET('Water Data'!$F$29,0,10*ROW('Water Data'!F13))="","",OFFSET('Water Data'!$F$29,0,10*ROW('Water Data'!F13)))</f>
        <v/>
      </c>
      <c r="CB19" s="289" t="str">
        <f ca="true">+IF(OFFSET('Water Data'!$G$27,0,10*ROW('Water Data'!G13))="","",OFFSET('Water Data'!$G$27,0,10*ROW('Water Data'!G13)))</f>
        <v>Yes</v>
      </c>
      <c r="CC19" s="289" t="str">
        <f ca="true">+IF(OFFSET('Water Data'!$G$28,0,10*ROW('Water Data'!G13))="","",OFFSET('Water Data'!$G$28,0,10*ROW('Water Data'!G13)))</f>
        <v/>
      </c>
      <c r="CD19" s="289" t="str">
        <f ca="true">+IF(OFFSET('Water Data'!$G$29,0,10*ROW('Water Data'!G13))="","",OFFSET('Water Data'!$G$29,0,10*ROW('Water Data'!G13)))</f>
        <v/>
      </c>
      <c r="CE19" s="289" t="str">
        <f ca="true">+IF(OFFSET('Water Data'!$H$27,0,10*ROW('Water Data'!H13))="","",OFFSET('Water Data'!$H$27,0,10*ROW('Water Data'!H13)))</f>
        <v>Yes</v>
      </c>
      <c r="CF19" s="289" t="str">
        <f ca="true">+IF(OFFSET('Water Data'!$H$28,0,10*ROW('Water Data'!H13))="","",OFFSET('Water Data'!$H$28,0,10*ROW('Water Data'!H13)))</f>
        <v>Yes</v>
      </c>
      <c r="CG19" s="289" t="str">
        <f ca="true">+IF(OFFSET('Water Data'!$H$29,0,10*ROW('Water Data'!H13))="","",OFFSET('Water Data'!$H$29,0,10*ROW('Water Data'!H13)))</f>
        <v>Yes</v>
      </c>
      <c r="CH19" s="289" t="str">
        <f ca="true">+IF(OFFSET('Water Data'!$I$27,0,10*ROW('Water Data'!I13))="","",OFFSET('Water Data'!$I$27,0,10*ROW('Water Data'!I13)))</f>
        <v>No</v>
      </c>
      <c r="CI19" s="289" t="str">
        <f ca="true">+IF(OFFSET('Water Data'!$I$28,0,10*ROW('Water Data'!I13))="","",OFFSET('Water Data'!$I$28,0,10*ROW('Water Data'!I13)))</f>
        <v/>
      </c>
      <c r="CJ19" s="289" t="str">
        <f ca="true">+IF(OFFSET('Water Data'!$I$29,0,10*ROW('Water Data'!I13))="","",OFFSET('Water Data'!$I$29,0,10*ROW('Water Data'!I13)))</f>
        <v/>
      </c>
      <c r="CK19" s="289" t="str">
        <f ca="true">+IF(OFFSET('Sanitation Data'!$D$28,0,10*ROW('Sanitation Data'!D13))="","",OFFSET('Sanitation Data'!$D$28,0,10*ROW('Sanitation Data'!D13)))</f>
        <v>Yes</v>
      </c>
      <c r="CL19" s="289" t="str">
        <f ca="true">+IF(OFFSET('Sanitation Data'!$D$29,0,10*ROW('Sanitation Data'!D13))="","",OFFSET('Sanitation Data'!$D$29,0,10*ROW('Sanitation Data'!D13)))</f>
        <v/>
      </c>
      <c r="CM19" s="289" t="str">
        <f ca="true">+IF(OFFSET('Sanitation Data'!$D$30,0,10*ROW('Sanitation Data'!D13))="","",OFFSET('Sanitation Data'!$D$30,0,10*ROW('Sanitation Data'!D13)))</f>
        <v/>
      </c>
      <c r="CN19" s="289" t="str">
        <f ca="true">+IF(OFFSET('Sanitation Data'!$D$31,0,10*ROW('Sanitation Data'!D13))="","",OFFSET('Sanitation Data'!$D$31,0,10*ROW('Sanitation Data'!D13)))</f>
        <v/>
      </c>
      <c r="CO19" s="289" t="str">
        <f ca="true">+IF(OFFSET('Sanitation Data'!$D$32,0,10*ROW('Sanitation Data'!D13))="","",OFFSET('Sanitation Data'!$D$32,0,10*ROW('Sanitation Data'!D13)))</f>
        <v>Yes</v>
      </c>
      <c r="CP19" s="289" t="str">
        <f ca="true">+IF(OFFSET('Sanitation Data'!$E$28,0,10*ROW('Sanitation Data'!E13))="","",OFFSET('Sanitation Data'!$E$28,0,10*ROW('Sanitation Data'!E13)))</f>
        <v/>
      </c>
      <c r="CQ19" s="289" t="str">
        <f ca="true">+IF(OFFSET('Sanitation Data'!$E$29,0,10*ROW('Sanitation Data'!E13))="","",OFFSET('Sanitation Data'!$E$29,0,10*ROW('Sanitation Data'!E13)))</f>
        <v/>
      </c>
      <c r="CR19" s="289" t="str">
        <f ca="true">+IF(OFFSET('Sanitation Data'!$E$30,0,10*ROW('Sanitation Data'!E13))="","",OFFSET('Sanitation Data'!$E$30,0,10*ROW('Sanitation Data'!E13)))</f>
        <v/>
      </c>
      <c r="CS19" s="289" t="str">
        <f ca="true">+IF(OFFSET('Sanitation Data'!$E$31,0,10*ROW('Sanitation Data'!E13))="","",OFFSET('Sanitation Data'!$E$31,0,10*ROW('Sanitation Data'!E13)))</f>
        <v/>
      </c>
      <c r="CT19" s="289" t="str">
        <f ca="true">+IF(OFFSET('Sanitation Data'!$E$32,0,10*ROW('Sanitation Data'!E13))="","",OFFSET('Sanitation Data'!$E$32,0,10*ROW('Sanitation Data'!E13)))</f>
        <v/>
      </c>
      <c r="CU19" s="289" t="str">
        <f ca="true">+IF(OFFSET('Sanitation Data'!$F$28,0,10*ROW('Sanitation Data'!F13))="","",OFFSET('Sanitation Data'!$F$28,0,10*ROW('Sanitation Data'!F13)))</f>
        <v/>
      </c>
      <c r="CV19" s="289" t="str">
        <f ca="true">+IF(OFFSET('Sanitation Data'!$F$29,0,10*ROW('Sanitation Data'!F13))="","",OFFSET('Sanitation Data'!$F$29,0,10*ROW('Sanitation Data'!F13)))</f>
        <v/>
      </c>
      <c r="CW19" s="289" t="str">
        <f ca="true">+IF(OFFSET('Sanitation Data'!$F$30,0,10*ROW('Sanitation Data'!F13))="","",OFFSET('Sanitation Data'!$F$30,0,10*ROW('Sanitation Data'!F13)))</f>
        <v/>
      </c>
      <c r="CX19" s="289" t="str">
        <f ca="true">+IF(OFFSET('Sanitation Data'!$F$31,0,10*ROW('Sanitation Data'!F13))="","",OFFSET('Sanitation Data'!$F$31,0,10*ROW('Sanitation Data'!F13)))</f>
        <v/>
      </c>
      <c r="CY19" s="289" t="str">
        <f ca="true">+IF(OFFSET('Sanitation Data'!$F$32,0,10*ROW('Sanitation Data'!F13))="","",OFFSET('Sanitation Data'!$F$32,0,10*ROW('Sanitation Data'!F13)))</f>
        <v/>
      </c>
      <c r="CZ19" s="289" t="str">
        <f ca="true">+IF(OFFSET('Sanitation Data'!$G$28,0,10*ROW('Sanitation Data'!G13))="","",OFFSET('Sanitation Data'!$G$28,0,10*ROW('Sanitation Data'!G13)))</f>
        <v>Yes</v>
      </c>
      <c r="DA19" s="289" t="str">
        <f ca="true">+IF(OFFSET('Sanitation Data'!$G$29,0,10*ROW('Sanitation Data'!G13))="","",OFFSET('Sanitation Data'!$G$29,0,10*ROW('Sanitation Data'!G13)))</f>
        <v/>
      </c>
      <c r="DB19" s="289" t="str">
        <f ca="true">+IF(OFFSET('Sanitation Data'!$G$30,0,10*ROW('Sanitation Data'!G13))="","",OFFSET('Sanitation Data'!$G$30,0,10*ROW('Sanitation Data'!G13)))</f>
        <v/>
      </c>
      <c r="DC19" s="289" t="str">
        <f ca="true">+IF(OFFSET('Sanitation Data'!$G$31,0,10*ROW('Sanitation Data'!G13))="","",OFFSET('Sanitation Data'!$G$31,0,10*ROW('Sanitation Data'!G13)))</f>
        <v/>
      </c>
      <c r="DD19" s="289" t="str">
        <f ca="true">+IF(OFFSET('Sanitation Data'!$G$32,0,10*ROW('Sanitation Data'!G13))="","",OFFSET('Sanitation Data'!$G$32,0,10*ROW('Sanitation Data'!G13)))</f>
        <v/>
      </c>
      <c r="DE19" s="289" t="str">
        <f ca="true">+IF(OFFSET('Sanitation Data'!$H$28,0,10*ROW('Sanitation Data'!H13))="","",OFFSET('Sanitation Data'!$H$28,0,10*ROW('Sanitation Data'!H13)))</f>
        <v>Yes</v>
      </c>
      <c r="DF19" s="289" t="str">
        <f ca="true">+IF(OFFSET('Sanitation Data'!$H$29,0,10*ROW('Sanitation Data'!H13))="","",OFFSET('Sanitation Data'!$H$29,0,10*ROW('Sanitation Data'!H13)))</f>
        <v/>
      </c>
      <c r="DG19" s="289" t="str">
        <f ca="true">+IF(OFFSET('Sanitation Data'!$H$30,0,10*ROW('Sanitation Data'!H13))="","",OFFSET('Sanitation Data'!$H$30,0,10*ROW('Sanitation Data'!H13)))</f>
        <v/>
      </c>
      <c r="DH19" s="289" t="str">
        <f ca="true">+IF(OFFSET('Sanitation Data'!$H$31,0,10*ROW('Sanitation Data'!H13))="","",OFFSET('Sanitation Data'!$H$31,0,10*ROW('Sanitation Data'!H13)))</f>
        <v/>
      </c>
      <c r="DI19" s="289" t="str">
        <f ca="true">+IF(OFFSET('Sanitation Data'!$H$32,0,10*ROW('Sanitation Data'!H13))="","",OFFSET('Sanitation Data'!$H$32,0,10*ROW('Sanitation Data'!H13)))</f>
        <v>Yes</v>
      </c>
      <c r="DJ19" s="289" t="str">
        <f ca="true">+IF(OFFSET('Sanitation Data'!$I$28,0,10*ROW('Sanitation Data'!I13))="","",OFFSET('Sanitation Data'!$I$28,0,10*ROW('Sanitation Data'!I13)))</f>
        <v>Yes</v>
      </c>
      <c r="DK19" s="289" t="str">
        <f ca="true">+IF(OFFSET('Sanitation Data'!$I$29,0,10*ROW('Sanitation Data'!I13))="","",OFFSET('Sanitation Data'!$I$29,0,10*ROW('Sanitation Data'!I13)))</f>
        <v/>
      </c>
      <c r="DL19" s="289" t="str">
        <f ca="true">+IF(OFFSET('Sanitation Data'!$I$30,0,10*ROW('Sanitation Data'!I13))="","",OFFSET('Sanitation Data'!$I$30,0,10*ROW('Sanitation Data'!I13)))</f>
        <v/>
      </c>
      <c r="DM19" s="289" t="str">
        <f ca="true">+IF(OFFSET('Sanitation Data'!$I$31,0,10*ROW('Sanitation Data'!I13))="","",OFFSET('Sanitation Data'!$I$31,0,10*ROW('Sanitation Data'!I13)))</f>
        <v/>
      </c>
      <c r="DN19" s="289" t="str">
        <f ca="true">+IF(OFFSET('Sanitation Data'!$I$32,0,10*ROW('Sanitation Data'!I13))="","",OFFSET('Sanitation Data'!$I$32,0,10*ROW('Sanitation Data'!I13)))</f>
        <v/>
      </c>
      <c r="DO19" s="289" t="str">
        <f ca="true">+IF(OFFSET('Hygiene Data'!$D$11,0,10*ROW('Hygiene Data'!D13))="","",OFFSET('Hygiene Data'!$D$11,0,10*ROW('Hygiene Data'!D13)))</f>
        <v/>
      </c>
      <c r="DP19" s="289" t="str">
        <f ca="true">+IF(OFFSET('Hygiene Data'!$D$12,0,10*ROW('Hygiene Data'!D13))="","",OFFSET('Hygiene Data'!$D$12,0,10*ROW('Hygiene Data'!D13)))</f>
        <v>Yes</v>
      </c>
      <c r="DQ19" s="289" t="str">
        <f ca="true">+IF(OFFSET('Hygiene Data'!$D$13,0,10*ROW('Hygiene Data'!D13))="","",OFFSET('Hygiene Data'!$D$13,0,10*ROW('Hygiene Data'!D13)))</f>
        <v/>
      </c>
      <c r="DR19" s="289" t="str">
        <f ca="true">+IF(OFFSET('Hygiene Data'!$E$11,0,10*ROW('Hygiene Data'!E13))="","",OFFSET('Hygiene Data'!$E$11,0,10*ROW('Hygiene Data'!E13)))</f>
        <v/>
      </c>
      <c r="DS19" s="289" t="str">
        <f ca="true">+IF(OFFSET('Hygiene Data'!$E$12,0,10*ROW('Hygiene Data'!E13))="","",OFFSET('Hygiene Data'!$E$12,0,10*ROW('Hygiene Data'!E13)))</f>
        <v>Yes</v>
      </c>
      <c r="DT19" s="289" t="str">
        <f ca="true">+IF(OFFSET('Hygiene Data'!$E$13,0,10*ROW('Hygiene Data'!E13))="","",OFFSET('Hygiene Data'!$E$13,0,10*ROW('Hygiene Data'!E13)))</f>
        <v/>
      </c>
      <c r="DU19" s="289" t="str">
        <f ca="true">+IF(OFFSET('Hygiene Data'!$F$11,0,10*ROW('Hygiene Data'!F13))="","",OFFSET('Hygiene Data'!$F$11,0,10*ROW('Hygiene Data'!F13)))</f>
        <v/>
      </c>
      <c r="DV19" s="289" t="str">
        <f ca="true">+IF(OFFSET('Hygiene Data'!$F$12,0,10*ROW('Hygiene Data'!F13))="","",OFFSET('Hygiene Data'!$F$12,0,10*ROW('Hygiene Data'!F13)))</f>
        <v>Yes</v>
      </c>
      <c r="DW19" s="289" t="str">
        <f ca="true">+IF(OFFSET('Hygiene Data'!$F$13,0,10*ROW('Hygiene Data'!F13))="","",OFFSET('Hygiene Data'!$F$13,0,10*ROW('Hygiene Data'!F13)))</f>
        <v/>
      </c>
      <c r="DX19" s="289" t="str">
        <f ca="true">+IF(OFFSET('Hygiene Data'!$G$11,0,10*ROW('Hygiene Data'!G13))="","",OFFSET('Hygiene Data'!$G$11,0,10*ROW('Hygiene Data'!G13)))</f>
        <v/>
      </c>
      <c r="DY19" s="289" t="str">
        <f ca="true">+IF(OFFSET('Hygiene Data'!$G$12,0,10*ROW('Hygiene Data'!G13))="","",OFFSET('Hygiene Data'!$G$12,0,10*ROW('Hygiene Data'!G13)))</f>
        <v/>
      </c>
      <c r="DZ19" s="289" t="str">
        <f ca="true">+IF(OFFSET('Hygiene Data'!$G$13,0,10*ROW('Hygiene Data'!G13))="","",OFFSET('Hygiene Data'!$G$13,0,10*ROW('Hygiene Data'!G13)))</f>
        <v/>
      </c>
      <c r="EA19" s="289" t="str">
        <f ca="true">+IF(OFFSET('Hygiene Data'!$H$11,0,10*ROW('Hygiene Data'!H13))="","",OFFSET('Hygiene Data'!$H$11,0,10*ROW('Hygiene Data'!H13)))</f>
        <v/>
      </c>
      <c r="EB19" s="289" t="str">
        <f ca="true">+IF(OFFSET('Hygiene Data'!$H$12,0,10*ROW('Hygiene Data'!H13))="","",OFFSET('Hygiene Data'!$H$12,0,10*ROW('Hygiene Data'!H13)))</f>
        <v>Yes</v>
      </c>
      <c r="EC19" s="289" t="str">
        <f ca="true">+IF(OFFSET('Hygiene Data'!$H$13,0,10*ROW('Hygiene Data'!H13))="","",OFFSET('Hygiene Data'!$H$13,0,10*ROW('Hygiene Data'!H13)))</f>
        <v/>
      </c>
      <c r="ED19" s="289" t="str">
        <f ca="true">+IF(OFFSET('Hygiene Data'!$I$11,0,10*ROW('Hygiene Data'!I13))="","",OFFSET('Hygiene Data'!$I$11,0,10*ROW('Hygiene Data'!I13)))</f>
        <v/>
      </c>
      <c r="EE19" s="289" t="str">
        <f ca="true">+IF(OFFSET('Hygiene Data'!$I$12,0,10*ROW('Hygiene Data'!I13))="","",OFFSET('Hygiene Data'!$I$12,0,10*ROW('Hygiene Data'!I13)))</f>
        <v/>
      </c>
      <c r="EF19" s="289"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GIN_2014_UIS</v>
      </c>
      <c r="B20" s="36" t="str">
        <f ca="true">+IF(OFFSET('Water Data'!$C$2,0,10*ROW('Water Data'!F14))="","",OFFSET('Water Data'!$C$2,0,10*ROW('Water Data'!F14)))</f>
        <v>Other</v>
      </c>
      <c r="C20" s="345">
        <f t="shared" ca="true" si="0"/>
        <v>2014</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str">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[26]</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str">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[22]</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str">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[49]</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str">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[73]</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str">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[70]</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str">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[88]</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9"/>
      <c r="BS20" s="289" t="str">
        <f ca="true">+IF(OFFSET('Water Data'!$D$27,0,10*ROW('Water Data'!D14))="","",OFFSET('Water Data'!$D$27,0,10*ROW('Water Data'!D14)))</f>
        <v/>
      </c>
      <c r="BT20" s="289" t="str">
        <f ca="true">+IF(OFFSET('Water Data'!$D$28,0,10*ROW('Water Data'!D14))="","",OFFSET('Water Data'!$D$28,0,10*ROW('Water Data'!D14)))</f>
        <v>No</v>
      </c>
      <c r="BU20" s="289" t="str">
        <f ca="true">+IF(OFFSET('Water Data'!$D$29,0,10*ROW('Water Data'!D14))="","",OFFSET('Water Data'!$D$29,0,10*ROW('Water Data'!D14)))</f>
        <v/>
      </c>
      <c r="BV20" s="289" t="str">
        <f ca="true">+IF(OFFSET('Water Data'!$E$27,0,10*ROW('Water Data'!E14))="","",OFFSET('Water Data'!$E$27,0,10*ROW('Water Data'!E14)))</f>
        <v/>
      </c>
      <c r="BW20" s="289" t="str">
        <f ca="true">+IF(OFFSET('Water Data'!$E$28,0,10*ROW('Water Data'!E14))="","",OFFSET('Water Data'!$E$28,0,10*ROW('Water Data'!E14)))</f>
        <v/>
      </c>
      <c r="BX20" s="289" t="str">
        <f ca="true">+IF(OFFSET('Water Data'!$E$29,0,10*ROW('Water Data'!E14))="","",OFFSET('Water Data'!$E$29,0,10*ROW('Water Data'!E14)))</f>
        <v/>
      </c>
      <c r="BY20" s="289" t="str">
        <f ca="true">+IF(OFFSET('Water Data'!$F$27,0,10*ROW('Water Data'!F14))="","",OFFSET('Water Data'!$F$27,0,10*ROW('Water Data'!F14)))</f>
        <v/>
      </c>
      <c r="BZ20" s="289" t="str">
        <f ca="true">+IF(OFFSET('Water Data'!$F$28,0,10*ROW('Water Data'!F14))="","",OFFSET('Water Data'!$F$28,0,10*ROW('Water Data'!F14)))</f>
        <v/>
      </c>
      <c r="CA20" s="289" t="str">
        <f ca="true">+IF(OFFSET('Water Data'!$F$29,0,10*ROW('Water Data'!F14))="","",OFFSET('Water Data'!$F$29,0,10*ROW('Water Data'!F14)))</f>
        <v/>
      </c>
      <c r="CB20" s="289" t="str">
        <f ca="true">+IF(OFFSET('Water Data'!$G$27,0,10*ROW('Water Data'!G14))="","",OFFSET('Water Data'!$G$27,0,10*ROW('Water Data'!G14)))</f>
        <v/>
      </c>
      <c r="CC20" s="289" t="str">
        <f ca="true">+IF(OFFSET('Water Data'!$G$28,0,10*ROW('Water Data'!G14))="","",OFFSET('Water Data'!$G$28,0,10*ROW('Water Data'!G14)))</f>
        <v/>
      </c>
      <c r="CD20" s="289" t="str">
        <f ca="true">+IF(OFFSET('Water Data'!$G$29,0,10*ROW('Water Data'!G14))="","",OFFSET('Water Data'!$G$29,0,10*ROW('Water Data'!G14)))</f>
        <v/>
      </c>
      <c r="CE20" s="289" t="str">
        <f ca="true">+IF(OFFSET('Water Data'!$H$27,0,10*ROW('Water Data'!H14))="","",OFFSET('Water Data'!$H$27,0,10*ROW('Water Data'!H14)))</f>
        <v/>
      </c>
      <c r="CF20" s="289" t="str">
        <f ca="true">+IF(OFFSET('Water Data'!$H$28,0,10*ROW('Water Data'!H14))="","",OFFSET('Water Data'!$H$28,0,10*ROW('Water Data'!H14)))</f>
        <v>No</v>
      </c>
      <c r="CG20" s="289" t="str">
        <f ca="true">+IF(OFFSET('Water Data'!$H$29,0,10*ROW('Water Data'!H14))="","",OFFSET('Water Data'!$H$29,0,10*ROW('Water Data'!H14)))</f>
        <v/>
      </c>
      <c r="CH20" s="289" t="str">
        <f ca="true">+IF(OFFSET('Water Data'!$I$27,0,10*ROW('Water Data'!I14))="","",OFFSET('Water Data'!$I$27,0,10*ROW('Water Data'!I14)))</f>
        <v/>
      </c>
      <c r="CI20" s="289" t="str">
        <f ca="true">+IF(OFFSET('Water Data'!$I$28,0,10*ROW('Water Data'!I14))="","",OFFSET('Water Data'!$I$28,0,10*ROW('Water Data'!I14)))</f>
        <v>No</v>
      </c>
      <c r="CJ20" s="289" t="str">
        <f ca="true">+IF(OFFSET('Water Data'!$I$29,0,10*ROW('Water Data'!I14))="","",OFFSET('Water Data'!$I$29,0,10*ROW('Water Data'!I14)))</f>
        <v/>
      </c>
      <c r="CK20" s="289" t="str">
        <f ca="true">+IF(OFFSET('Sanitation Data'!$D$28,0,10*ROW('Sanitation Data'!D14))="","",OFFSET('Sanitation Data'!$D$28,0,10*ROW('Sanitation Data'!D14)))</f>
        <v>No</v>
      </c>
      <c r="CL20" s="289" t="str">
        <f ca="true">+IF(OFFSET('Sanitation Data'!$D$29,0,10*ROW('Sanitation Data'!D14))="","",OFFSET('Sanitation Data'!$D$29,0,10*ROW('Sanitation Data'!D14)))</f>
        <v/>
      </c>
      <c r="CM20" s="289" t="str">
        <f ca="true">+IF(OFFSET('Sanitation Data'!$D$30,0,10*ROW('Sanitation Data'!D14))="","",OFFSET('Sanitation Data'!$D$30,0,10*ROW('Sanitation Data'!D14)))</f>
        <v/>
      </c>
      <c r="CN20" s="289" t="str">
        <f ca="true">+IF(OFFSET('Sanitation Data'!$D$31,0,10*ROW('Sanitation Data'!D14))="","",OFFSET('Sanitation Data'!$D$31,0,10*ROW('Sanitation Data'!D14)))</f>
        <v/>
      </c>
      <c r="CO20" s="289" t="str">
        <f ca="true">+IF(OFFSET('Sanitation Data'!$D$32,0,10*ROW('Sanitation Data'!D14))="","",OFFSET('Sanitation Data'!$D$32,0,10*ROW('Sanitation Data'!D14)))</f>
        <v/>
      </c>
      <c r="CP20" s="289" t="str">
        <f ca="true">+IF(OFFSET('Sanitation Data'!$E$28,0,10*ROW('Sanitation Data'!E14))="","",OFFSET('Sanitation Data'!$E$28,0,10*ROW('Sanitation Data'!E14)))</f>
        <v/>
      </c>
      <c r="CQ20" s="289" t="str">
        <f ca="true">+IF(OFFSET('Sanitation Data'!$E$29,0,10*ROW('Sanitation Data'!E14))="","",OFFSET('Sanitation Data'!$E$29,0,10*ROW('Sanitation Data'!E14)))</f>
        <v/>
      </c>
      <c r="CR20" s="289" t="str">
        <f ca="true">+IF(OFFSET('Sanitation Data'!$E$30,0,10*ROW('Sanitation Data'!E14))="","",OFFSET('Sanitation Data'!$E$30,0,10*ROW('Sanitation Data'!E14)))</f>
        <v/>
      </c>
      <c r="CS20" s="289" t="str">
        <f ca="true">+IF(OFFSET('Sanitation Data'!$E$31,0,10*ROW('Sanitation Data'!E14))="","",OFFSET('Sanitation Data'!$E$31,0,10*ROW('Sanitation Data'!E14)))</f>
        <v/>
      </c>
      <c r="CT20" s="289" t="str">
        <f ca="true">+IF(OFFSET('Sanitation Data'!$E$32,0,10*ROW('Sanitation Data'!E14))="","",OFFSET('Sanitation Data'!$E$32,0,10*ROW('Sanitation Data'!E14)))</f>
        <v/>
      </c>
      <c r="CU20" s="289" t="str">
        <f ca="true">+IF(OFFSET('Sanitation Data'!$F$28,0,10*ROW('Sanitation Data'!F14))="","",OFFSET('Sanitation Data'!$F$28,0,10*ROW('Sanitation Data'!F14)))</f>
        <v/>
      </c>
      <c r="CV20" s="289" t="str">
        <f ca="true">+IF(OFFSET('Sanitation Data'!$F$29,0,10*ROW('Sanitation Data'!F14))="","",OFFSET('Sanitation Data'!$F$29,0,10*ROW('Sanitation Data'!F14)))</f>
        <v/>
      </c>
      <c r="CW20" s="289" t="str">
        <f ca="true">+IF(OFFSET('Sanitation Data'!$F$30,0,10*ROW('Sanitation Data'!F14))="","",OFFSET('Sanitation Data'!$F$30,0,10*ROW('Sanitation Data'!F14)))</f>
        <v/>
      </c>
      <c r="CX20" s="289" t="str">
        <f ca="true">+IF(OFFSET('Sanitation Data'!$F$31,0,10*ROW('Sanitation Data'!F14))="","",OFFSET('Sanitation Data'!$F$31,0,10*ROW('Sanitation Data'!F14)))</f>
        <v/>
      </c>
      <c r="CY20" s="289" t="str">
        <f ca="true">+IF(OFFSET('Sanitation Data'!$F$32,0,10*ROW('Sanitation Data'!F14))="","",OFFSET('Sanitation Data'!$F$32,0,10*ROW('Sanitation Data'!F14)))</f>
        <v/>
      </c>
      <c r="CZ20" s="289" t="str">
        <f ca="true">+IF(OFFSET('Sanitation Data'!$G$28,0,10*ROW('Sanitation Data'!G14))="","",OFFSET('Sanitation Data'!$G$28,0,10*ROW('Sanitation Data'!G14)))</f>
        <v/>
      </c>
      <c r="DA20" s="289" t="str">
        <f ca="true">+IF(OFFSET('Sanitation Data'!$G$29,0,10*ROW('Sanitation Data'!G14))="","",OFFSET('Sanitation Data'!$G$29,0,10*ROW('Sanitation Data'!G14)))</f>
        <v/>
      </c>
      <c r="DB20" s="289" t="str">
        <f ca="true">+IF(OFFSET('Sanitation Data'!$G$30,0,10*ROW('Sanitation Data'!G14))="","",OFFSET('Sanitation Data'!$G$30,0,10*ROW('Sanitation Data'!G14)))</f>
        <v/>
      </c>
      <c r="DC20" s="289" t="str">
        <f ca="true">+IF(OFFSET('Sanitation Data'!$G$31,0,10*ROW('Sanitation Data'!G14))="","",OFFSET('Sanitation Data'!$G$31,0,10*ROW('Sanitation Data'!G14)))</f>
        <v/>
      </c>
      <c r="DD20" s="289" t="str">
        <f ca="true">+IF(OFFSET('Sanitation Data'!$G$32,0,10*ROW('Sanitation Data'!G14))="","",OFFSET('Sanitation Data'!$G$32,0,10*ROW('Sanitation Data'!G14)))</f>
        <v/>
      </c>
      <c r="DE20" s="289" t="str">
        <f ca="true">+IF(OFFSET('Sanitation Data'!$H$28,0,10*ROW('Sanitation Data'!H14))="","",OFFSET('Sanitation Data'!$H$28,0,10*ROW('Sanitation Data'!H14)))</f>
        <v>No</v>
      </c>
      <c r="DF20" s="289" t="str">
        <f ca="true">+IF(OFFSET('Sanitation Data'!$H$29,0,10*ROW('Sanitation Data'!H14))="","",OFFSET('Sanitation Data'!$H$29,0,10*ROW('Sanitation Data'!H14)))</f>
        <v/>
      </c>
      <c r="DG20" s="289" t="str">
        <f ca="true">+IF(OFFSET('Sanitation Data'!$H$30,0,10*ROW('Sanitation Data'!H14))="","",OFFSET('Sanitation Data'!$H$30,0,10*ROW('Sanitation Data'!H14)))</f>
        <v/>
      </c>
      <c r="DH20" s="289" t="str">
        <f ca="true">+IF(OFFSET('Sanitation Data'!$H$31,0,10*ROW('Sanitation Data'!H14))="","",OFFSET('Sanitation Data'!$H$31,0,10*ROW('Sanitation Data'!H14)))</f>
        <v/>
      </c>
      <c r="DI20" s="289" t="str">
        <f ca="true">+IF(OFFSET('Sanitation Data'!$H$32,0,10*ROW('Sanitation Data'!H14))="","",OFFSET('Sanitation Data'!$H$32,0,10*ROW('Sanitation Data'!H14)))</f>
        <v/>
      </c>
      <c r="DJ20" s="289" t="str">
        <f ca="true">+IF(OFFSET('Sanitation Data'!$I$28,0,10*ROW('Sanitation Data'!I14))="","",OFFSET('Sanitation Data'!$I$28,0,10*ROW('Sanitation Data'!I14)))</f>
        <v>No</v>
      </c>
      <c r="DK20" s="289" t="str">
        <f ca="true">+IF(OFFSET('Sanitation Data'!$I$29,0,10*ROW('Sanitation Data'!I14))="","",OFFSET('Sanitation Data'!$I$29,0,10*ROW('Sanitation Data'!I14)))</f>
        <v/>
      </c>
      <c r="DL20" s="289" t="str">
        <f ca="true">+IF(OFFSET('Sanitation Data'!$I$30,0,10*ROW('Sanitation Data'!I14))="","",OFFSET('Sanitation Data'!$I$30,0,10*ROW('Sanitation Data'!I14)))</f>
        <v/>
      </c>
      <c r="DM20" s="289" t="str">
        <f ca="true">+IF(OFFSET('Sanitation Data'!$I$31,0,10*ROW('Sanitation Data'!I14))="","",OFFSET('Sanitation Data'!$I$31,0,10*ROW('Sanitation Data'!I14)))</f>
        <v/>
      </c>
      <c r="DN20" s="289" t="str">
        <f ca="true">+IF(OFFSET('Sanitation Data'!$I$32,0,10*ROW('Sanitation Data'!I14))="","",OFFSET('Sanitation Data'!$I$32,0,10*ROW('Sanitation Data'!I14)))</f>
        <v/>
      </c>
      <c r="DO20" s="289" t="str">
        <f ca="true">+IF(OFFSET('Hygiene Data'!$D$11,0,10*ROW('Hygiene Data'!D14))="","",OFFSET('Hygiene Data'!$D$11,0,10*ROW('Hygiene Data'!D14)))</f>
        <v/>
      </c>
      <c r="DP20" s="289" t="str">
        <f ca="true">+IF(OFFSET('Hygiene Data'!$D$12,0,10*ROW('Hygiene Data'!D14))="","",OFFSET('Hygiene Data'!$D$12,0,10*ROW('Hygiene Data'!D14)))</f>
        <v/>
      </c>
      <c r="DQ20" s="289" t="str">
        <f ca="true">+IF(OFFSET('Hygiene Data'!$D$13,0,10*ROW('Hygiene Data'!D14))="","",OFFSET('Hygiene Data'!$D$13,0,10*ROW('Hygiene Data'!D14)))</f>
        <v/>
      </c>
      <c r="DR20" s="289" t="str">
        <f ca="true">+IF(OFFSET('Hygiene Data'!$E$11,0,10*ROW('Hygiene Data'!E14))="","",OFFSET('Hygiene Data'!$E$11,0,10*ROW('Hygiene Data'!E14)))</f>
        <v/>
      </c>
      <c r="DS20" s="289" t="str">
        <f ca="true">+IF(OFFSET('Hygiene Data'!$E$12,0,10*ROW('Hygiene Data'!E14))="","",OFFSET('Hygiene Data'!$E$12,0,10*ROW('Hygiene Data'!E14)))</f>
        <v/>
      </c>
      <c r="DT20" s="289" t="str">
        <f ca="true">+IF(OFFSET('Hygiene Data'!$E$13,0,10*ROW('Hygiene Data'!E14))="","",OFFSET('Hygiene Data'!$E$13,0,10*ROW('Hygiene Data'!E14)))</f>
        <v/>
      </c>
      <c r="DU20" s="289" t="str">
        <f ca="true">+IF(OFFSET('Hygiene Data'!$F$11,0,10*ROW('Hygiene Data'!F14))="","",OFFSET('Hygiene Data'!$F$11,0,10*ROW('Hygiene Data'!F14)))</f>
        <v/>
      </c>
      <c r="DV20" s="289" t="str">
        <f ca="true">+IF(OFFSET('Hygiene Data'!$F$12,0,10*ROW('Hygiene Data'!F14))="","",OFFSET('Hygiene Data'!$F$12,0,10*ROW('Hygiene Data'!F14)))</f>
        <v/>
      </c>
      <c r="DW20" s="289" t="str">
        <f ca="true">+IF(OFFSET('Hygiene Data'!$F$13,0,10*ROW('Hygiene Data'!F14))="","",OFFSET('Hygiene Data'!$F$13,0,10*ROW('Hygiene Data'!F14)))</f>
        <v/>
      </c>
      <c r="DX20" s="289" t="str">
        <f ca="true">+IF(OFFSET('Hygiene Data'!$G$11,0,10*ROW('Hygiene Data'!G14))="","",OFFSET('Hygiene Data'!$G$11,0,10*ROW('Hygiene Data'!G14)))</f>
        <v/>
      </c>
      <c r="DY20" s="289" t="str">
        <f ca="true">+IF(OFFSET('Hygiene Data'!$G$12,0,10*ROW('Hygiene Data'!G14))="","",OFFSET('Hygiene Data'!$G$12,0,10*ROW('Hygiene Data'!G14)))</f>
        <v/>
      </c>
      <c r="DZ20" s="289" t="str">
        <f ca="true">+IF(OFFSET('Hygiene Data'!$G$13,0,10*ROW('Hygiene Data'!G14))="","",OFFSET('Hygiene Data'!$G$13,0,10*ROW('Hygiene Data'!G14)))</f>
        <v/>
      </c>
      <c r="EA20" s="289" t="str">
        <f ca="true">+IF(OFFSET('Hygiene Data'!$H$11,0,10*ROW('Hygiene Data'!H14))="","",OFFSET('Hygiene Data'!$H$11,0,10*ROW('Hygiene Data'!H14)))</f>
        <v/>
      </c>
      <c r="EB20" s="289" t="str">
        <f ca="true">+IF(OFFSET('Hygiene Data'!$H$12,0,10*ROW('Hygiene Data'!H14))="","",OFFSET('Hygiene Data'!$H$12,0,10*ROW('Hygiene Data'!H14)))</f>
        <v/>
      </c>
      <c r="EC20" s="289" t="str">
        <f ca="true">+IF(OFFSET('Hygiene Data'!$H$13,0,10*ROW('Hygiene Data'!H14))="","",OFFSET('Hygiene Data'!$H$13,0,10*ROW('Hygiene Data'!H14)))</f>
        <v/>
      </c>
      <c r="ED20" s="289" t="str">
        <f ca="true">+IF(OFFSET('Hygiene Data'!$I$11,0,10*ROW('Hygiene Data'!I14))="","",OFFSET('Hygiene Data'!$I$11,0,10*ROW('Hygiene Data'!I14)))</f>
        <v/>
      </c>
      <c r="EE20" s="289" t="str">
        <f ca="true">+IF(OFFSET('Hygiene Data'!$I$12,0,10*ROW('Hygiene Data'!I14))="","",OFFSET('Hygiene Data'!$I$12,0,10*ROW('Hygiene Data'!I14)))</f>
        <v/>
      </c>
      <c r="EF20" s="289"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GIN_2015_EMIS</v>
      </c>
      <c r="B21" s="36" t="str">
        <f ca="true">+IF(OFFSET('Water Data'!$C$2,0,10*ROW('Water Data'!F15))="","",OFFSET('Water Data'!$C$2,0,10*ROW('Water Data'!F15)))</f>
        <v>EMIS</v>
      </c>
      <c r="C21" s="345">
        <f t="shared" ca="true" si="0"/>
        <v>2015</v>
      </c>
      <c r="D21" s="96">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48.090319481143403</v>
      </c>
      <c r="E21" s="96" t="str">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[30]</v>
      </c>
      <c r="F21" s="96" t="str">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[21]</v>
      </c>
      <c r="G21" s="96">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65.136612021857914</v>
      </c>
      <c r="H21" s="96">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56.648451730418941</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22.904168589447778</v>
      </c>
      <c r="K21" s="96">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18.320258421781265</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91.695303550973648</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35.442353450140601</v>
      </c>
      <c r="Q21" s="96">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29.699329439757733</v>
      </c>
      <c r="R21" s="96">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28.330822041099381</v>
      </c>
      <c r="S21" s="96">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75.350701402805612</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78.6452077828489</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52.208874464495324</v>
      </c>
      <c r="AA21" s="97">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92.204007285974498</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67.081987386555909</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86.998854524627717</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74.5403417694138</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52.208874464495324</v>
      </c>
      <c r="AU21" s="97">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94.255177020708075</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86.372651965931638</v>
      </c>
      <c r="BA21" s="98">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29.193956364484897</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87.747615553925158</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85.731394354148847</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86.372651965931638</v>
      </c>
      <c r="BM21" s="98">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29.193956364484897</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9"/>
      <c r="BS21" s="289" t="str">
        <f ca="true">+IF(OFFSET('Water Data'!$D$27,0,10*ROW('Water Data'!D15))="","",OFFSET('Water Data'!$D$27,0,10*ROW('Water Data'!D15)))</f>
        <v>Yes</v>
      </c>
      <c r="BT21" s="289" t="str">
        <f ca="true">+IF(OFFSET('Water Data'!$D$28,0,10*ROW('Water Data'!D15))="","",OFFSET('Water Data'!$D$28,0,10*ROW('Water Data'!D15)))</f>
        <v>No</v>
      </c>
      <c r="BU21" s="289" t="str">
        <f ca="true">+IF(OFFSET('Water Data'!$D$29,0,10*ROW('Water Data'!D15))="","",OFFSET('Water Data'!$D$29,0,10*ROW('Water Data'!D15)))</f>
        <v>No</v>
      </c>
      <c r="BV21" s="289" t="str">
        <f ca="true">+IF(OFFSET('Water Data'!$E$27,0,10*ROW('Water Data'!E15))="","",OFFSET('Water Data'!$E$27,0,10*ROW('Water Data'!E15)))</f>
        <v>Yes</v>
      </c>
      <c r="BW21" s="289" t="str">
        <f ca="true">+IF(OFFSET('Water Data'!$E$28,0,10*ROW('Water Data'!E15))="","",OFFSET('Water Data'!$E$28,0,10*ROW('Water Data'!E15)))</f>
        <v>Yes</v>
      </c>
      <c r="BX21" s="289" t="str">
        <f ca="true">+IF(OFFSET('Water Data'!$E$29,0,10*ROW('Water Data'!E15))="","",OFFSET('Water Data'!$E$29,0,10*ROW('Water Data'!E15)))</f>
        <v/>
      </c>
      <c r="BY21" s="289" t="str">
        <f ca="true">+IF(OFFSET('Water Data'!$F$27,0,10*ROW('Water Data'!F15))="","",OFFSET('Water Data'!$F$27,0,10*ROW('Water Data'!F15)))</f>
        <v>Yes</v>
      </c>
      <c r="BZ21" s="289" t="str">
        <f ca="true">+IF(OFFSET('Water Data'!$F$28,0,10*ROW('Water Data'!F15))="","",OFFSET('Water Data'!$F$28,0,10*ROW('Water Data'!F15)))</f>
        <v>Yes</v>
      </c>
      <c r="CA21" s="289" t="str">
        <f ca="true">+IF(OFFSET('Water Data'!$F$29,0,10*ROW('Water Data'!F15))="","",OFFSET('Water Data'!$F$29,0,10*ROW('Water Data'!F15)))</f>
        <v/>
      </c>
      <c r="CB21" s="289" t="str">
        <f ca="true">+IF(OFFSET('Water Data'!$G$27,0,10*ROW('Water Data'!G15))="","",OFFSET('Water Data'!$G$27,0,10*ROW('Water Data'!G15)))</f>
        <v>Yes</v>
      </c>
      <c r="CC21" s="289" t="str">
        <f ca="true">+IF(OFFSET('Water Data'!$G$28,0,10*ROW('Water Data'!G15))="","",OFFSET('Water Data'!$G$28,0,10*ROW('Water Data'!G15)))</f>
        <v/>
      </c>
      <c r="CD21" s="289" t="str">
        <f ca="true">+IF(OFFSET('Water Data'!$G$29,0,10*ROW('Water Data'!G15))="","",OFFSET('Water Data'!$G$29,0,10*ROW('Water Data'!G15)))</f>
        <v/>
      </c>
      <c r="CE21" s="289" t="str">
        <f ca="true">+IF(OFFSET('Water Data'!$H$27,0,10*ROW('Water Data'!H15))="","",OFFSET('Water Data'!$H$27,0,10*ROW('Water Data'!H15)))</f>
        <v>Yes</v>
      </c>
      <c r="CF21" s="289" t="str">
        <f ca="true">+IF(OFFSET('Water Data'!$H$28,0,10*ROW('Water Data'!H15))="","",OFFSET('Water Data'!$H$28,0,10*ROW('Water Data'!H15)))</f>
        <v>Yes</v>
      </c>
      <c r="CG21" s="289" t="str">
        <f ca="true">+IF(OFFSET('Water Data'!$H$29,0,10*ROW('Water Data'!H15))="","",OFFSET('Water Data'!$H$29,0,10*ROW('Water Data'!H15)))</f>
        <v>Yes</v>
      </c>
      <c r="CH21" s="289" t="str">
        <f ca="true">+IF(OFFSET('Water Data'!$I$27,0,10*ROW('Water Data'!I15))="","",OFFSET('Water Data'!$I$27,0,10*ROW('Water Data'!I15)))</f>
        <v>Yes</v>
      </c>
      <c r="CI21" s="289" t="str">
        <f ca="true">+IF(OFFSET('Water Data'!$I$28,0,10*ROW('Water Data'!I15))="","",OFFSET('Water Data'!$I$28,0,10*ROW('Water Data'!I15)))</f>
        <v/>
      </c>
      <c r="CJ21" s="289" t="str">
        <f ca="true">+IF(OFFSET('Water Data'!$I$29,0,10*ROW('Water Data'!I15))="","",OFFSET('Water Data'!$I$29,0,10*ROW('Water Data'!I15)))</f>
        <v/>
      </c>
      <c r="CK21" s="289" t="str">
        <f ca="true">+IF(OFFSET('Sanitation Data'!$D$28,0,10*ROW('Sanitation Data'!D15))="","",OFFSET('Sanitation Data'!$D$28,0,10*ROW('Sanitation Data'!D15)))</f>
        <v>Yes</v>
      </c>
      <c r="CL21" s="289" t="str">
        <f ca="true">+IF(OFFSET('Sanitation Data'!$D$29,0,10*ROW('Sanitation Data'!D15))="","",OFFSET('Sanitation Data'!$D$29,0,10*ROW('Sanitation Data'!D15)))</f>
        <v/>
      </c>
      <c r="CM21" s="289" t="str">
        <f ca="true">+IF(OFFSET('Sanitation Data'!$D$30,0,10*ROW('Sanitation Data'!D15))="","",OFFSET('Sanitation Data'!$D$30,0,10*ROW('Sanitation Data'!D15)))</f>
        <v/>
      </c>
      <c r="CN21" s="289" t="str">
        <f ca="true">+IF(OFFSET('Sanitation Data'!$D$31,0,10*ROW('Sanitation Data'!D15))="","",OFFSET('Sanitation Data'!$D$31,0,10*ROW('Sanitation Data'!D15)))</f>
        <v/>
      </c>
      <c r="CO21" s="289" t="str">
        <f ca="true">+IF(OFFSET('Sanitation Data'!$D$32,0,10*ROW('Sanitation Data'!D15))="","",OFFSET('Sanitation Data'!$D$32,0,10*ROW('Sanitation Data'!D15)))</f>
        <v>Yes</v>
      </c>
      <c r="CP21" s="289" t="str">
        <f ca="true">+IF(OFFSET('Sanitation Data'!$E$28,0,10*ROW('Sanitation Data'!E15))="","",OFFSET('Sanitation Data'!$E$28,0,10*ROW('Sanitation Data'!E15)))</f>
        <v>Yes</v>
      </c>
      <c r="CQ21" s="289" t="str">
        <f ca="true">+IF(OFFSET('Sanitation Data'!$E$29,0,10*ROW('Sanitation Data'!E15))="","",OFFSET('Sanitation Data'!$E$29,0,10*ROW('Sanitation Data'!E15)))</f>
        <v/>
      </c>
      <c r="CR21" s="289" t="str">
        <f ca="true">+IF(OFFSET('Sanitation Data'!$E$30,0,10*ROW('Sanitation Data'!E15))="","",OFFSET('Sanitation Data'!$E$30,0,10*ROW('Sanitation Data'!E15)))</f>
        <v/>
      </c>
      <c r="CS21" s="289" t="str">
        <f ca="true">+IF(OFFSET('Sanitation Data'!$E$31,0,10*ROW('Sanitation Data'!E15))="","",OFFSET('Sanitation Data'!$E$31,0,10*ROW('Sanitation Data'!E15)))</f>
        <v/>
      </c>
      <c r="CT21" s="289" t="str">
        <f ca="true">+IF(OFFSET('Sanitation Data'!$E$32,0,10*ROW('Sanitation Data'!E15))="","",OFFSET('Sanitation Data'!$E$32,0,10*ROW('Sanitation Data'!E15)))</f>
        <v/>
      </c>
      <c r="CU21" s="289" t="str">
        <f ca="true">+IF(OFFSET('Sanitation Data'!$F$28,0,10*ROW('Sanitation Data'!F15))="","",OFFSET('Sanitation Data'!$F$28,0,10*ROW('Sanitation Data'!F15)))</f>
        <v>Yes</v>
      </c>
      <c r="CV21" s="289" t="str">
        <f ca="true">+IF(OFFSET('Sanitation Data'!$F$29,0,10*ROW('Sanitation Data'!F15))="","",OFFSET('Sanitation Data'!$F$29,0,10*ROW('Sanitation Data'!F15)))</f>
        <v/>
      </c>
      <c r="CW21" s="289" t="str">
        <f ca="true">+IF(OFFSET('Sanitation Data'!$F$30,0,10*ROW('Sanitation Data'!F15))="","",OFFSET('Sanitation Data'!$F$30,0,10*ROW('Sanitation Data'!F15)))</f>
        <v/>
      </c>
      <c r="CX21" s="289" t="str">
        <f ca="true">+IF(OFFSET('Sanitation Data'!$F$31,0,10*ROW('Sanitation Data'!F15))="","",OFFSET('Sanitation Data'!$F$31,0,10*ROW('Sanitation Data'!F15)))</f>
        <v/>
      </c>
      <c r="CY21" s="289" t="str">
        <f ca="true">+IF(OFFSET('Sanitation Data'!$F$32,0,10*ROW('Sanitation Data'!F15))="","",OFFSET('Sanitation Data'!$F$32,0,10*ROW('Sanitation Data'!F15)))</f>
        <v/>
      </c>
      <c r="CZ21" s="289" t="str">
        <f ca="true">+IF(OFFSET('Sanitation Data'!$G$28,0,10*ROW('Sanitation Data'!G15))="","",OFFSET('Sanitation Data'!$G$28,0,10*ROW('Sanitation Data'!G15)))</f>
        <v>Yes</v>
      </c>
      <c r="DA21" s="289" t="str">
        <f ca="true">+IF(OFFSET('Sanitation Data'!$G$29,0,10*ROW('Sanitation Data'!G15))="","",OFFSET('Sanitation Data'!$G$29,0,10*ROW('Sanitation Data'!G15)))</f>
        <v/>
      </c>
      <c r="DB21" s="289" t="str">
        <f ca="true">+IF(OFFSET('Sanitation Data'!$G$30,0,10*ROW('Sanitation Data'!G15))="","",OFFSET('Sanitation Data'!$G$30,0,10*ROW('Sanitation Data'!G15)))</f>
        <v/>
      </c>
      <c r="DC21" s="289" t="str">
        <f ca="true">+IF(OFFSET('Sanitation Data'!$G$31,0,10*ROW('Sanitation Data'!G15))="","",OFFSET('Sanitation Data'!$G$31,0,10*ROW('Sanitation Data'!G15)))</f>
        <v/>
      </c>
      <c r="DD21" s="289" t="str">
        <f ca="true">+IF(OFFSET('Sanitation Data'!$G$32,0,10*ROW('Sanitation Data'!G15))="","",OFFSET('Sanitation Data'!$G$32,0,10*ROW('Sanitation Data'!G15)))</f>
        <v/>
      </c>
      <c r="DE21" s="289" t="str">
        <f ca="true">+IF(OFFSET('Sanitation Data'!$H$28,0,10*ROW('Sanitation Data'!H15))="","",OFFSET('Sanitation Data'!$H$28,0,10*ROW('Sanitation Data'!H15)))</f>
        <v>Yes</v>
      </c>
      <c r="DF21" s="289" t="str">
        <f ca="true">+IF(OFFSET('Sanitation Data'!$H$29,0,10*ROW('Sanitation Data'!H15))="","",OFFSET('Sanitation Data'!$H$29,0,10*ROW('Sanitation Data'!H15)))</f>
        <v/>
      </c>
      <c r="DG21" s="289" t="str">
        <f ca="true">+IF(OFFSET('Sanitation Data'!$H$30,0,10*ROW('Sanitation Data'!H15))="","",OFFSET('Sanitation Data'!$H$30,0,10*ROW('Sanitation Data'!H15)))</f>
        <v/>
      </c>
      <c r="DH21" s="289" t="str">
        <f ca="true">+IF(OFFSET('Sanitation Data'!$H$31,0,10*ROW('Sanitation Data'!H15))="","",OFFSET('Sanitation Data'!$H$31,0,10*ROW('Sanitation Data'!H15)))</f>
        <v/>
      </c>
      <c r="DI21" s="289" t="str">
        <f ca="true">+IF(OFFSET('Sanitation Data'!$H$32,0,10*ROW('Sanitation Data'!H15))="","",OFFSET('Sanitation Data'!$H$32,0,10*ROW('Sanitation Data'!H15)))</f>
        <v>Yes</v>
      </c>
      <c r="DJ21" s="289" t="str">
        <f ca="true">+IF(OFFSET('Sanitation Data'!$I$28,0,10*ROW('Sanitation Data'!I15))="","",OFFSET('Sanitation Data'!$I$28,0,10*ROW('Sanitation Data'!I15)))</f>
        <v>Yes</v>
      </c>
      <c r="DK21" s="289" t="str">
        <f ca="true">+IF(OFFSET('Sanitation Data'!$I$29,0,10*ROW('Sanitation Data'!I15))="","",OFFSET('Sanitation Data'!$I$29,0,10*ROW('Sanitation Data'!I15)))</f>
        <v/>
      </c>
      <c r="DL21" s="289" t="str">
        <f ca="true">+IF(OFFSET('Sanitation Data'!$I$30,0,10*ROW('Sanitation Data'!I15))="","",OFFSET('Sanitation Data'!$I$30,0,10*ROW('Sanitation Data'!I15)))</f>
        <v/>
      </c>
      <c r="DM21" s="289" t="str">
        <f ca="true">+IF(OFFSET('Sanitation Data'!$I$31,0,10*ROW('Sanitation Data'!I15))="","",OFFSET('Sanitation Data'!$I$31,0,10*ROW('Sanitation Data'!I15)))</f>
        <v/>
      </c>
      <c r="DN21" s="289" t="str">
        <f ca="true">+IF(OFFSET('Sanitation Data'!$I$32,0,10*ROW('Sanitation Data'!I15))="","",OFFSET('Sanitation Data'!$I$32,0,10*ROW('Sanitation Data'!I15)))</f>
        <v/>
      </c>
      <c r="DO21" s="289" t="str">
        <f ca="true">+IF(OFFSET('Hygiene Data'!$D$11,0,10*ROW('Hygiene Data'!D15))="","",OFFSET('Hygiene Data'!$D$11,0,10*ROW('Hygiene Data'!D15)))</f>
        <v>Yes</v>
      </c>
      <c r="DP21" s="289" t="str">
        <f ca="true">+IF(OFFSET('Hygiene Data'!$D$12,0,10*ROW('Hygiene Data'!D15))="","",OFFSET('Hygiene Data'!$D$12,0,10*ROW('Hygiene Data'!D15)))</f>
        <v>Yes</v>
      </c>
      <c r="DQ21" s="289" t="str">
        <f ca="true">+IF(OFFSET('Hygiene Data'!$D$13,0,10*ROW('Hygiene Data'!D15))="","",OFFSET('Hygiene Data'!$D$13,0,10*ROW('Hygiene Data'!D15)))</f>
        <v/>
      </c>
      <c r="DR21" s="289" t="str">
        <f ca="true">+IF(OFFSET('Hygiene Data'!$E$11,0,10*ROW('Hygiene Data'!E15))="","",OFFSET('Hygiene Data'!$E$11,0,10*ROW('Hygiene Data'!E15)))</f>
        <v>Yes</v>
      </c>
      <c r="DS21" s="289" t="str">
        <f ca="true">+IF(OFFSET('Hygiene Data'!$E$12,0,10*ROW('Hygiene Data'!E15))="","",OFFSET('Hygiene Data'!$E$12,0,10*ROW('Hygiene Data'!E15)))</f>
        <v/>
      </c>
      <c r="DT21" s="289" t="str">
        <f ca="true">+IF(OFFSET('Hygiene Data'!$E$13,0,10*ROW('Hygiene Data'!E15))="","",OFFSET('Hygiene Data'!$E$13,0,10*ROW('Hygiene Data'!E15)))</f>
        <v/>
      </c>
      <c r="DU21" s="289" t="str">
        <f ca="true">+IF(OFFSET('Hygiene Data'!$F$11,0,10*ROW('Hygiene Data'!F15))="","",OFFSET('Hygiene Data'!$F$11,0,10*ROW('Hygiene Data'!F15)))</f>
        <v>Yes</v>
      </c>
      <c r="DV21" s="289" t="str">
        <f ca="true">+IF(OFFSET('Hygiene Data'!$F$12,0,10*ROW('Hygiene Data'!F15))="","",OFFSET('Hygiene Data'!$F$12,0,10*ROW('Hygiene Data'!F15)))</f>
        <v/>
      </c>
      <c r="DW21" s="289" t="str">
        <f ca="true">+IF(OFFSET('Hygiene Data'!$F$13,0,10*ROW('Hygiene Data'!F15))="","",OFFSET('Hygiene Data'!$F$13,0,10*ROW('Hygiene Data'!F15)))</f>
        <v/>
      </c>
      <c r="DX21" s="289" t="str">
        <f ca="true">+IF(OFFSET('Hygiene Data'!$G$11,0,10*ROW('Hygiene Data'!G15))="","",OFFSET('Hygiene Data'!$G$11,0,10*ROW('Hygiene Data'!G15)))</f>
        <v/>
      </c>
      <c r="DY21" s="289" t="str">
        <f ca="true">+IF(OFFSET('Hygiene Data'!$G$12,0,10*ROW('Hygiene Data'!G15))="","",OFFSET('Hygiene Data'!$G$12,0,10*ROW('Hygiene Data'!G15)))</f>
        <v/>
      </c>
      <c r="DZ21" s="289" t="str">
        <f ca="true">+IF(OFFSET('Hygiene Data'!$G$13,0,10*ROW('Hygiene Data'!G15))="","",OFFSET('Hygiene Data'!$G$13,0,10*ROW('Hygiene Data'!G15)))</f>
        <v/>
      </c>
      <c r="EA21" s="289" t="str">
        <f ca="true">+IF(OFFSET('Hygiene Data'!$H$11,0,10*ROW('Hygiene Data'!H15))="","",OFFSET('Hygiene Data'!$H$11,0,10*ROW('Hygiene Data'!H15)))</f>
        <v>Yes</v>
      </c>
      <c r="EB21" s="289" t="str">
        <f ca="true">+IF(OFFSET('Hygiene Data'!$H$12,0,10*ROW('Hygiene Data'!H15))="","",OFFSET('Hygiene Data'!$H$12,0,10*ROW('Hygiene Data'!H15)))</f>
        <v>Yes</v>
      </c>
      <c r="EC21" s="289" t="str">
        <f ca="true">+IF(OFFSET('Hygiene Data'!$H$13,0,10*ROW('Hygiene Data'!H15))="","",OFFSET('Hygiene Data'!$H$13,0,10*ROW('Hygiene Data'!H15)))</f>
        <v/>
      </c>
      <c r="ED21" s="289" t="str">
        <f ca="true">+IF(OFFSET('Hygiene Data'!$I$11,0,10*ROW('Hygiene Data'!I15))="","",OFFSET('Hygiene Data'!$I$11,0,10*ROW('Hygiene Data'!I15)))</f>
        <v/>
      </c>
      <c r="EE21" s="289" t="str">
        <f ca="true">+IF(OFFSET('Hygiene Data'!$I$12,0,10*ROW('Hygiene Data'!I15))="","",OFFSET('Hygiene Data'!$I$12,0,10*ROW('Hygiene Data'!I15)))</f>
        <v/>
      </c>
      <c r="EF21" s="289"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GIN_2016_EMIS</v>
      </c>
      <c r="B22" s="36" t="str">
        <f ca="true">+IF(OFFSET('Water Data'!$C$2,0,10*ROW('Water Data'!F16))="","",OFFSET('Water Data'!$C$2,0,10*ROW('Water Data'!F16)))</f>
        <v>EMIS</v>
      </c>
      <c r="C22" s="345">
        <f t="shared" ca="true" si="0"/>
        <v>2016</v>
      </c>
      <c r="D22" s="96">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42.111362615647181</v>
      </c>
      <c r="E22" s="96" t="str">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[30]</v>
      </c>
      <c r="F22" s="96" t="str">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[25]</v>
      </c>
      <c r="G22" s="96">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66.034359341445963</v>
      </c>
      <c r="H22" s="96">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58.428775948460988</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24.183296378418333</v>
      </c>
      <c r="K22" s="96">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19.305247597930524</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36.415943090281409</v>
      </c>
      <c r="Q22" s="96">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30.311748090804478</v>
      </c>
      <c r="R22" s="96">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29.23303648376903</v>
      </c>
      <c r="S22" s="96">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76.7</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78.052438695769339</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53.2591150914444</v>
      </c>
      <c r="AA22" s="97">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92.841803865425916</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68.070953436807102</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75.311225023538029</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53.2591150914444</v>
      </c>
      <c r="AU22" s="97">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94.7</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91.877828054298632</v>
      </c>
      <c r="BA22" s="98">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32.249117647058817</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92.099567099567111</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91.77653263019117</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91.877828054298632</v>
      </c>
      <c r="BM22" s="98">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32.249117647058817</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9"/>
      <c r="BS22" s="289" t="str">
        <f ca="true">+IF(OFFSET('Water Data'!$D$27,0,10*ROW('Water Data'!D16))="","",OFFSET('Water Data'!$D$27,0,10*ROW('Water Data'!D16)))</f>
        <v>Yes</v>
      </c>
      <c r="BT22" s="289" t="str">
        <f ca="true">+IF(OFFSET('Water Data'!$D$28,0,10*ROW('Water Data'!D16))="","",OFFSET('Water Data'!$D$28,0,10*ROW('Water Data'!D16)))</f>
        <v>No</v>
      </c>
      <c r="BU22" s="289" t="str">
        <f ca="true">+IF(OFFSET('Water Data'!$D$29,0,10*ROW('Water Data'!D16))="","",OFFSET('Water Data'!$D$29,0,10*ROW('Water Data'!D16)))</f>
        <v>No</v>
      </c>
      <c r="BV22" s="289" t="str">
        <f ca="true">+IF(OFFSET('Water Data'!$E$27,0,10*ROW('Water Data'!E16))="","",OFFSET('Water Data'!$E$27,0,10*ROW('Water Data'!E16)))</f>
        <v>Yes</v>
      </c>
      <c r="BW22" s="289" t="str">
        <f ca="true">+IF(OFFSET('Water Data'!$E$28,0,10*ROW('Water Data'!E16))="","",OFFSET('Water Data'!$E$28,0,10*ROW('Water Data'!E16)))</f>
        <v>Yes</v>
      </c>
      <c r="BX22" s="289" t="str">
        <f ca="true">+IF(OFFSET('Water Data'!$E$29,0,10*ROW('Water Data'!E16))="","",OFFSET('Water Data'!$E$29,0,10*ROW('Water Data'!E16)))</f>
        <v/>
      </c>
      <c r="BY22" s="289" t="str">
        <f ca="true">+IF(OFFSET('Water Data'!$F$27,0,10*ROW('Water Data'!F16))="","",OFFSET('Water Data'!$F$27,0,10*ROW('Water Data'!F16)))</f>
        <v>Yes</v>
      </c>
      <c r="BZ22" s="289" t="str">
        <f ca="true">+IF(OFFSET('Water Data'!$F$28,0,10*ROW('Water Data'!F16))="","",OFFSET('Water Data'!$F$28,0,10*ROW('Water Data'!F16)))</f>
        <v>Yes</v>
      </c>
      <c r="CA22" s="289" t="str">
        <f ca="true">+IF(OFFSET('Water Data'!$F$29,0,10*ROW('Water Data'!F16))="","",OFFSET('Water Data'!$F$29,0,10*ROW('Water Data'!F16)))</f>
        <v/>
      </c>
      <c r="CB22" s="289" t="str">
        <f ca="true">+IF(OFFSET('Water Data'!$G$27,0,10*ROW('Water Data'!G16))="","",OFFSET('Water Data'!$G$27,0,10*ROW('Water Data'!G16)))</f>
        <v/>
      </c>
      <c r="CC22" s="289" t="str">
        <f ca="true">+IF(OFFSET('Water Data'!$G$28,0,10*ROW('Water Data'!G16))="","",OFFSET('Water Data'!$G$28,0,10*ROW('Water Data'!G16)))</f>
        <v/>
      </c>
      <c r="CD22" s="289" t="str">
        <f ca="true">+IF(OFFSET('Water Data'!$G$29,0,10*ROW('Water Data'!G16))="","",OFFSET('Water Data'!$G$29,0,10*ROW('Water Data'!G16)))</f>
        <v/>
      </c>
      <c r="CE22" s="289" t="str">
        <f ca="true">+IF(OFFSET('Water Data'!$H$27,0,10*ROW('Water Data'!H16))="","",OFFSET('Water Data'!$H$27,0,10*ROW('Water Data'!H16)))</f>
        <v>Yes</v>
      </c>
      <c r="CF22" s="289" t="str">
        <f ca="true">+IF(OFFSET('Water Data'!$H$28,0,10*ROW('Water Data'!H16))="","",OFFSET('Water Data'!$H$28,0,10*ROW('Water Data'!H16)))</f>
        <v>Yes</v>
      </c>
      <c r="CG22" s="289" t="str">
        <f ca="true">+IF(OFFSET('Water Data'!$H$29,0,10*ROW('Water Data'!H16))="","",OFFSET('Water Data'!$H$29,0,10*ROW('Water Data'!H16)))</f>
        <v>Yes</v>
      </c>
      <c r="CH22" s="289" t="str">
        <f ca="true">+IF(OFFSET('Water Data'!$I$27,0,10*ROW('Water Data'!I16))="","",OFFSET('Water Data'!$I$27,0,10*ROW('Water Data'!I16)))</f>
        <v>Yes</v>
      </c>
      <c r="CI22" s="289" t="str">
        <f ca="true">+IF(OFFSET('Water Data'!$I$28,0,10*ROW('Water Data'!I16))="","",OFFSET('Water Data'!$I$28,0,10*ROW('Water Data'!I16)))</f>
        <v/>
      </c>
      <c r="CJ22" s="289" t="str">
        <f ca="true">+IF(OFFSET('Water Data'!$I$29,0,10*ROW('Water Data'!I16))="","",OFFSET('Water Data'!$I$29,0,10*ROW('Water Data'!I16)))</f>
        <v/>
      </c>
      <c r="CK22" s="289" t="str">
        <f ca="true">+IF(OFFSET('Sanitation Data'!$D$28,0,10*ROW('Sanitation Data'!D16))="","",OFFSET('Sanitation Data'!$D$28,0,10*ROW('Sanitation Data'!D16)))</f>
        <v>Yes</v>
      </c>
      <c r="CL22" s="289" t="str">
        <f ca="true">+IF(OFFSET('Sanitation Data'!$D$29,0,10*ROW('Sanitation Data'!D16))="","",OFFSET('Sanitation Data'!$D$29,0,10*ROW('Sanitation Data'!D16)))</f>
        <v/>
      </c>
      <c r="CM22" s="289" t="str">
        <f ca="true">+IF(OFFSET('Sanitation Data'!$D$30,0,10*ROW('Sanitation Data'!D16))="","",OFFSET('Sanitation Data'!$D$30,0,10*ROW('Sanitation Data'!D16)))</f>
        <v/>
      </c>
      <c r="CN22" s="289" t="str">
        <f ca="true">+IF(OFFSET('Sanitation Data'!$D$31,0,10*ROW('Sanitation Data'!D16))="","",OFFSET('Sanitation Data'!$D$31,0,10*ROW('Sanitation Data'!D16)))</f>
        <v/>
      </c>
      <c r="CO22" s="289" t="str">
        <f ca="true">+IF(OFFSET('Sanitation Data'!$D$32,0,10*ROW('Sanitation Data'!D16))="","",OFFSET('Sanitation Data'!$D$32,0,10*ROW('Sanitation Data'!D16)))</f>
        <v>Yes</v>
      </c>
      <c r="CP22" s="289" t="str">
        <f ca="true">+IF(OFFSET('Sanitation Data'!$E$28,0,10*ROW('Sanitation Data'!E16))="","",OFFSET('Sanitation Data'!$E$28,0,10*ROW('Sanitation Data'!E16)))</f>
        <v>Yes</v>
      </c>
      <c r="CQ22" s="289" t="str">
        <f ca="true">+IF(OFFSET('Sanitation Data'!$E$29,0,10*ROW('Sanitation Data'!E16))="","",OFFSET('Sanitation Data'!$E$29,0,10*ROW('Sanitation Data'!E16)))</f>
        <v/>
      </c>
      <c r="CR22" s="289" t="str">
        <f ca="true">+IF(OFFSET('Sanitation Data'!$E$30,0,10*ROW('Sanitation Data'!E16))="","",OFFSET('Sanitation Data'!$E$30,0,10*ROW('Sanitation Data'!E16)))</f>
        <v/>
      </c>
      <c r="CS22" s="289" t="str">
        <f ca="true">+IF(OFFSET('Sanitation Data'!$E$31,0,10*ROW('Sanitation Data'!E16))="","",OFFSET('Sanitation Data'!$E$31,0,10*ROW('Sanitation Data'!E16)))</f>
        <v/>
      </c>
      <c r="CT22" s="289" t="str">
        <f ca="true">+IF(OFFSET('Sanitation Data'!$E$32,0,10*ROW('Sanitation Data'!E16))="","",OFFSET('Sanitation Data'!$E$32,0,10*ROW('Sanitation Data'!E16)))</f>
        <v/>
      </c>
      <c r="CU22" s="289" t="str">
        <f ca="true">+IF(OFFSET('Sanitation Data'!$F$28,0,10*ROW('Sanitation Data'!F16))="","",OFFSET('Sanitation Data'!$F$28,0,10*ROW('Sanitation Data'!F16)))</f>
        <v>Yes</v>
      </c>
      <c r="CV22" s="289" t="str">
        <f ca="true">+IF(OFFSET('Sanitation Data'!$F$29,0,10*ROW('Sanitation Data'!F16))="","",OFFSET('Sanitation Data'!$F$29,0,10*ROW('Sanitation Data'!F16)))</f>
        <v/>
      </c>
      <c r="CW22" s="289" t="str">
        <f ca="true">+IF(OFFSET('Sanitation Data'!$F$30,0,10*ROW('Sanitation Data'!F16))="","",OFFSET('Sanitation Data'!$F$30,0,10*ROW('Sanitation Data'!F16)))</f>
        <v/>
      </c>
      <c r="CX22" s="289" t="str">
        <f ca="true">+IF(OFFSET('Sanitation Data'!$F$31,0,10*ROW('Sanitation Data'!F16))="","",OFFSET('Sanitation Data'!$F$31,0,10*ROW('Sanitation Data'!F16)))</f>
        <v/>
      </c>
      <c r="CY22" s="289" t="str">
        <f ca="true">+IF(OFFSET('Sanitation Data'!$F$32,0,10*ROW('Sanitation Data'!F16))="","",OFFSET('Sanitation Data'!$F$32,0,10*ROW('Sanitation Data'!F16)))</f>
        <v/>
      </c>
      <c r="CZ22" s="289" t="str">
        <f ca="true">+IF(OFFSET('Sanitation Data'!$G$28,0,10*ROW('Sanitation Data'!G16))="","",OFFSET('Sanitation Data'!$G$28,0,10*ROW('Sanitation Data'!G16)))</f>
        <v/>
      </c>
      <c r="DA22" s="289" t="str">
        <f ca="true">+IF(OFFSET('Sanitation Data'!$G$29,0,10*ROW('Sanitation Data'!G16))="","",OFFSET('Sanitation Data'!$G$29,0,10*ROW('Sanitation Data'!G16)))</f>
        <v/>
      </c>
      <c r="DB22" s="289" t="str">
        <f ca="true">+IF(OFFSET('Sanitation Data'!$G$30,0,10*ROW('Sanitation Data'!G16))="","",OFFSET('Sanitation Data'!$G$30,0,10*ROW('Sanitation Data'!G16)))</f>
        <v/>
      </c>
      <c r="DC22" s="289" t="str">
        <f ca="true">+IF(OFFSET('Sanitation Data'!$G$31,0,10*ROW('Sanitation Data'!G16))="","",OFFSET('Sanitation Data'!$G$31,0,10*ROW('Sanitation Data'!G16)))</f>
        <v/>
      </c>
      <c r="DD22" s="289" t="str">
        <f ca="true">+IF(OFFSET('Sanitation Data'!$G$32,0,10*ROW('Sanitation Data'!G16))="","",OFFSET('Sanitation Data'!$G$32,0,10*ROW('Sanitation Data'!G16)))</f>
        <v/>
      </c>
      <c r="DE22" s="289" t="str">
        <f ca="true">+IF(OFFSET('Sanitation Data'!$H$28,0,10*ROW('Sanitation Data'!H16))="","",OFFSET('Sanitation Data'!$H$28,0,10*ROW('Sanitation Data'!H16)))</f>
        <v>Yes</v>
      </c>
      <c r="DF22" s="289" t="str">
        <f ca="true">+IF(OFFSET('Sanitation Data'!$H$29,0,10*ROW('Sanitation Data'!H16))="","",OFFSET('Sanitation Data'!$H$29,0,10*ROW('Sanitation Data'!H16)))</f>
        <v/>
      </c>
      <c r="DG22" s="289" t="str">
        <f ca="true">+IF(OFFSET('Sanitation Data'!$H$30,0,10*ROW('Sanitation Data'!H16))="","",OFFSET('Sanitation Data'!$H$30,0,10*ROW('Sanitation Data'!H16)))</f>
        <v/>
      </c>
      <c r="DH22" s="289" t="str">
        <f ca="true">+IF(OFFSET('Sanitation Data'!$H$31,0,10*ROW('Sanitation Data'!H16))="","",OFFSET('Sanitation Data'!$H$31,0,10*ROW('Sanitation Data'!H16)))</f>
        <v/>
      </c>
      <c r="DI22" s="289" t="str">
        <f ca="true">+IF(OFFSET('Sanitation Data'!$H$32,0,10*ROW('Sanitation Data'!H16))="","",OFFSET('Sanitation Data'!$H$32,0,10*ROW('Sanitation Data'!H16)))</f>
        <v>Yes</v>
      </c>
      <c r="DJ22" s="289" t="str">
        <f ca="true">+IF(OFFSET('Sanitation Data'!$I$28,0,10*ROW('Sanitation Data'!I16))="","",OFFSET('Sanitation Data'!$I$28,0,10*ROW('Sanitation Data'!I16)))</f>
        <v>Yes</v>
      </c>
      <c r="DK22" s="289" t="str">
        <f ca="true">+IF(OFFSET('Sanitation Data'!$I$29,0,10*ROW('Sanitation Data'!I16))="","",OFFSET('Sanitation Data'!$I$29,0,10*ROW('Sanitation Data'!I16)))</f>
        <v/>
      </c>
      <c r="DL22" s="289" t="str">
        <f ca="true">+IF(OFFSET('Sanitation Data'!$I$30,0,10*ROW('Sanitation Data'!I16))="","",OFFSET('Sanitation Data'!$I$30,0,10*ROW('Sanitation Data'!I16)))</f>
        <v/>
      </c>
      <c r="DM22" s="289" t="str">
        <f ca="true">+IF(OFFSET('Sanitation Data'!$I$31,0,10*ROW('Sanitation Data'!I16))="","",OFFSET('Sanitation Data'!$I$31,0,10*ROW('Sanitation Data'!I16)))</f>
        <v/>
      </c>
      <c r="DN22" s="289" t="str">
        <f ca="true">+IF(OFFSET('Sanitation Data'!$I$32,0,10*ROW('Sanitation Data'!I16))="","",OFFSET('Sanitation Data'!$I$32,0,10*ROW('Sanitation Data'!I16)))</f>
        <v/>
      </c>
      <c r="DO22" s="289" t="str">
        <f ca="true">+IF(OFFSET('Hygiene Data'!$D$11,0,10*ROW('Hygiene Data'!D16))="","",OFFSET('Hygiene Data'!$D$11,0,10*ROW('Hygiene Data'!D16)))</f>
        <v>Yes</v>
      </c>
      <c r="DP22" s="289" t="str">
        <f ca="true">+IF(OFFSET('Hygiene Data'!$D$12,0,10*ROW('Hygiene Data'!D16))="","",OFFSET('Hygiene Data'!$D$12,0,10*ROW('Hygiene Data'!D16)))</f>
        <v>Yes</v>
      </c>
      <c r="DQ22" s="289" t="str">
        <f ca="true">+IF(OFFSET('Hygiene Data'!$D$13,0,10*ROW('Hygiene Data'!D16))="","",OFFSET('Hygiene Data'!$D$13,0,10*ROW('Hygiene Data'!D16)))</f>
        <v/>
      </c>
      <c r="DR22" s="289" t="str">
        <f ca="true">+IF(OFFSET('Hygiene Data'!$E$11,0,10*ROW('Hygiene Data'!E16))="","",OFFSET('Hygiene Data'!$E$11,0,10*ROW('Hygiene Data'!E16)))</f>
        <v>Yes</v>
      </c>
      <c r="DS22" s="289" t="str">
        <f ca="true">+IF(OFFSET('Hygiene Data'!$E$12,0,10*ROW('Hygiene Data'!E16))="","",OFFSET('Hygiene Data'!$E$12,0,10*ROW('Hygiene Data'!E16)))</f>
        <v/>
      </c>
      <c r="DT22" s="289" t="str">
        <f ca="true">+IF(OFFSET('Hygiene Data'!$E$13,0,10*ROW('Hygiene Data'!E16))="","",OFFSET('Hygiene Data'!$E$13,0,10*ROW('Hygiene Data'!E16)))</f>
        <v/>
      </c>
      <c r="DU22" s="289" t="str">
        <f ca="true">+IF(OFFSET('Hygiene Data'!$F$11,0,10*ROW('Hygiene Data'!F16))="","",OFFSET('Hygiene Data'!$F$11,0,10*ROW('Hygiene Data'!F16)))</f>
        <v>Yes</v>
      </c>
      <c r="DV22" s="289" t="str">
        <f ca="true">+IF(OFFSET('Hygiene Data'!$F$12,0,10*ROW('Hygiene Data'!F16))="","",OFFSET('Hygiene Data'!$F$12,0,10*ROW('Hygiene Data'!F16)))</f>
        <v/>
      </c>
      <c r="DW22" s="289" t="str">
        <f ca="true">+IF(OFFSET('Hygiene Data'!$F$13,0,10*ROW('Hygiene Data'!F16))="","",OFFSET('Hygiene Data'!$F$13,0,10*ROW('Hygiene Data'!F16)))</f>
        <v/>
      </c>
      <c r="DX22" s="289" t="str">
        <f ca="true">+IF(OFFSET('Hygiene Data'!$G$11,0,10*ROW('Hygiene Data'!G16))="","",OFFSET('Hygiene Data'!$G$11,0,10*ROW('Hygiene Data'!G16)))</f>
        <v/>
      </c>
      <c r="DY22" s="289" t="str">
        <f ca="true">+IF(OFFSET('Hygiene Data'!$G$12,0,10*ROW('Hygiene Data'!G16))="","",OFFSET('Hygiene Data'!$G$12,0,10*ROW('Hygiene Data'!G16)))</f>
        <v/>
      </c>
      <c r="DZ22" s="289" t="str">
        <f ca="true">+IF(OFFSET('Hygiene Data'!$G$13,0,10*ROW('Hygiene Data'!G16))="","",OFFSET('Hygiene Data'!$G$13,0,10*ROW('Hygiene Data'!G16)))</f>
        <v/>
      </c>
      <c r="EA22" s="289" t="str">
        <f ca="true">+IF(OFFSET('Hygiene Data'!$H$11,0,10*ROW('Hygiene Data'!H16))="","",OFFSET('Hygiene Data'!$H$11,0,10*ROW('Hygiene Data'!H16)))</f>
        <v>Yes</v>
      </c>
      <c r="EB22" s="289" t="str">
        <f ca="true">+IF(OFFSET('Hygiene Data'!$H$12,0,10*ROW('Hygiene Data'!H16))="","",OFFSET('Hygiene Data'!$H$12,0,10*ROW('Hygiene Data'!H16)))</f>
        <v>Yes</v>
      </c>
      <c r="EC22" s="289" t="str">
        <f ca="true">+IF(OFFSET('Hygiene Data'!$H$13,0,10*ROW('Hygiene Data'!H16))="","",OFFSET('Hygiene Data'!$H$13,0,10*ROW('Hygiene Data'!H16)))</f>
        <v/>
      </c>
      <c r="ED22" s="289" t="str">
        <f ca="true">+IF(OFFSET('Hygiene Data'!$I$11,0,10*ROW('Hygiene Data'!I16))="","",OFFSET('Hygiene Data'!$I$11,0,10*ROW('Hygiene Data'!I16)))</f>
        <v/>
      </c>
      <c r="EE22" s="289" t="str">
        <f ca="true">+IF(OFFSET('Hygiene Data'!$I$12,0,10*ROW('Hygiene Data'!I16))="","",OFFSET('Hygiene Data'!$I$12,0,10*ROW('Hygiene Data'!I16)))</f>
        <v/>
      </c>
      <c r="EF22" s="289"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GIN_2016_UIS</v>
      </c>
      <c r="B23" s="36" t="str">
        <f ca="true">+IF(OFFSET('Water Data'!$C$2,0,10*ROW('Water Data'!F17))="","",OFFSET('Water Data'!$C$2,0,10*ROW('Water Data'!F17)))</f>
        <v>Other</v>
      </c>
      <c r="C23" s="345">
        <f t="shared" ca="true" si="0"/>
        <v>2016</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str">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[29]</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str">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[25]</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str">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[56]</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str">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[85]</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str">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[85]</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9"/>
      <c r="BS23" s="289" t="str">
        <f ca="true">+IF(OFFSET('Water Data'!$D$27,0,10*ROW('Water Data'!D17))="","",OFFSET('Water Data'!$D$27,0,10*ROW('Water Data'!D17)))</f>
        <v/>
      </c>
      <c r="BT23" s="289" t="str">
        <f ca="true">+IF(OFFSET('Water Data'!$D$28,0,10*ROW('Water Data'!D17))="","",OFFSET('Water Data'!$D$28,0,10*ROW('Water Data'!D17)))</f>
        <v>No</v>
      </c>
      <c r="BU23" s="289" t="str">
        <f ca="true">+IF(OFFSET('Water Data'!$D$29,0,10*ROW('Water Data'!D17))="","",OFFSET('Water Data'!$D$29,0,10*ROW('Water Data'!D17)))</f>
        <v/>
      </c>
      <c r="BV23" s="289" t="str">
        <f ca="true">+IF(OFFSET('Water Data'!$E$27,0,10*ROW('Water Data'!E17))="","",OFFSET('Water Data'!$E$27,0,10*ROW('Water Data'!E17)))</f>
        <v/>
      </c>
      <c r="BW23" s="289" t="str">
        <f ca="true">+IF(OFFSET('Water Data'!$E$28,0,10*ROW('Water Data'!E17))="","",OFFSET('Water Data'!$E$28,0,10*ROW('Water Data'!E17)))</f>
        <v/>
      </c>
      <c r="BX23" s="289" t="str">
        <f ca="true">+IF(OFFSET('Water Data'!$E$29,0,10*ROW('Water Data'!E17))="","",OFFSET('Water Data'!$E$29,0,10*ROW('Water Data'!E17)))</f>
        <v/>
      </c>
      <c r="BY23" s="289" t="str">
        <f ca="true">+IF(OFFSET('Water Data'!$F$27,0,10*ROW('Water Data'!F17))="","",OFFSET('Water Data'!$F$27,0,10*ROW('Water Data'!F17)))</f>
        <v/>
      </c>
      <c r="BZ23" s="289" t="str">
        <f ca="true">+IF(OFFSET('Water Data'!$F$28,0,10*ROW('Water Data'!F17))="","",OFFSET('Water Data'!$F$28,0,10*ROW('Water Data'!F17)))</f>
        <v/>
      </c>
      <c r="CA23" s="289" t="str">
        <f ca="true">+IF(OFFSET('Water Data'!$F$29,0,10*ROW('Water Data'!F17))="","",OFFSET('Water Data'!$F$29,0,10*ROW('Water Data'!F17)))</f>
        <v/>
      </c>
      <c r="CB23" s="289" t="str">
        <f ca="true">+IF(OFFSET('Water Data'!$G$27,0,10*ROW('Water Data'!G17))="","",OFFSET('Water Data'!$G$27,0,10*ROW('Water Data'!G17)))</f>
        <v/>
      </c>
      <c r="CC23" s="289" t="str">
        <f ca="true">+IF(OFFSET('Water Data'!$G$28,0,10*ROW('Water Data'!G17))="","",OFFSET('Water Data'!$G$28,0,10*ROW('Water Data'!G17)))</f>
        <v/>
      </c>
      <c r="CD23" s="289" t="str">
        <f ca="true">+IF(OFFSET('Water Data'!$G$29,0,10*ROW('Water Data'!G17))="","",OFFSET('Water Data'!$G$29,0,10*ROW('Water Data'!G17)))</f>
        <v/>
      </c>
      <c r="CE23" s="289" t="str">
        <f ca="true">+IF(OFFSET('Water Data'!$H$27,0,10*ROW('Water Data'!H17))="","",OFFSET('Water Data'!$H$27,0,10*ROW('Water Data'!H17)))</f>
        <v/>
      </c>
      <c r="CF23" s="289" t="str">
        <f ca="true">+IF(OFFSET('Water Data'!$H$28,0,10*ROW('Water Data'!H17))="","",OFFSET('Water Data'!$H$28,0,10*ROW('Water Data'!H17)))</f>
        <v>No</v>
      </c>
      <c r="CG23" s="289" t="str">
        <f ca="true">+IF(OFFSET('Water Data'!$H$29,0,10*ROW('Water Data'!H17))="","",OFFSET('Water Data'!$H$29,0,10*ROW('Water Data'!H17)))</f>
        <v/>
      </c>
      <c r="CH23" s="289" t="str">
        <f ca="true">+IF(OFFSET('Water Data'!$I$27,0,10*ROW('Water Data'!I17))="","",OFFSET('Water Data'!$I$27,0,10*ROW('Water Data'!I17)))</f>
        <v/>
      </c>
      <c r="CI23" s="289" t="str">
        <f ca="true">+IF(OFFSET('Water Data'!$I$28,0,10*ROW('Water Data'!I17))="","",OFFSET('Water Data'!$I$28,0,10*ROW('Water Data'!I17)))</f>
        <v>No</v>
      </c>
      <c r="CJ23" s="289" t="str">
        <f ca="true">+IF(OFFSET('Water Data'!$I$29,0,10*ROW('Water Data'!I17))="","",OFFSET('Water Data'!$I$29,0,10*ROW('Water Data'!I17)))</f>
        <v/>
      </c>
      <c r="CK23" s="289" t="str">
        <f ca="true">+IF(OFFSET('Sanitation Data'!$D$28,0,10*ROW('Sanitation Data'!D17))="","",OFFSET('Sanitation Data'!$D$28,0,10*ROW('Sanitation Data'!D17)))</f>
        <v/>
      </c>
      <c r="CL23" s="289" t="str">
        <f ca="true">+IF(OFFSET('Sanitation Data'!$D$29,0,10*ROW('Sanitation Data'!D17))="","",OFFSET('Sanitation Data'!$D$29,0,10*ROW('Sanitation Data'!D17)))</f>
        <v/>
      </c>
      <c r="CM23" s="289" t="str">
        <f ca="true">+IF(OFFSET('Sanitation Data'!$D$30,0,10*ROW('Sanitation Data'!D17))="","",OFFSET('Sanitation Data'!$D$30,0,10*ROW('Sanitation Data'!D17)))</f>
        <v/>
      </c>
      <c r="CN23" s="289" t="str">
        <f ca="true">+IF(OFFSET('Sanitation Data'!$D$31,0,10*ROW('Sanitation Data'!D17))="","",OFFSET('Sanitation Data'!$D$31,0,10*ROW('Sanitation Data'!D17)))</f>
        <v/>
      </c>
      <c r="CO23" s="289" t="str">
        <f ca="true">+IF(OFFSET('Sanitation Data'!$D$32,0,10*ROW('Sanitation Data'!D17))="","",OFFSET('Sanitation Data'!$D$32,0,10*ROW('Sanitation Data'!D17)))</f>
        <v/>
      </c>
      <c r="CP23" s="289" t="str">
        <f ca="true">+IF(OFFSET('Sanitation Data'!$E$28,0,10*ROW('Sanitation Data'!E17))="","",OFFSET('Sanitation Data'!$E$28,0,10*ROW('Sanitation Data'!E17)))</f>
        <v/>
      </c>
      <c r="CQ23" s="289" t="str">
        <f ca="true">+IF(OFFSET('Sanitation Data'!$E$29,0,10*ROW('Sanitation Data'!E17))="","",OFFSET('Sanitation Data'!$E$29,0,10*ROW('Sanitation Data'!E17)))</f>
        <v/>
      </c>
      <c r="CR23" s="289" t="str">
        <f ca="true">+IF(OFFSET('Sanitation Data'!$E$30,0,10*ROW('Sanitation Data'!E17))="","",OFFSET('Sanitation Data'!$E$30,0,10*ROW('Sanitation Data'!E17)))</f>
        <v/>
      </c>
      <c r="CS23" s="289" t="str">
        <f ca="true">+IF(OFFSET('Sanitation Data'!$E$31,0,10*ROW('Sanitation Data'!E17))="","",OFFSET('Sanitation Data'!$E$31,0,10*ROW('Sanitation Data'!E17)))</f>
        <v/>
      </c>
      <c r="CT23" s="289" t="str">
        <f ca="true">+IF(OFFSET('Sanitation Data'!$E$32,0,10*ROW('Sanitation Data'!E17))="","",OFFSET('Sanitation Data'!$E$32,0,10*ROW('Sanitation Data'!E17)))</f>
        <v/>
      </c>
      <c r="CU23" s="289" t="str">
        <f ca="true">+IF(OFFSET('Sanitation Data'!$F$28,0,10*ROW('Sanitation Data'!F17))="","",OFFSET('Sanitation Data'!$F$28,0,10*ROW('Sanitation Data'!F17)))</f>
        <v/>
      </c>
      <c r="CV23" s="289" t="str">
        <f ca="true">+IF(OFFSET('Sanitation Data'!$F$29,0,10*ROW('Sanitation Data'!F17))="","",OFFSET('Sanitation Data'!$F$29,0,10*ROW('Sanitation Data'!F17)))</f>
        <v/>
      </c>
      <c r="CW23" s="289" t="str">
        <f ca="true">+IF(OFFSET('Sanitation Data'!$F$30,0,10*ROW('Sanitation Data'!F17))="","",OFFSET('Sanitation Data'!$F$30,0,10*ROW('Sanitation Data'!F17)))</f>
        <v/>
      </c>
      <c r="CX23" s="289" t="str">
        <f ca="true">+IF(OFFSET('Sanitation Data'!$F$31,0,10*ROW('Sanitation Data'!F17))="","",OFFSET('Sanitation Data'!$F$31,0,10*ROW('Sanitation Data'!F17)))</f>
        <v/>
      </c>
      <c r="CY23" s="289" t="str">
        <f ca="true">+IF(OFFSET('Sanitation Data'!$F$32,0,10*ROW('Sanitation Data'!F17))="","",OFFSET('Sanitation Data'!$F$32,0,10*ROW('Sanitation Data'!F17)))</f>
        <v/>
      </c>
      <c r="CZ23" s="289" t="str">
        <f ca="true">+IF(OFFSET('Sanitation Data'!$G$28,0,10*ROW('Sanitation Data'!G17))="","",OFFSET('Sanitation Data'!$G$28,0,10*ROW('Sanitation Data'!G17)))</f>
        <v/>
      </c>
      <c r="DA23" s="289" t="str">
        <f ca="true">+IF(OFFSET('Sanitation Data'!$G$29,0,10*ROW('Sanitation Data'!G17))="","",OFFSET('Sanitation Data'!$G$29,0,10*ROW('Sanitation Data'!G17)))</f>
        <v/>
      </c>
      <c r="DB23" s="289" t="str">
        <f ca="true">+IF(OFFSET('Sanitation Data'!$G$30,0,10*ROW('Sanitation Data'!G17))="","",OFFSET('Sanitation Data'!$G$30,0,10*ROW('Sanitation Data'!G17)))</f>
        <v/>
      </c>
      <c r="DC23" s="289" t="str">
        <f ca="true">+IF(OFFSET('Sanitation Data'!$G$31,0,10*ROW('Sanitation Data'!G17))="","",OFFSET('Sanitation Data'!$G$31,0,10*ROW('Sanitation Data'!G17)))</f>
        <v/>
      </c>
      <c r="DD23" s="289" t="str">
        <f ca="true">+IF(OFFSET('Sanitation Data'!$G$32,0,10*ROW('Sanitation Data'!G17))="","",OFFSET('Sanitation Data'!$G$32,0,10*ROW('Sanitation Data'!G17)))</f>
        <v/>
      </c>
      <c r="DE23" s="289" t="str">
        <f ca="true">+IF(OFFSET('Sanitation Data'!$H$28,0,10*ROW('Sanitation Data'!H17))="","",OFFSET('Sanitation Data'!$H$28,0,10*ROW('Sanitation Data'!H17)))</f>
        <v/>
      </c>
      <c r="DF23" s="289" t="str">
        <f ca="true">+IF(OFFSET('Sanitation Data'!$H$29,0,10*ROW('Sanitation Data'!H17))="","",OFFSET('Sanitation Data'!$H$29,0,10*ROW('Sanitation Data'!H17)))</f>
        <v/>
      </c>
      <c r="DG23" s="289" t="str">
        <f ca="true">+IF(OFFSET('Sanitation Data'!$H$30,0,10*ROW('Sanitation Data'!H17))="","",OFFSET('Sanitation Data'!$H$30,0,10*ROW('Sanitation Data'!H17)))</f>
        <v/>
      </c>
      <c r="DH23" s="289" t="str">
        <f ca="true">+IF(OFFSET('Sanitation Data'!$H$31,0,10*ROW('Sanitation Data'!H17))="","",OFFSET('Sanitation Data'!$H$31,0,10*ROW('Sanitation Data'!H17)))</f>
        <v/>
      </c>
      <c r="DI23" s="289" t="str">
        <f ca="true">+IF(OFFSET('Sanitation Data'!$H$32,0,10*ROW('Sanitation Data'!H17))="","",OFFSET('Sanitation Data'!$H$32,0,10*ROW('Sanitation Data'!H17)))</f>
        <v/>
      </c>
      <c r="DJ23" s="289" t="str">
        <f ca="true">+IF(OFFSET('Sanitation Data'!$I$28,0,10*ROW('Sanitation Data'!I17))="","",OFFSET('Sanitation Data'!$I$28,0,10*ROW('Sanitation Data'!I17)))</f>
        <v/>
      </c>
      <c r="DK23" s="289" t="str">
        <f ca="true">+IF(OFFSET('Sanitation Data'!$I$29,0,10*ROW('Sanitation Data'!I17))="","",OFFSET('Sanitation Data'!$I$29,0,10*ROW('Sanitation Data'!I17)))</f>
        <v/>
      </c>
      <c r="DL23" s="289" t="str">
        <f ca="true">+IF(OFFSET('Sanitation Data'!$I$30,0,10*ROW('Sanitation Data'!I17))="","",OFFSET('Sanitation Data'!$I$30,0,10*ROW('Sanitation Data'!I17)))</f>
        <v/>
      </c>
      <c r="DM23" s="289" t="str">
        <f ca="true">+IF(OFFSET('Sanitation Data'!$I$31,0,10*ROW('Sanitation Data'!I17))="","",OFFSET('Sanitation Data'!$I$31,0,10*ROW('Sanitation Data'!I17)))</f>
        <v/>
      </c>
      <c r="DN23" s="289" t="str">
        <f ca="true">+IF(OFFSET('Sanitation Data'!$I$32,0,10*ROW('Sanitation Data'!I17))="","",OFFSET('Sanitation Data'!$I$32,0,10*ROW('Sanitation Data'!I17)))</f>
        <v/>
      </c>
      <c r="DO23" s="289" t="str">
        <f ca="true">+IF(OFFSET('Hygiene Data'!$D$11,0,10*ROW('Hygiene Data'!D17))="","",OFFSET('Hygiene Data'!$D$11,0,10*ROW('Hygiene Data'!D17)))</f>
        <v/>
      </c>
      <c r="DP23" s="289" t="str">
        <f ca="true">+IF(OFFSET('Hygiene Data'!$D$12,0,10*ROW('Hygiene Data'!D17))="","",OFFSET('Hygiene Data'!$D$12,0,10*ROW('Hygiene Data'!D17)))</f>
        <v/>
      </c>
      <c r="DQ23" s="289" t="str">
        <f ca="true">+IF(OFFSET('Hygiene Data'!$D$13,0,10*ROW('Hygiene Data'!D17))="","",OFFSET('Hygiene Data'!$D$13,0,10*ROW('Hygiene Data'!D17)))</f>
        <v>No</v>
      </c>
      <c r="DR23" s="289" t="str">
        <f ca="true">+IF(OFFSET('Hygiene Data'!$E$11,0,10*ROW('Hygiene Data'!E17))="","",OFFSET('Hygiene Data'!$E$11,0,10*ROW('Hygiene Data'!E17)))</f>
        <v/>
      </c>
      <c r="DS23" s="289" t="str">
        <f ca="true">+IF(OFFSET('Hygiene Data'!$E$12,0,10*ROW('Hygiene Data'!E17))="","",OFFSET('Hygiene Data'!$E$12,0,10*ROW('Hygiene Data'!E17)))</f>
        <v/>
      </c>
      <c r="DT23" s="289" t="str">
        <f ca="true">+IF(OFFSET('Hygiene Data'!$E$13,0,10*ROW('Hygiene Data'!E17))="","",OFFSET('Hygiene Data'!$E$13,0,10*ROW('Hygiene Data'!E17)))</f>
        <v/>
      </c>
      <c r="DU23" s="289" t="str">
        <f ca="true">+IF(OFFSET('Hygiene Data'!$F$11,0,10*ROW('Hygiene Data'!F17))="","",OFFSET('Hygiene Data'!$F$11,0,10*ROW('Hygiene Data'!F17)))</f>
        <v/>
      </c>
      <c r="DV23" s="289" t="str">
        <f ca="true">+IF(OFFSET('Hygiene Data'!$F$12,0,10*ROW('Hygiene Data'!F17))="","",OFFSET('Hygiene Data'!$F$12,0,10*ROW('Hygiene Data'!F17)))</f>
        <v/>
      </c>
      <c r="DW23" s="289" t="str">
        <f ca="true">+IF(OFFSET('Hygiene Data'!$F$13,0,10*ROW('Hygiene Data'!F17))="","",OFFSET('Hygiene Data'!$F$13,0,10*ROW('Hygiene Data'!F17)))</f>
        <v/>
      </c>
      <c r="DX23" s="289" t="str">
        <f ca="true">+IF(OFFSET('Hygiene Data'!$G$11,0,10*ROW('Hygiene Data'!G17))="","",OFFSET('Hygiene Data'!$G$11,0,10*ROW('Hygiene Data'!G17)))</f>
        <v/>
      </c>
      <c r="DY23" s="289" t="str">
        <f ca="true">+IF(OFFSET('Hygiene Data'!$G$12,0,10*ROW('Hygiene Data'!G17))="","",OFFSET('Hygiene Data'!$G$12,0,10*ROW('Hygiene Data'!G17)))</f>
        <v/>
      </c>
      <c r="DZ23" s="289" t="str">
        <f ca="true">+IF(OFFSET('Hygiene Data'!$G$13,0,10*ROW('Hygiene Data'!G17))="","",OFFSET('Hygiene Data'!$G$13,0,10*ROW('Hygiene Data'!G17)))</f>
        <v/>
      </c>
      <c r="EA23" s="289" t="str">
        <f ca="true">+IF(OFFSET('Hygiene Data'!$H$11,0,10*ROW('Hygiene Data'!H17))="","",OFFSET('Hygiene Data'!$H$11,0,10*ROW('Hygiene Data'!H17)))</f>
        <v/>
      </c>
      <c r="EB23" s="289" t="str">
        <f ca="true">+IF(OFFSET('Hygiene Data'!$H$12,0,10*ROW('Hygiene Data'!H17))="","",OFFSET('Hygiene Data'!$H$12,0,10*ROW('Hygiene Data'!H17)))</f>
        <v/>
      </c>
      <c r="EC23" s="289" t="str">
        <f ca="true">+IF(OFFSET('Hygiene Data'!$H$13,0,10*ROW('Hygiene Data'!H17))="","",OFFSET('Hygiene Data'!$H$13,0,10*ROW('Hygiene Data'!H17)))</f>
        <v>No</v>
      </c>
      <c r="ED23" s="289" t="str">
        <f ca="true">+IF(OFFSET('Hygiene Data'!$I$11,0,10*ROW('Hygiene Data'!I17))="","",OFFSET('Hygiene Data'!$I$11,0,10*ROW('Hygiene Data'!I17)))</f>
        <v/>
      </c>
      <c r="EE23" s="289" t="str">
        <f ca="true">+IF(OFFSET('Hygiene Data'!$I$12,0,10*ROW('Hygiene Data'!I17))="","",OFFSET('Hygiene Data'!$I$12,0,10*ROW('Hygiene Data'!I17)))</f>
        <v/>
      </c>
      <c r="EF23" s="289"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GIN_2017_EMIS</v>
      </c>
      <c r="B24" s="36" t="str">
        <f ca="true">+IF(OFFSET('Water Data'!$C$2,0,10*ROW('Water Data'!F18))="","",OFFSET('Water Data'!$C$2,0,10*ROW('Water Data'!F18)))</f>
        <v>EMIS</v>
      </c>
      <c r="C24" s="345">
        <f t="shared" ca="true" si="0"/>
        <v>2017</v>
      </c>
      <c r="D24" s="96">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35.995148084504194</v>
      </c>
      <c r="E24" s="96" t="str">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[32]</v>
      </c>
      <c r="F24" s="96" t="str">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[32]</v>
      </c>
      <c r="G24" s="96">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65.118679050567593</v>
      </c>
      <c r="H24" s="96">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59.236326109391122</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23.87632407672487</v>
      </c>
      <c r="K24" s="96">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20.276266819352994</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35.995148084504194</v>
      </c>
      <c r="Q24" s="96">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31.724451632467403</v>
      </c>
      <c r="R24" s="96">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31.724451632467403</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76.296371171535426</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54.69508375215738</v>
      </c>
      <c r="AA24" s="97">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93.016855865153076</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69.338677354709418</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76.296371171535426</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54.69508375215738</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94.293834717971137</v>
      </c>
      <c r="BA24" s="98">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33.941205441291338</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93.819444444444443</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94.511805998723673</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94.293834717971137</v>
      </c>
      <c r="BM24" s="98">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33.941205441291338</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9"/>
      <c r="BS24" s="289" t="str">
        <f ca="true">+IF(OFFSET('Water Data'!$D$27,0,10*ROW('Water Data'!D18))="","",OFFSET('Water Data'!$D$27,0,10*ROW('Water Data'!D18)))</f>
        <v>Yes</v>
      </c>
      <c r="BT24" s="289" t="str">
        <f ca="true">+IF(OFFSET('Water Data'!$D$28,0,10*ROW('Water Data'!D18))="","",OFFSET('Water Data'!$D$28,0,10*ROW('Water Data'!D18)))</f>
        <v>No</v>
      </c>
      <c r="BU24" s="289" t="str">
        <f ca="true">+IF(OFFSET('Water Data'!$D$29,0,10*ROW('Water Data'!D18))="","",OFFSET('Water Data'!$D$29,0,10*ROW('Water Data'!D18)))</f>
        <v>No</v>
      </c>
      <c r="BV24" s="289" t="str">
        <f ca="true">+IF(OFFSET('Water Data'!$E$27,0,10*ROW('Water Data'!E18))="","",OFFSET('Water Data'!$E$27,0,10*ROW('Water Data'!E18)))</f>
        <v>Yes</v>
      </c>
      <c r="BW24" s="289" t="str">
        <f ca="true">+IF(OFFSET('Water Data'!$E$28,0,10*ROW('Water Data'!E18))="","",OFFSET('Water Data'!$E$28,0,10*ROW('Water Data'!E18)))</f>
        <v>Yes</v>
      </c>
      <c r="BX24" s="289" t="str">
        <f ca="true">+IF(OFFSET('Water Data'!$E$29,0,10*ROW('Water Data'!E18))="","",OFFSET('Water Data'!$E$29,0,10*ROW('Water Data'!E18)))</f>
        <v/>
      </c>
      <c r="BY24" s="289" t="str">
        <f ca="true">+IF(OFFSET('Water Data'!$F$27,0,10*ROW('Water Data'!F18))="","",OFFSET('Water Data'!$F$27,0,10*ROW('Water Data'!F18)))</f>
        <v>Yes</v>
      </c>
      <c r="BZ24" s="289" t="str">
        <f ca="true">+IF(OFFSET('Water Data'!$F$28,0,10*ROW('Water Data'!F18))="","",OFFSET('Water Data'!$F$28,0,10*ROW('Water Data'!F18)))</f>
        <v>Yes</v>
      </c>
      <c r="CA24" s="289" t="str">
        <f ca="true">+IF(OFFSET('Water Data'!$F$29,0,10*ROW('Water Data'!F18))="","",OFFSET('Water Data'!$F$29,0,10*ROW('Water Data'!F18)))</f>
        <v/>
      </c>
      <c r="CB24" s="289" t="str">
        <f ca="true">+IF(OFFSET('Water Data'!$G$27,0,10*ROW('Water Data'!G18))="","",OFFSET('Water Data'!$G$27,0,10*ROW('Water Data'!G18)))</f>
        <v/>
      </c>
      <c r="CC24" s="289" t="str">
        <f ca="true">+IF(OFFSET('Water Data'!$G$28,0,10*ROW('Water Data'!G18))="","",OFFSET('Water Data'!$G$28,0,10*ROW('Water Data'!G18)))</f>
        <v/>
      </c>
      <c r="CD24" s="289" t="str">
        <f ca="true">+IF(OFFSET('Water Data'!$G$29,0,10*ROW('Water Data'!G18))="","",OFFSET('Water Data'!$G$29,0,10*ROW('Water Data'!G18)))</f>
        <v/>
      </c>
      <c r="CE24" s="289" t="str">
        <f ca="true">+IF(OFFSET('Water Data'!$H$27,0,10*ROW('Water Data'!H18))="","",OFFSET('Water Data'!$H$27,0,10*ROW('Water Data'!H18)))</f>
        <v>Yes</v>
      </c>
      <c r="CF24" s="289" t="str">
        <f ca="true">+IF(OFFSET('Water Data'!$H$28,0,10*ROW('Water Data'!H18))="","",OFFSET('Water Data'!$H$28,0,10*ROW('Water Data'!H18)))</f>
        <v>Yes</v>
      </c>
      <c r="CG24" s="289" t="str">
        <f ca="true">+IF(OFFSET('Water Data'!$H$29,0,10*ROW('Water Data'!H18))="","",OFFSET('Water Data'!$H$29,0,10*ROW('Water Data'!H18)))</f>
        <v>Yes</v>
      </c>
      <c r="CH24" s="289" t="str">
        <f ca="true">+IF(OFFSET('Water Data'!$I$27,0,10*ROW('Water Data'!I18))="","",OFFSET('Water Data'!$I$27,0,10*ROW('Water Data'!I18)))</f>
        <v/>
      </c>
      <c r="CI24" s="289" t="str">
        <f ca="true">+IF(OFFSET('Water Data'!$I$28,0,10*ROW('Water Data'!I18))="","",OFFSET('Water Data'!$I$28,0,10*ROW('Water Data'!I18)))</f>
        <v/>
      </c>
      <c r="CJ24" s="289" t="str">
        <f ca="true">+IF(OFFSET('Water Data'!$I$29,0,10*ROW('Water Data'!I18))="","",OFFSET('Water Data'!$I$29,0,10*ROW('Water Data'!I18)))</f>
        <v/>
      </c>
      <c r="CK24" s="289" t="str">
        <f ca="true">+IF(OFFSET('Sanitation Data'!$D$28,0,10*ROW('Sanitation Data'!D18))="","",OFFSET('Sanitation Data'!$D$28,0,10*ROW('Sanitation Data'!D18)))</f>
        <v>Yes</v>
      </c>
      <c r="CL24" s="289" t="str">
        <f ca="true">+IF(OFFSET('Sanitation Data'!$D$29,0,10*ROW('Sanitation Data'!D18))="","",OFFSET('Sanitation Data'!$D$29,0,10*ROW('Sanitation Data'!D18)))</f>
        <v/>
      </c>
      <c r="CM24" s="289" t="str">
        <f ca="true">+IF(OFFSET('Sanitation Data'!$D$30,0,10*ROW('Sanitation Data'!D18))="","",OFFSET('Sanitation Data'!$D$30,0,10*ROW('Sanitation Data'!D18)))</f>
        <v/>
      </c>
      <c r="CN24" s="289" t="str">
        <f ca="true">+IF(OFFSET('Sanitation Data'!$D$31,0,10*ROW('Sanitation Data'!D18))="","",OFFSET('Sanitation Data'!$D$31,0,10*ROW('Sanitation Data'!D18)))</f>
        <v/>
      </c>
      <c r="CO24" s="289" t="str">
        <f ca="true">+IF(OFFSET('Sanitation Data'!$D$32,0,10*ROW('Sanitation Data'!D18))="","",OFFSET('Sanitation Data'!$D$32,0,10*ROW('Sanitation Data'!D18)))</f>
        <v>Yes</v>
      </c>
      <c r="CP24" s="289" t="str">
        <f ca="true">+IF(OFFSET('Sanitation Data'!$E$28,0,10*ROW('Sanitation Data'!E18))="","",OFFSET('Sanitation Data'!$E$28,0,10*ROW('Sanitation Data'!E18)))</f>
        <v>Yes</v>
      </c>
      <c r="CQ24" s="289" t="str">
        <f ca="true">+IF(OFFSET('Sanitation Data'!$E$29,0,10*ROW('Sanitation Data'!E18))="","",OFFSET('Sanitation Data'!$E$29,0,10*ROW('Sanitation Data'!E18)))</f>
        <v/>
      </c>
      <c r="CR24" s="289" t="str">
        <f ca="true">+IF(OFFSET('Sanitation Data'!$E$30,0,10*ROW('Sanitation Data'!E18))="","",OFFSET('Sanitation Data'!$E$30,0,10*ROW('Sanitation Data'!E18)))</f>
        <v/>
      </c>
      <c r="CS24" s="289" t="str">
        <f ca="true">+IF(OFFSET('Sanitation Data'!$E$31,0,10*ROW('Sanitation Data'!E18))="","",OFFSET('Sanitation Data'!$E$31,0,10*ROW('Sanitation Data'!E18)))</f>
        <v/>
      </c>
      <c r="CT24" s="289" t="str">
        <f ca="true">+IF(OFFSET('Sanitation Data'!$E$32,0,10*ROW('Sanitation Data'!E18))="","",OFFSET('Sanitation Data'!$E$32,0,10*ROW('Sanitation Data'!E18)))</f>
        <v/>
      </c>
      <c r="CU24" s="289" t="str">
        <f ca="true">+IF(OFFSET('Sanitation Data'!$F$28,0,10*ROW('Sanitation Data'!F18))="","",OFFSET('Sanitation Data'!$F$28,0,10*ROW('Sanitation Data'!F18)))</f>
        <v>Yes</v>
      </c>
      <c r="CV24" s="289" t="str">
        <f ca="true">+IF(OFFSET('Sanitation Data'!$F$29,0,10*ROW('Sanitation Data'!F18))="","",OFFSET('Sanitation Data'!$F$29,0,10*ROW('Sanitation Data'!F18)))</f>
        <v/>
      </c>
      <c r="CW24" s="289" t="str">
        <f ca="true">+IF(OFFSET('Sanitation Data'!$F$30,0,10*ROW('Sanitation Data'!F18))="","",OFFSET('Sanitation Data'!$F$30,0,10*ROW('Sanitation Data'!F18)))</f>
        <v/>
      </c>
      <c r="CX24" s="289" t="str">
        <f ca="true">+IF(OFFSET('Sanitation Data'!$F$31,0,10*ROW('Sanitation Data'!F18))="","",OFFSET('Sanitation Data'!$F$31,0,10*ROW('Sanitation Data'!F18)))</f>
        <v/>
      </c>
      <c r="CY24" s="289" t="str">
        <f ca="true">+IF(OFFSET('Sanitation Data'!$F$32,0,10*ROW('Sanitation Data'!F18))="","",OFFSET('Sanitation Data'!$F$32,0,10*ROW('Sanitation Data'!F18)))</f>
        <v/>
      </c>
      <c r="CZ24" s="289" t="str">
        <f ca="true">+IF(OFFSET('Sanitation Data'!$G$28,0,10*ROW('Sanitation Data'!G18))="","",OFFSET('Sanitation Data'!$G$28,0,10*ROW('Sanitation Data'!G18)))</f>
        <v/>
      </c>
      <c r="DA24" s="289" t="str">
        <f ca="true">+IF(OFFSET('Sanitation Data'!$G$29,0,10*ROW('Sanitation Data'!G18))="","",OFFSET('Sanitation Data'!$G$29,0,10*ROW('Sanitation Data'!G18)))</f>
        <v/>
      </c>
      <c r="DB24" s="289" t="str">
        <f ca="true">+IF(OFFSET('Sanitation Data'!$G$30,0,10*ROW('Sanitation Data'!G18))="","",OFFSET('Sanitation Data'!$G$30,0,10*ROW('Sanitation Data'!G18)))</f>
        <v/>
      </c>
      <c r="DC24" s="289" t="str">
        <f ca="true">+IF(OFFSET('Sanitation Data'!$G$31,0,10*ROW('Sanitation Data'!G18))="","",OFFSET('Sanitation Data'!$G$31,0,10*ROW('Sanitation Data'!G18)))</f>
        <v/>
      </c>
      <c r="DD24" s="289" t="str">
        <f ca="true">+IF(OFFSET('Sanitation Data'!$G$32,0,10*ROW('Sanitation Data'!G18))="","",OFFSET('Sanitation Data'!$G$32,0,10*ROW('Sanitation Data'!G18)))</f>
        <v/>
      </c>
      <c r="DE24" s="289" t="str">
        <f ca="true">+IF(OFFSET('Sanitation Data'!$H$28,0,10*ROW('Sanitation Data'!H18))="","",OFFSET('Sanitation Data'!$H$28,0,10*ROW('Sanitation Data'!H18)))</f>
        <v>Yes</v>
      </c>
      <c r="DF24" s="289" t="str">
        <f ca="true">+IF(OFFSET('Sanitation Data'!$H$29,0,10*ROW('Sanitation Data'!H18))="","",OFFSET('Sanitation Data'!$H$29,0,10*ROW('Sanitation Data'!H18)))</f>
        <v/>
      </c>
      <c r="DG24" s="289" t="str">
        <f ca="true">+IF(OFFSET('Sanitation Data'!$H$30,0,10*ROW('Sanitation Data'!H18))="","",OFFSET('Sanitation Data'!$H$30,0,10*ROW('Sanitation Data'!H18)))</f>
        <v/>
      </c>
      <c r="DH24" s="289" t="str">
        <f ca="true">+IF(OFFSET('Sanitation Data'!$H$31,0,10*ROW('Sanitation Data'!H18))="","",OFFSET('Sanitation Data'!$H$31,0,10*ROW('Sanitation Data'!H18)))</f>
        <v/>
      </c>
      <c r="DI24" s="289" t="str">
        <f ca="true">+IF(OFFSET('Sanitation Data'!$H$32,0,10*ROW('Sanitation Data'!H18))="","",OFFSET('Sanitation Data'!$H$32,0,10*ROW('Sanitation Data'!H18)))</f>
        <v>Yes</v>
      </c>
      <c r="DJ24" s="289" t="str">
        <f ca="true">+IF(OFFSET('Sanitation Data'!$I$28,0,10*ROW('Sanitation Data'!I18))="","",OFFSET('Sanitation Data'!$I$28,0,10*ROW('Sanitation Data'!I18)))</f>
        <v/>
      </c>
      <c r="DK24" s="289" t="str">
        <f ca="true">+IF(OFFSET('Sanitation Data'!$I$29,0,10*ROW('Sanitation Data'!I18))="","",OFFSET('Sanitation Data'!$I$29,0,10*ROW('Sanitation Data'!I18)))</f>
        <v/>
      </c>
      <c r="DL24" s="289" t="str">
        <f ca="true">+IF(OFFSET('Sanitation Data'!$I$30,0,10*ROW('Sanitation Data'!I18))="","",OFFSET('Sanitation Data'!$I$30,0,10*ROW('Sanitation Data'!I18)))</f>
        <v/>
      </c>
      <c r="DM24" s="289" t="str">
        <f ca="true">+IF(OFFSET('Sanitation Data'!$I$31,0,10*ROW('Sanitation Data'!I18))="","",OFFSET('Sanitation Data'!$I$31,0,10*ROW('Sanitation Data'!I18)))</f>
        <v/>
      </c>
      <c r="DN24" s="289" t="str">
        <f ca="true">+IF(OFFSET('Sanitation Data'!$I$32,0,10*ROW('Sanitation Data'!I18))="","",OFFSET('Sanitation Data'!$I$32,0,10*ROW('Sanitation Data'!I18)))</f>
        <v/>
      </c>
      <c r="DO24" s="289" t="str">
        <f ca="true">+IF(OFFSET('Hygiene Data'!$D$11,0,10*ROW('Hygiene Data'!D18))="","",OFFSET('Hygiene Data'!$D$11,0,10*ROW('Hygiene Data'!D18)))</f>
        <v>Yes</v>
      </c>
      <c r="DP24" s="289" t="str">
        <f ca="true">+IF(OFFSET('Hygiene Data'!$D$12,0,10*ROW('Hygiene Data'!D18))="","",OFFSET('Hygiene Data'!$D$12,0,10*ROW('Hygiene Data'!D18)))</f>
        <v>Yes</v>
      </c>
      <c r="DQ24" s="289" t="str">
        <f ca="true">+IF(OFFSET('Hygiene Data'!$D$13,0,10*ROW('Hygiene Data'!D18))="","",OFFSET('Hygiene Data'!$D$13,0,10*ROW('Hygiene Data'!D18)))</f>
        <v/>
      </c>
      <c r="DR24" s="289" t="str">
        <f ca="true">+IF(OFFSET('Hygiene Data'!$E$11,0,10*ROW('Hygiene Data'!E18))="","",OFFSET('Hygiene Data'!$E$11,0,10*ROW('Hygiene Data'!E18)))</f>
        <v>Yes</v>
      </c>
      <c r="DS24" s="289" t="str">
        <f ca="true">+IF(OFFSET('Hygiene Data'!$E$12,0,10*ROW('Hygiene Data'!E18))="","",OFFSET('Hygiene Data'!$E$12,0,10*ROW('Hygiene Data'!E18)))</f>
        <v/>
      </c>
      <c r="DT24" s="289" t="str">
        <f ca="true">+IF(OFFSET('Hygiene Data'!$E$13,0,10*ROW('Hygiene Data'!E18))="","",OFFSET('Hygiene Data'!$E$13,0,10*ROW('Hygiene Data'!E18)))</f>
        <v/>
      </c>
      <c r="DU24" s="289" t="str">
        <f ca="true">+IF(OFFSET('Hygiene Data'!$F$11,0,10*ROW('Hygiene Data'!F18))="","",OFFSET('Hygiene Data'!$F$11,0,10*ROW('Hygiene Data'!F18)))</f>
        <v>Yes</v>
      </c>
      <c r="DV24" s="289" t="str">
        <f ca="true">+IF(OFFSET('Hygiene Data'!$F$12,0,10*ROW('Hygiene Data'!F18))="","",OFFSET('Hygiene Data'!$F$12,0,10*ROW('Hygiene Data'!F18)))</f>
        <v/>
      </c>
      <c r="DW24" s="289" t="str">
        <f ca="true">+IF(OFFSET('Hygiene Data'!$F$13,0,10*ROW('Hygiene Data'!F18))="","",OFFSET('Hygiene Data'!$F$13,0,10*ROW('Hygiene Data'!F18)))</f>
        <v/>
      </c>
      <c r="DX24" s="289" t="str">
        <f ca="true">+IF(OFFSET('Hygiene Data'!$G$11,0,10*ROW('Hygiene Data'!G18))="","",OFFSET('Hygiene Data'!$G$11,0,10*ROW('Hygiene Data'!G18)))</f>
        <v/>
      </c>
      <c r="DY24" s="289" t="str">
        <f ca="true">+IF(OFFSET('Hygiene Data'!$G$12,0,10*ROW('Hygiene Data'!G18))="","",OFFSET('Hygiene Data'!$G$12,0,10*ROW('Hygiene Data'!G18)))</f>
        <v/>
      </c>
      <c r="DZ24" s="289" t="str">
        <f ca="true">+IF(OFFSET('Hygiene Data'!$G$13,0,10*ROW('Hygiene Data'!G18))="","",OFFSET('Hygiene Data'!$G$13,0,10*ROW('Hygiene Data'!G18)))</f>
        <v/>
      </c>
      <c r="EA24" s="289" t="str">
        <f ca="true">+IF(OFFSET('Hygiene Data'!$H$11,0,10*ROW('Hygiene Data'!H18))="","",OFFSET('Hygiene Data'!$H$11,0,10*ROW('Hygiene Data'!H18)))</f>
        <v>Yes</v>
      </c>
      <c r="EB24" s="289" t="str">
        <f ca="true">+IF(OFFSET('Hygiene Data'!$H$12,0,10*ROW('Hygiene Data'!H18))="","",OFFSET('Hygiene Data'!$H$12,0,10*ROW('Hygiene Data'!H18)))</f>
        <v>Yes</v>
      </c>
      <c r="EC24" s="289" t="str">
        <f ca="true">+IF(OFFSET('Hygiene Data'!$H$13,0,10*ROW('Hygiene Data'!H18))="","",OFFSET('Hygiene Data'!$H$13,0,10*ROW('Hygiene Data'!H18)))</f>
        <v/>
      </c>
      <c r="ED24" s="289" t="str">
        <f ca="true">+IF(OFFSET('Hygiene Data'!$I$11,0,10*ROW('Hygiene Data'!I18))="","",OFFSET('Hygiene Data'!$I$11,0,10*ROW('Hygiene Data'!I18)))</f>
        <v/>
      </c>
      <c r="EE24" s="289" t="str">
        <f ca="true">+IF(OFFSET('Hygiene Data'!$I$12,0,10*ROW('Hygiene Data'!I18))="","",OFFSET('Hygiene Data'!$I$12,0,10*ROW('Hygiene Data'!I18)))</f>
        <v/>
      </c>
      <c r="EF24" s="289"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GIN_2018_EMIS</v>
      </c>
      <c r="B25" s="36" t="str">
        <f ca="true">+IF(OFFSET('Water Data'!$C$2,0,10*ROW('Water Data'!F19))="","",OFFSET('Water Data'!$C$2,0,10*ROW('Water Data'!F19)))</f>
        <v>EMIS</v>
      </c>
      <c r="C25" s="345">
        <f t="shared" ca="true" si="0"/>
        <v>2018</v>
      </c>
      <c r="D25" s="96">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48.929124982386924</v>
      </c>
      <c r="E25" s="96" t="str">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[35]</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67.343541944074573</v>
      </c>
      <c r="H25" s="96">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61.235019973368843</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27.799717912552893</v>
      </c>
      <c r="K25" s="96">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23.617771509167845</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66.940363007778743</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39.568060233802257</v>
      </c>
      <c r="Q25" s="96">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34.812760055478499</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78.499440089585676</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80.526983232351697</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94.17443408788283</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71.565585331452752</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78.997407087294718</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78.294036061026361</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95.128779395296746</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92.078995384780498</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92.30252100840336</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91.974140649637334</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92.078995384780498</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9"/>
      <c r="BS25" s="289" t="str">
        <f ca="true">+IF(OFFSET('Water Data'!$D$27,0,10*ROW('Water Data'!D19))="","",OFFSET('Water Data'!$D$27,0,10*ROW('Water Data'!D19)))</f>
        <v>Yes</v>
      </c>
      <c r="BT25" s="289" t="str">
        <f ca="true">+IF(OFFSET('Water Data'!$D$28,0,10*ROW('Water Data'!D19))="","",OFFSET('Water Data'!$D$28,0,10*ROW('Water Data'!D19)))</f>
        <v>No</v>
      </c>
      <c r="BU25" s="289" t="str">
        <f ca="true">+IF(OFFSET('Water Data'!$D$29,0,10*ROW('Water Data'!D19))="","",OFFSET('Water Data'!$D$29,0,10*ROW('Water Data'!D19)))</f>
        <v/>
      </c>
      <c r="BV25" s="289" t="str">
        <f ca="true">+IF(OFFSET('Water Data'!$E$27,0,10*ROW('Water Data'!E19))="","",OFFSET('Water Data'!$E$27,0,10*ROW('Water Data'!E19)))</f>
        <v>Yes</v>
      </c>
      <c r="BW25" s="289" t="str">
        <f ca="true">+IF(OFFSET('Water Data'!$E$28,0,10*ROW('Water Data'!E19))="","",OFFSET('Water Data'!$E$28,0,10*ROW('Water Data'!E19)))</f>
        <v>Yes</v>
      </c>
      <c r="BX25" s="289" t="str">
        <f ca="true">+IF(OFFSET('Water Data'!$E$29,0,10*ROW('Water Data'!E19))="","",OFFSET('Water Data'!$E$29,0,10*ROW('Water Data'!E19)))</f>
        <v/>
      </c>
      <c r="BY25" s="289" t="str">
        <f ca="true">+IF(OFFSET('Water Data'!$F$27,0,10*ROW('Water Data'!F19))="","",OFFSET('Water Data'!$F$27,0,10*ROW('Water Data'!F19)))</f>
        <v>Yes</v>
      </c>
      <c r="BZ25" s="289" t="str">
        <f ca="true">+IF(OFFSET('Water Data'!$F$28,0,10*ROW('Water Data'!F19))="","",OFFSET('Water Data'!$F$28,0,10*ROW('Water Data'!F19)))</f>
        <v>Yes</v>
      </c>
      <c r="CA25" s="289" t="str">
        <f ca="true">+IF(OFFSET('Water Data'!$F$29,0,10*ROW('Water Data'!F19))="","",OFFSET('Water Data'!$F$29,0,10*ROW('Water Data'!F19)))</f>
        <v/>
      </c>
      <c r="CB25" s="289" t="str">
        <f ca="true">+IF(OFFSET('Water Data'!$G$27,0,10*ROW('Water Data'!G19))="","",OFFSET('Water Data'!$G$27,0,10*ROW('Water Data'!G19)))</f>
        <v>Yes</v>
      </c>
      <c r="CC25" s="289" t="str">
        <f ca="true">+IF(OFFSET('Water Data'!$G$28,0,10*ROW('Water Data'!G19))="","",OFFSET('Water Data'!$G$28,0,10*ROW('Water Data'!G19)))</f>
        <v/>
      </c>
      <c r="CD25" s="289" t="str">
        <f ca="true">+IF(OFFSET('Water Data'!$G$29,0,10*ROW('Water Data'!G19))="","",OFFSET('Water Data'!$G$29,0,10*ROW('Water Data'!G19)))</f>
        <v/>
      </c>
      <c r="CE25" s="289" t="str">
        <f ca="true">+IF(OFFSET('Water Data'!$H$27,0,10*ROW('Water Data'!H19))="","",OFFSET('Water Data'!$H$27,0,10*ROW('Water Data'!H19)))</f>
        <v>Yes</v>
      </c>
      <c r="CF25" s="289" t="str">
        <f ca="true">+IF(OFFSET('Water Data'!$H$28,0,10*ROW('Water Data'!H19))="","",OFFSET('Water Data'!$H$28,0,10*ROW('Water Data'!H19)))</f>
        <v>Yes</v>
      </c>
      <c r="CG25" s="289" t="str">
        <f ca="true">+IF(OFFSET('Water Data'!$H$29,0,10*ROW('Water Data'!H19))="","",OFFSET('Water Data'!$H$29,0,10*ROW('Water Data'!H19)))</f>
        <v/>
      </c>
      <c r="CH25" s="289" t="str">
        <f ca="true">+IF(OFFSET('Water Data'!$I$27,0,10*ROW('Water Data'!I19))="","",OFFSET('Water Data'!$I$27,0,10*ROW('Water Data'!I19)))</f>
        <v>Yes</v>
      </c>
      <c r="CI25" s="289" t="str">
        <f ca="true">+IF(OFFSET('Water Data'!$I$28,0,10*ROW('Water Data'!I19))="","",OFFSET('Water Data'!$I$28,0,10*ROW('Water Data'!I19)))</f>
        <v/>
      </c>
      <c r="CJ25" s="289" t="str">
        <f ca="true">+IF(OFFSET('Water Data'!$I$29,0,10*ROW('Water Data'!I19))="","",OFFSET('Water Data'!$I$29,0,10*ROW('Water Data'!I19)))</f>
        <v/>
      </c>
      <c r="CK25" s="289" t="str">
        <f ca="true">+IF(OFFSET('Sanitation Data'!$D$28,0,10*ROW('Sanitation Data'!D19))="","",OFFSET('Sanitation Data'!$D$28,0,10*ROW('Sanitation Data'!D19)))</f>
        <v>Yes</v>
      </c>
      <c r="CL25" s="289" t="str">
        <f ca="true">+IF(OFFSET('Sanitation Data'!$D$29,0,10*ROW('Sanitation Data'!D19))="","",OFFSET('Sanitation Data'!$D$29,0,10*ROW('Sanitation Data'!D19)))</f>
        <v/>
      </c>
      <c r="CM25" s="289" t="str">
        <f ca="true">+IF(OFFSET('Sanitation Data'!$D$30,0,10*ROW('Sanitation Data'!D19))="","",OFFSET('Sanitation Data'!$D$30,0,10*ROW('Sanitation Data'!D19)))</f>
        <v/>
      </c>
      <c r="CN25" s="289" t="str">
        <f ca="true">+IF(OFFSET('Sanitation Data'!$D$31,0,10*ROW('Sanitation Data'!D19))="","",OFFSET('Sanitation Data'!$D$31,0,10*ROW('Sanitation Data'!D19)))</f>
        <v/>
      </c>
      <c r="CO25" s="289" t="str">
        <f ca="true">+IF(OFFSET('Sanitation Data'!$D$32,0,10*ROW('Sanitation Data'!D19))="","",OFFSET('Sanitation Data'!$D$32,0,10*ROW('Sanitation Data'!D19)))</f>
        <v/>
      </c>
      <c r="CP25" s="289" t="str">
        <f ca="true">+IF(OFFSET('Sanitation Data'!$E$28,0,10*ROW('Sanitation Data'!E19))="","",OFFSET('Sanitation Data'!$E$28,0,10*ROW('Sanitation Data'!E19)))</f>
        <v>Yes</v>
      </c>
      <c r="CQ25" s="289" t="str">
        <f ca="true">+IF(OFFSET('Sanitation Data'!$E$29,0,10*ROW('Sanitation Data'!E19))="","",OFFSET('Sanitation Data'!$E$29,0,10*ROW('Sanitation Data'!E19)))</f>
        <v/>
      </c>
      <c r="CR25" s="289" t="str">
        <f ca="true">+IF(OFFSET('Sanitation Data'!$E$30,0,10*ROW('Sanitation Data'!E19))="","",OFFSET('Sanitation Data'!$E$30,0,10*ROW('Sanitation Data'!E19)))</f>
        <v/>
      </c>
      <c r="CS25" s="289" t="str">
        <f ca="true">+IF(OFFSET('Sanitation Data'!$E$31,0,10*ROW('Sanitation Data'!E19))="","",OFFSET('Sanitation Data'!$E$31,0,10*ROW('Sanitation Data'!E19)))</f>
        <v/>
      </c>
      <c r="CT25" s="289" t="str">
        <f ca="true">+IF(OFFSET('Sanitation Data'!$E$32,0,10*ROW('Sanitation Data'!E19))="","",OFFSET('Sanitation Data'!$E$32,0,10*ROW('Sanitation Data'!E19)))</f>
        <v/>
      </c>
      <c r="CU25" s="289" t="str">
        <f ca="true">+IF(OFFSET('Sanitation Data'!$F$28,0,10*ROW('Sanitation Data'!F19))="","",OFFSET('Sanitation Data'!$F$28,0,10*ROW('Sanitation Data'!F19)))</f>
        <v>Yes</v>
      </c>
      <c r="CV25" s="289" t="str">
        <f ca="true">+IF(OFFSET('Sanitation Data'!$F$29,0,10*ROW('Sanitation Data'!F19))="","",OFFSET('Sanitation Data'!$F$29,0,10*ROW('Sanitation Data'!F19)))</f>
        <v/>
      </c>
      <c r="CW25" s="289" t="str">
        <f ca="true">+IF(OFFSET('Sanitation Data'!$F$30,0,10*ROW('Sanitation Data'!F19))="","",OFFSET('Sanitation Data'!$F$30,0,10*ROW('Sanitation Data'!F19)))</f>
        <v/>
      </c>
      <c r="CX25" s="289" t="str">
        <f ca="true">+IF(OFFSET('Sanitation Data'!$F$31,0,10*ROW('Sanitation Data'!F19))="","",OFFSET('Sanitation Data'!$F$31,0,10*ROW('Sanitation Data'!F19)))</f>
        <v/>
      </c>
      <c r="CY25" s="289" t="str">
        <f ca="true">+IF(OFFSET('Sanitation Data'!$F$32,0,10*ROW('Sanitation Data'!F19))="","",OFFSET('Sanitation Data'!$F$32,0,10*ROW('Sanitation Data'!F19)))</f>
        <v/>
      </c>
      <c r="CZ25" s="289" t="str">
        <f ca="true">+IF(OFFSET('Sanitation Data'!$G$28,0,10*ROW('Sanitation Data'!G19))="","",OFFSET('Sanitation Data'!$G$28,0,10*ROW('Sanitation Data'!G19)))</f>
        <v>Yes</v>
      </c>
      <c r="DA25" s="289" t="str">
        <f ca="true">+IF(OFFSET('Sanitation Data'!$G$29,0,10*ROW('Sanitation Data'!G19))="","",OFFSET('Sanitation Data'!$G$29,0,10*ROW('Sanitation Data'!G19)))</f>
        <v/>
      </c>
      <c r="DB25" s="289" t="str">
        <f ca="true">+IF(OFFSET('Sanitation Data'!$G$30,0,10*ROW('Sanitation Data'!G19))="","",OFFSET('Sanitation Data'!$G$30,0,10*ROW('Sanitation Data'!G19)))</f>
        <v/>
      </c>
      <c r="DC25" s="289" t="str">
        <f ca="true">+IF(OFFSET('Sanitation Data'!$G$31,0,10*ROW('Sanitation Data'!G19))="","",OFFSET('Sanitation Data'!$G$31,0,10*ROW('Sanitation Data'!G19)))</f>
        <v/>
      </c>
      <c r="DD25" s="289" t="str">
        <f ca="true">+IF(OFFSET('Sanitation Data'!$G$32,0,10*ROW('Sanitation Data'!G19))="","",OFFSET('Sanitation Data'!$G$32,0,10*ROW('Sanitation Data'!G19)))</f>
        <v/>
      </c>
      <c r="DE25" s="289" t="str">
        <f ca="true">+IF(OFFSET('Sanitation Data'!$H$28,0,10*ROW('Sanitation Data'!H19))="","",OFFSET('Sanitation Data'!$H$28,0,10*ROW('Sanitation Data'!H19)))</f>
        <v>Yes</v>
      </c>
      <c r="DF25" s="289" t="str">
        <f ca="true">+IF(OFFSET('Sanitation Data'!$H$29,0,10*ROW('Sanitation Data'!H19))="","",OFFSET('Sanitation Data'!$H$29,0,10*ROW('Sanitation Data'!H19)))</f>
        <v/>
      </c>
      <c r="DG25" s="289" t="str">
        <f ca="true">+IF(OFFSET('Sanitation Data'!$H$30,0,10*ROW('Sanitation Data'!H19))="","",OFFSET('Sanitation Data'!$H$30,0,10*ROW('Sanitation Data'!H19)))</f>
        <v/>
      </c>
      <c r="DH25" s="289" t="str">
        <f ca="true">+IF(OFFSET('Sanitation Data'!$H$31,0,10*ROW('Sanitation Data'!H19))="","",OFFSET('Sanitation Data'!$H$31,0,10*ROW('Sanitation Data'!H19)))</f>
        <v/>
      </c>
      <c r="DI25" s="289" t="str">
        <f ca="true">+IF(OFFSET('Sanitation Data'!$H$32,0,10*ROW('Sanitation Data'!H19))="","",OFFSET('Sanitation Data'!$H$32,0,10*ROW('Sanitation Data'!H19)))</f>
        <v/>
      </c>
      <c r="DJ25" s="289" t="str">
        <f ca="true">+IF(OFFSET('Sanitation Data'!$I$28,0,10*ROW('Sanitation Data'!I19))="","",OFFSET('Sanitation Data'!$I$28,0,10*ROW('Sanitation Data'!I19)))</f>
        <v>Yes</v>
      </c>
      <c r="DK25" s="289" t="str">
        <f ca="true">+IF(OFFSET('Sanitation Data'!$I$29,0,10*ROW('Sanitation Data'!I19))="","",OFFSET('Sanitation Data'!$I$29,0,10*ROW('Sanitation Data'!I19)))</f>
        <v/>
      </c>
      <c r="DL25" s="289" t="str">
        <f ca="true">+IF(OFFSET('Sanitation Data'!$I$30,0,10*ROW('Sanitation Data'!I19))="","",OFFSET('Sanitation Data'!$I$30,0,10*ROW('Sanitation Data'!I19)))</f>
        <v/>
      </c>
      <c r="DM25" s="289" t="str">
        <f ca="true">+IF(OFFSET('Sanitation Data'!$I$31,0,10*ROW('Sanitation Data'!I19))="","",OFFSET('Sanitation Data'!$I$31,0,10*ROW('Sanitation Data'!I19)))</f>
        <v/>
      </c>
      <c r="DN25" s="289" t="str">
        <f ca="true">+IF(OFFSET('Sanitation Data'!$I$32,0,10*ROW('Sanitation Data'!I19))="","",OFFSET('Sanitation Data'!$I$32,0,10*ROW('Sanitation Data'!I19)))</f>
        <v/>
      </c>
      <c r="DO25" s="289" t="str">
        <f ca="true">+IF(OFFSET('Hygiene Data'!$D$11,0,10*ROW('Hygiene Data'!D19))="","",OFFSET('Hygiene Data'!$D$11,0,10*ROW('Hygiene Data'!D19)))</f>
        <v>Yes</v>
      </c>
      <c r="DP25" s="289" t="str">
        <f ca="true">+IF(OFFSET('Hygiene Data'!$D$12,0,10*ROW('Hygiene Data'!D19))="","",OFFSET('Hygiene Data'!$D$12,0,10*ROW('Hygiene Data'!D19)))</f>
        <v/>
      </c>
      <c r="DQ25" s="289" t="str">
        <f ca="true">+IF(OFFSET('Hygiene Data'!$D$13,0,10*ROW('Hygiene Data'!D19))="","",OFFSET('Hygiene Data'!$D$13,0,10*ROW('Hygiene Data'!D19)))</f>
        <v/>
      </c>
      <c r="DR25" s="289" t="str">
        <f ca="true">+IF(OFFSET('Hygiene Data'!$E$11,0,10*ROW('Hygiene Data'!E19))="","",OFFSET('Hygiene Data'!$E$11,0,10*ROW('Hygiene Data'!E19)))</f>
        <v>Yes</v>
      </c>
      <c r="DS25" s="289" t="str">
        <f ca="true">+IF(OFFSET('Hygiene Data'!$E$12,0,10*ROW('Hygiene Data'!E19))="","",OFFSET('Hygiene Data'!$E$12,0,10*ROW('Hygiene Data'!E19)))</f>
        <v/>
      </c>
      <c r="DT25" s="289" t="str">
        <f ca="true">+IF(OFFSET('Hygiene Data'!$E$13,0,10*ROW('Hygiene Data'!E19))="","",OFFSET('Hygiene Data'!$E$13,0,10*ROW('Hygiene Data'!E19)))</f>
        <v/>
      </c>
      <c r="DU25" s="289" t="str">
        <f ca="true">+IF(OFFSET('Hygiene Data'!$F$11,0,10*ROW('Hygiene Data'!F19))="","",OFFSET('Hygiene Data'!$F$11,0,10*ROW('Hygiene Data'!F19)))</f>
        <v>Yes</v>
      </c>
      <c r="DV25" s="289" t="str">
        <f ca="true">+IF(OFFSET('Hygiene Data'!$F$12,0,10*ROW('Hygiene Data'!F19))="","",OFFSET('Hygiene Data'!$F$12,0,10*ROW('Hygiene Data'!F19)))</f>
        <v/>
      </c>
      <c r="DW25" s="289" t="str">
        <f ca="true">+IF(OFFSET('Hygiene Data'!$F$13,0,10*ROW('Hygiene Data'!F19))="","",OFFSET('Hygiene Data'!$F$13,0,10*ROW('Hygiene Data'!F19)))</f>
        <v/>
      </c>
      <c r="DX25" s="289" t="str">
        <f ca="true">+IF(OFFSET('Hygiene Data'!$G$11,0,10*ROW('Hygiene Data'!G19))="","",OFFSET('Hygiene Data'!$G$11,0,10*ROW('Hygiene Data'!G19)))</f>
        <v/>
      </c>
      <c r="DY25" s="289" t="str">
        <f ca="true">+IF(OFFSET('Hygiene Data'!$G$12,0,10*ROW('Hygiene Data'!G19))="","",OFFSET('Hygiene Data'!$G$12,0,10*ROW('Hygiene Data'!G19)))</f>
        <v/>
      </c>
      <c r="DZ25" s="289" t="str">
        <f ca="true">+IF(OFFSET('Hygiene Data'!$G$13,0,10*ROW('Hygiene Data'!G19))="","",OFFSET('Hygiene Data'!$G$13,0,10*ROW('Hygiene Data'!G19)))</f>
        <v/>
      </c>
      <c r="EA25" s="289" t="str">
        <f ca="true">+IF(OFFSET('Hygiene Data'!$H$11,0,10*ROW('Hygiene Data'!H19))="","",OFFSET('Hygiene Data'!$H$11,0,10*ROW('Hygiene Data'!H19)))</f>
        <v>Yes</v>
      </c>
      <c r="EB25" s="289" t="str">
        <f ca="true">+IF(OFFSET('Hygiene Data'!$H$12,0,10*ROW('Hygiene Data'!H19))="","",OFFSET('Hygiene Data'!$H$12,0,10*ROW('Hygiene Data'!H19)))</f>
        <v/>
      </c>
      <c r="EC25" s="289" t="str">
        <f ca="true">+IF(OFFSET('Hygiene Data'!$H$13,0,10*ROW('Hygiene Data'!H19))="","",OFFSET('Hygiene Data'!$H$13,0,10*ROW('Hygiene Data'!H19)))</f>
        <v/>
      </c>
      <c r="ED25" s="289" t="str">
        <f ca="true">+IF(OFFSET('Hygiene Data'!$I$11,0,10*ROW('Hygiene Data'!I19))="","",OFFSET('Hygiene Data'!$I$11,0,10*ROW('Hygiene Data'!I19)))</f>
        <v/>
      </c>
      <c r="EE25" s="289" t="str">
        <f ca="true">+IF(OFFSET('Hygiene Data'!$I$12,0,10*ROW('Hygiene Data'!I19))="","",OFFSET('Hygiene Data'!$I$12,0,10*ROW('Hygiene Data'!I19)))</f>
        <v/>
      </c>
      <c r="EF25" s="289"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GIN_2019_UIS</v>
      </c>
      <c r="B26" s="36" t="str">
        <f ca="true">+IF(OFFSET('Water Data'!$C$2,0,10*ROW('Water Data'!F20))="","",OFFSET('Water Data'!$C$2,0,10*ROW('Water Data'!F20)))</f>
        <v>Other</v>
      </c>
      <c r="C26" s="345">
        <f t="shared" ca="true" si="0"/>
        <v>2019</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str">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[57]</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str">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[57]</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9"/>
      <c r="BS26" s="289" t="str">
        <f ca="true">+IF(OFFSET('Water Data'!$D$27,0,10*ROW('Water Data'!D20))="","",OFFSET('Water Data'!$D$27,0,10*ROW('Water Data'!D20)))</f>
        <v/>
      </c>
      <c r="BT26" s="289" t="str">
        <f ca="true">+IF(OFFSET('Water Data'!$D$28,0,10*ROW('Water Data'!D20))="","",OFFSET('Water Data'!$D$28,0,10*ROW('Water Data'!D20)))</f>
        <v>No</v>
      </c>
      <c r="BU26" s="289" t="str">
        <f ca="true">+IF(OFFSET('Water Data'!$D$29,0,10*ROW('Water Data'!D20))="","",OFFSET('Water Data'!$D$29,0,10*ROW('Water Data'!D20)))</f>
        <v/>
      </c>
      <c r="BV26" s="289" t="str">
        <f ca="true">+IF(OFFSET('Water Data'!$E$27,0,10*ROW('Water Data'!E20))="","",OFFSET('Water Data'!$E$27,0,10*ROW('Water Data'!E20)))</f>
        <v/>
      </c>
      <c r="BW26" s="289" t="str">
        <f ca="true">+IF(OFFSET('Water Data'!$E$28,0,10*ROW('Water Data'!E20))="","",OFFSET('Water Data'!$E$28,0,10*ROW('Water Data'!E20)))</f>
        <v/>
      </c>
      <c r="BX26" s="289" t="str">
        <f ca="true">+IF(OFFSET('Water Data'!$E$29,0,10*ROW('Water Data'!E20))="","",OFFSET('Water Data'!$E$29,0,10*ROW('Water Data'!E20)))</f>
        <v/>
      </c>
      <c r="BY26" s="289" t="str">
        <f ca="true">+IF(OFFSET('Water Data'!$F$27,0,10*ROW('Water Data'!F20))="","",OFFSET('Water Data'!$F$27,0,10*ROW('Water Data'!F20)))</f>
        <v/>
      </c>
      <c r="BZ26" s="289" t="str">
        <f ca="true">+IF(OFFSET('Water Data'!$F$28,0,10*ROW('Water Data'!F20))="","",OFFSET('Water Data'!$F$28,0,10*ROW('Water Data'!F20)))</f>
        <v/>
      </c>
      <c r="CA26" s="289" t="str">
        <f ca="true">+IF(OFFSET('Water Data'!$F$29,0,10*ROW('Water Data'!F20))="","",OFFSET('Water Data'!$F$29,0,10*ROW('Water Data'!F20)))</f>
        <v/>
      </c>
      <c r="CB26" s="289" t="str">
        <f ca="true">+IF(OFFSET('Water Data'!$G$27,0,10*ROW('Water Data'!G20))="","",OFFSET('Water Data'!$G$27,0,10*ROW('Water Data'!G20)))</f>
        <v/>
      </c>
      <c r="CC26" s="289" t="str">
        <f ca="true">+IF(OFFSET('Water Data'!$G$28,0,10*ROW('Water Data'!G20))="","",OFFSET('Water Data'!$G$28,0,10*ROW('Water Data'!G20)))</f>
        <v/>
      </c>
      <c r="CD26" s="289" t="str">
        <f ca="true">+IF(OFFSET('Water Data'!$G$29,0,10*ROW('Water Data'!G20))="","",OFFSET('Water Data'!$G$29,0,10*ROW('Water Data'!G20)))</f>
        <v/>
      </c>
      <c r="CE26" s="289" t="str">
        <f ca="true">+IF(OFFSET('Water Data'!$H$27,0,10*ROW('Water Data'!H20))="","",OFFSET('Water Data'!$H$27,0,10*ROW('Water Data'!H20)))</f>
        <v/>
      </c>
      <c r="CF26" s="289" t="str">
        <f ca="true">+IF(OFFSET('Water Data'!$H$28,0,10*ROW('Water Data'!H20))="","",OFFSET('Water Data'!$H$28,0,10*ROW('Water Data'!H20)))</f>
        <v>No</v>
      </c>
      <c r="CG26" s="289" t="str">
        <f ca="true">+IF(OFFSET('Water Data'!$H$29,0,10*ROW('Water Data'!H20))="","",OFFSET('Water Data'!$H$29,0,10*ROW('Water Data'!H20)))</f>
        <v/>
      </c>
      <c r="CH26" s="289" t="str">
        <f ca="true">+IF(OFFSET('Water Data'!$I$27,0,10*ROW('Water Data'!I20))="","",OFFSET('Water Data'!$I$27,0,10*ROW('Water Data'!I20)))</f>
        <v/>
      </c>
      <c r="CI26" s="289" t="str">
        <f ca="true">+IF(OFFSET('Water Data'!$I$28,0,10*ROW('Water Data'!I20))="","",OFFSET('Water Data'!$I$28,0,10*ROW('Water Data'!I20)))</f>
        <v/>
      </c>
      <c r="CJ26" s="289" t="str">
        <f ca="true">+IF(OFFSET('Water Data'!$I$29,0,10*ROW('Water Data'!I20))="","",OFFSET('Water Data'!$I$29,0,10*ROW('Water Data'!I20)))</f>
        <v/>
      </c>
      <c r="CK26" s="289" t="str">
        <f ca="true">+IF(OFFSET('Sanitation Data'!$D$28,0,10*ROW('Sanitation Data'!D20))="","",OFFSET('Sanitation Data'!$D$28,0,10*ROW('Sanitation Data'!D20)))</f>
        <v/>
      </c>
      <c r="CL26" s="289" t="str">
        <f ca="true">+IF(OFFSET('Sanitation Data'!$D$29,0,10*ROW('Sanitation Data'!D20))="","",OFFSET('Sanitation Data'!$D$29,0,10*ROW('Sanitation Data'!D20)))</f>
        <v/>
      </c>
      <c r="CM26" s="289" t="str">
        <f ca="true">+IF(OFFSET('Sanitation Data'!$D$30,0,10*ROW('Sanitation Data'!D20))="","",OFFSET('Sanitation Data'!$D$30,0,10*ROW('Sanitation Data'!D20)))</f>
        <v/>
      </c>
      <c r="CN26" s="289" t="str">
        <f ca="true">+IF(OFFSET('Sanitation Data'!$D$31,0,10*ROW('Sanitation Data'!D20))="","",OFFSET('Sanitation Data'!$D$31,0,10*ROW('Sanitation Data'!D20)))</f>
        <v/>
      </c>
      <c r="CO26" s="289" t="str">
        <f ca="true">+IF(OFFSET('Sanitation Data'!$D$32,0,10*ROW('Sanitation Data'!D20))="","",OFFSET('Sanitation Data'!$D$32,0,10*ROW('Sanitation Data'!D20)))</f>
        <v/>
      </c>
      <c r="CP26" s="289" t="str">
        <f ca="true">+IF(OFFSET('Sanitation Data'!$E$28,0,10*ROW('Sanitation Data'!E20))="","",OFFSET('Sanitation Data'!$E$28,0,10*ROW('Sanitation Data'!E20)))</f>
        <v/>
      </c>
      <c r="CQ26" s="289" t="str">
        <f ca="true">+IF(OFFSET('Sanitation Data'!$E$29,0,10*ROW('Sanitation Data'!E20))="","",OFFSET('Sanitation Data'!$E$29,0,10*ROW('Sanitation Data'!E20)))</f>
        <v/>
      </c>
      <c r="CR26" s="289" t="str">
        <f ca="true">+IF(OFFSET('Sanitation Data'!$E$30,0,10*ROW('Sanitation Data'!E20))="","",OFFSET('Sanitation Data'!$E$30,0,10*ROW('Sanitation Data'!E20)))</f>
        <v/>
      </c>
      <c r="CS26" s="289" t="str">
        <f ca="true">+IF(OFFSET('Sanitation Data'!$E$31,0,10*ROW('Sanitation Data'!E20))="","",OFFSET('Sanitation Data'!$E$31,0,10*ROW('Sanitation Data'!E20)))</f>
        <v/>
      </c>
      <c r="CT26" s="289" t="str">
        <f ca="true">+IF(OFFSET('Sanitation Data'!$E$32,0,10*ROW('Sanitation Data'!E20))="","",OFFSET('Sanitation Data'!$E$32,0,10*ROW('Sanitation Data'!E20)))</f>
        <v/>
      </c>
      <c r="CU26" s="289" t="str">
        <f ca="true">+IF(OFFSET('Sanitation Data'!$F$28,0,10*ROW('Sanitation Data'!F20))="","",OFFSET('Sanitation Data'!$F$28,0,10*ROW('Sanitation Data'!F20)))</f>
        <v/>
      </c>
      <c r="CV26" s="289" t="str">
        <f ca="true">+IF(OFFSET('Sanitation Data'!$F$29,0,10*ROW('Sanitation Data'!F20))="","",OFFSET('Sanitation Data'!$F$29,0,10*ROW('Sanitation Data'!F20)))</f>
        <v/>
      </c>
      <c r="CW26" s="289" t="str">
        <f ca="true">+IF(OFFSET('Sanitation Data'!$F$30,0,10*ROW('Sanitation Data'!F20))="","",OFFSET('Sanitation Data'!$F$30,0,10*ROW('Sanitation Data'!F20)))</f>
        <v/>
      </c>
      <c r="CX26" s="289" t="str">
        <f ca="true">+IF(OFFSET('Sanitation Data'!$F$31,0,10*ROW('Sanitation Data'!F20))="","",OFFSET('Sanitation Data'!$F$31,0,10*ROW('Sanitation Data'!F20)))</f>
        <v/>
      </c>
      <c r="CY26" s="289" t="str">
        <f ca="true">+IF(OFFSET('Sanitation Data'!$F$32,0,10*ROW('Sanitation Data'!F20))="","",OFFSET('Sanitation Data'!$F$32,0,10*ROW('Sanitation Data'!F20)))</f>
        <v/>
      </c>
      <c r="CZ26" s="289" t="str">
        <f ca="true">+IF(OFFSET('Sanitation Data'!$G$28,0,10*ROW('Sanitation Data'!G20))="","",OFFSET('Sanitation Data'!$G$28,0,10*ROW('Sanitation Data'!G20)))</f>
        <v/>
      </c>
      <c r="DA26" s="289" t="str">
        <f ca="true">+IF(OFFSET('Sanitation Data'!$G$29,0,10*ROW('Sanitation Data'!G20))="","",OFFSET('Sanitation Data'!$G$29,0,10*ROW('Sanitation Data'!G20)))</f>
        <v/>
      </c>
      <c r="DB26" s="289" t="str">
        <f ca="true">+IF(OFFSET('Sanitation Data'!$G$30,0,10*ROW('Sanitation Data'!G20))="","",OFFSET('Sanitation Data'!$G$30,0,10*ROW('Sanitation Data'!G20)))</f>
        <v/>
      </c>
      <c r="DC26" s="289" t="str">
        <f ca="true">+IF(OFFSET('Sanitation Data'!$G$31,0,10*ROW('Sanitation Data'!G20))="","",OFFSET('Sanitation Data'!$G$31,0,10*ROW('Sanitation Data'!G20)))</f>
        <v/>
      </c>
      <c r="DD26" s="289" t="str">
        <f ca="true">+IF(OFFSET('Sanitation Data'!$G$32,0,10*ROW('Sanitation Data'!G20))="","",OFFSET('Sanitation Data'!$G$32,0,10*ROW('Sanitation Data'!G20)))</f>
        <v/>
      </c>
      <c r="DE26" s="289" t="str">
        <f ca="true">+IF(OFFSET('Sanitation Data'!$H$28,0,10*ROW('Sanitation Data'!H20))="","",OFFSET('Sanitation Data'!$H$28,0,10*ROW('Sanitation Data'!H20)))</f>
        <v/>
      </c>
      <c r="DF26" s="289" t="str">
        <f ca="true">+IF(OFFSET('Sanitation Data'!$H$29,0,10*ROW('Sanitation Data'!H20))="","",OFFSET('Sanitation Data'!$H$29,0,10*ROW('Sanitation Data'!H20)))</f>
        <v/>
      </c>
      <c r="DG26" s="289" t="str">
        <f ca="true">+IF(OFFSET('Sanitation Data'!$H$30,0,10*ROW('Sanitation Data'!H20))="","",OFFSET('Sanitation Data'!$H$30,0,10*ROW('Sanitation Data'!H20)))</f>
        <v/>
      </c>
      <c r="DH26" s="289" t="str">
        <f ca="true">+IF(OFFSET('Sanitation Data'!$H$31,0,10*ROW('Sanitation Data'!H20))="","",OFFSET('Sanitation Data'!$H$31,0,10*ROW('Sanitation Data'!H20)))</f>
        <v/>
      </c>
      <c r="DI26" s="289" t="str">
        <f ca="true">+IF(OFFSET('Sanitation Data'!$H$32,0,10*ROW('Sanitation Data'!H20))="","",OFFSET('Sanitation Data'!$H$32,0,10*ROW('Sanitation Data'!H20)))</f>
        <v/>
      </c>
      <c r="DJ26" s="289" t="str">
        <f ca="true">+IF(OFFSET('Sanitation Data'!$I$28,0,10*ROW('Sanitation Data'!I20))="","",OFFSET('Sanitation Data'!$I$28,0,10*ROW('Sanitation Data'!I20)))</f>
        <v/>
      </c>
      <c r="DK26" s="289" t="str">
        <f ca="true">+IF(OFFSET('Sanitation Data'!$I$29,0,10*ROW('Sanitation Data'!I20))="","",OFFSET('Sanitation Data'!$I$29,0,10*ROW('Sanitation Data'!I20)))</f>
        <v/>
      </c>
      <c r="DL26" s="289" t="str">
        <f ca="true">+IF(OFFSET('Sanitation Data'!$I$30,0,10*ROW('Sanitation Data'!I20))="","",OFFSET('Sanitation Data'!$I$30,0,10*ROW('Sanitation Data'!I20)))</f>
        <v/>
      </c>
      <c r="DM26" s="289" t="str">
        <f ca="true">+IF(OFFSET('Sanitation Data'!$I$31,0,10*ROW('Sanitation Data'!I20))="","",OFFSET('Sanitation Data'!$I$31,0,10*ROW('Sanitation Data'!I20)))</f>
        <v/>
      </c>
      <c r="DN26" s="289" t="str">
        <f ca="true">+IF(OFFSET('Sanitation Data'!$I$32,0,10*ROW('Sanitation Data'!I20))="","",OFFSET('Sanitation Data'!$I$32,0,10*ROW('Sanitation Data'!I20)))</f>
        <v/>
      </c>
      <c r="DO26" s="289" t="str">
        <f ca="true">+IF(OFFSET('Hygiene Data'!$D$11,0,10*ROW('Hygiene Data'!D20))="","",OFFSET('Hygiene Data'!$D$11,0,10*ROW('Hygiene Data'!D20)))</f>
        <v/>
      </c>
      <c r="DP26" s="289" t="str">
        <f ca="true">+IF(OFFSET('Hygiene Data'!$D$12,0,10*ROW('Hygiene Data'!D20))="","",OFFSET('Hygiene Data'!$D$12,0,10*ROW('Hygiene Data'!D20)))</f>
        <v/>
      </c>
      <c r="DQ26" s="289" t="str">
        <f ca="true">+IF(OFFSET('Hygiene Data'!$D$13,0,10*ROW('Hygiene Data'!D20))="","",OFFSET('Hygiene Data'!$D$13,0,10*ROW('Hygiene Data'!D20)))</f>
        <v/>
      </c>
      <c r="DR26" s="289" t="str">
        <f ca="true">+IF(OFFSET('Hygiene Data'!$E$11,0,10*ROW('Hygiene Data'!E20))="","",OFFSET('Hygiene Data'!$E$11,0,10*ROW('Hygiene Data'!E20)))</f>
        <v/>
      </c>
      <c r="DS26" s="289" t="str">
        <f ca="true">+IF(OFFSET('Hygiene Data'!$E$12,0,10*ROW('Hygiene Data'!E20))="","",OFFSET('Hygiene Data'!$E$12,0,10*ROW('Hygiene Data'!E20)))</f>
        <v/>
      </c>
      <c r="DT26" s="289" t="str">
        <f ca="true">+IF(OFFSET('Hygiene Data'!$E$13,0,10*ROW('Hygiene Data'!E20))="","",OFFSET('Hygiene Data'!$E$13,0,10*ROW('Hygiene Data'!E20)))</f>
        <v/>
      </c>
      <c r="DU26" s="289" t="str">
        <f ca="true">+IF(OFFSET('Hygiene Data'!$F$11,0,10*ROW('Hygiene Data'!F20))="","",OFFSET('Hygiene Data'!$F$11,0,10*ROW('Hygiene Data'!F20)))</f>
        <v/>
      </c>
      <c r="DV26" s="289" t="str">
        <f ca="true">+IF(OFFSET('Hygiene Data'!$F$12,0,10*ROW('Hygiene Data'!F20))="","",OFFSET('Hygiene Data'!$F$12,0,10*ROW('Hygiene Data'!F20)))</f>
        <v/>
      </c>
      <c r="DW26" s="289" t="str">
        <f ca="true">+IF(OFFSET('Hygiene Data'!$F$13,0,10*ROW('Hygiene Data'!F20))="","",OFFSET('Hygiene Data'!$F$13,0,10*ROW('Hygiene Data'!F20)))</f>
        <v/>
      </c>
      <c r="DX26" s="289" t="str">
        <f ca="true">+IF(OFFSET('Hygiene Data'!$G$11,0,10*ROW('Hygiene Data'!G20))="","",OFFSET('Hygiene Data'!$G$11,0,10*ROW('Hygiene Data'!G20)))</f>
        <v/>
      </c>
      <c r="DY26" s="289" t="str">
        <f ca="true">+IF(OFFSET('Hygiene Data'!$G$12,0,10*ROW('Hygiene Data'!G20))="","",OFFSET('Hygiene Data'!$G$12,0,10*ROW('Hygiene Data'!G20)))</f>
        <v/>
      </c>
      <c r="DZ26" s="289" t="str">
        <f ca="true">+IF(OFFSET('Hygiene Data'!$G$13,0,10*ROW('Hygiene Data'!G20))="","",OFFSET('Hygiene Data'!$G$13,0,10*ROW('Hygiene Data'!G20)))</f>
        <v/>
      </c>
      <c r="EA26" s="289" t="str">
        <f ca="true">+IF(OFFSET('Hygiene Data'!$H$11,0,10*ROW('Hygiene Data'!H20))="","",OFFSET('Hygiene Data'!$H$11,0,10*ROW('Hygiene Data'!H20)))</f>
        <v/>
      </c>
      <c r="EB26" s="289" t="str">
        <f ca="true">+IF(OFFSET('Hygiene Data'!$H$12,0,10*ROW('Hygiene Data'!H20))="","",OFFSET('Hygiene Data'!$H$12,0,10*ROW('Hygiene Data'!H20)))</f>
        <v/>
      </c>
      <c r="EC26" s="289" t="str">
        <f ca="true">+IF(OFFSET('Hygiene Data'!$H$13,0,10*ROW('Hygiene Data'!H20))="","",OFFSET('Hygiene Data'!$H$13,0,10*ROW('Hygiene Data'!H20)))</f>
        <v/>
      </c>
      <c r="ED26" s="289" t="str">
        <f ca="true">+IF(OFFSET('Hygiene Data'!$I$11,0,10*ROW('Hygiene Data'!I20))="","",OFFSET('Hygiene Data'!$I$11,0,10*ROW('Hygiene Data'!I20)))</f>
        <v/>
      </c>
      <c r="EE26" s="289" t="str">
        <f ca="true">+IF(OFFSET('Hygiene Data'!$I$12,0,10*ROW('Hygiene Data'!I20))="","",OFFSET('Hygiene Data'!$I$12,0,10*ROW('Hygiene Data'!I20)))</f>
        <v/>
      </c>
      <c r="EF26" s="289"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GIN_2019_EMIS</v>
      </c>
      <c r="B27" s="36" t="str">
        <f ca="true">+IF(OFFSET('Water Data'!$C$2,0,10*ROW('Water Data'!F21))="","",OFFSET('Water Data'!$C$2,0,10*ROW('Water Data'!F21)))</f>
        <v>EMIS</v>
      </c>
      <c r="C27" s="345">
        <f t="shared" ca="true" si="0"/>
        <v>2019</v>
      </c>
      <c r="D27" s="96">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46.69404517453799</v>
      </c>
      <c r="E27" s="96" t="str">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[36]</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67.50162654521796</v>
      </c>
      <c r="H27" s="96">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61.646063760572538</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29.132546842470504</v>
      </c>
      <c r="K27" s="96">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24.760582928521863</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40.607062943866133</v>
      </c>
      <c r="Q27" s="96">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35.791419398774202</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79.694092827004212</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81.700205338809027</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94.372153545868571</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72.54684247050659</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79.073839867691404</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95.938818565400837</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89.641057934508822</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90.052527905449779</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89.447701326751002</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89.641057934508822</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9"/>
      <c r="BS27" s="289" t="str">
        <f ca="true">+IF(OFFSET('Water Data'!$D$27,0,10*ROW('Water Data'!D21))="","",OFFSET('Water Data'!$D$27,0,10*ROW('Water Data'!D21)))</f>
        <v>Yes</v>
      </c>
      <c r="BT27" s="289" t="str">
        <f ca="true">+IF(OFFSET('Water Data'!$D$28,0,10*ROW('Water Data'!D21))="","",OFFSET('Water Data'!$D$28,0,10*ROW('Water Data'!D21)))</f>
        <v>No</v>
      </c>
      <c r="BU27" s="289" t="str">
        <f ca="true">+IF(OFFSET('Water Data'!$D$29,0,10*ROW('Water Data'!D21))="","",OFFSET('Water Data'!$D$29,0,10*ROW('Water Data'!D21)))</f>
        <v/>
      </c>
      <c r="BV27" s="289" t="str">
        <f ca="true">+IF(OFFSET('Water Data'!$E$27,0,10*ROW('Water Data'!E21))="","",OFFSET('Water Data'!$E$27,0,10*ROW('Water Data'!E21)))</f>
        <v>Yes</v>
      </c>
      <c r="BW27" s="289" t="str">
        <f ca="true">+IF(OFFSET('Water Data'!$E$28,0,10*ROW('Water Data'!E21))="","",OFFSET('Water Data'!$E$28,0,10*ROW('Water Data'!E21)))</f>
        <v>Yes</v>
      </c>
      <c r="BX27" s="289" t="str">
        <f ca="true">+IF(OFFSET('Water Data'!$E$29,0,10*ROW('Water Data'!E21))="","",OFFSET('Water Data'!$E$29,0,10*ROW('Water Data'!E21)))</f>
        <v/>
      </c>
      <c r="BY27" s="289" t="str">
        <f ca="true">+IF(OFFSET('Water Data'!$F$27,0,10*ROW('Water Data'!F21))="","",OFFSET('Water Data'!$F$27,0,10*ROW('Water Data'!F21)))</f>
        <v>Yes</v>
      </c>
      <c r="BZ27" s="289" t="str">
        <f ca="true">+IF(OFFSET('Water Data'!$F$28,0,10*ROW('Water Data'!F21))="","",OFFSET('Water Data'!$F$28,0,10*ROW('Water Data'!F21)))</f>
        <v>Yes</v>
      </c>
      <c r="CA27" s="289" t="str">
        <f ca="true">+IF(OFFSET('Water Data'!$F$29,0,10*ROW('Water Data'!F21))="","",OFFSET('Water Data'!$F$29,0,10*ROW('Water Data'!F21)))</f>
        <v/>
      </c>
      <c r="CB27" s="289" t="str">
        <f ca="true">+IF(OFFSET('Water Data'!$G$27,0,10*ROW('Water Data'!G21))="","",OFFSET('Water Data'!$G$27,0,10*ROW('Water Data'!G21)))</f>
        <v/>
      </c>
      <c r="CC27" s="289" t="str">
        <f ca="true">+IF(OFFSET('Water Data'!$G$28,0,10*ROW('Water Data'!G21))="","",OFFSET('Water Data'!$G$28,0,10*ROW('Water Data'!G21)))</f>
        <v/>
      </c>
      <c r="CD27" s="289" t="str">
        <f ca="true">+IF(OFFSET('Water Data'!$G$29,0,10*ROW('Water Data'!G21))="","",OFFSET('Water Data'!$G$29,0,10*ROW('Water Data'!G21)))</f>
        <v/>
      </c>
      <c r="CE27" s="289" t="str">
        <f ca="true">+IF(OFFSET('Water Data'!$H$27,0,10*ROW('Water Data'!H21))="","",OFFSET('Water Data'!$H$27,0,10*ROW('Water Data'!H21)))</f>
        <v>Yes</v>
      </c>
      <c r="CF27" s="289" t="str">
        <f ca="true">+IF(OFFSET('Water Data'!$H$28,0,10*ROW('Water Data'!H21))="","",OFFSET('Water Data'!$H$28,0,10*ROW('Water Data'!H21)))</f>
        <v>Yes</v>
      </c>
      <c r="CG27" s="289" t="str">
        <f ca="true">+IF(OFFSET('Water Data'!$H$29,0,10*ROW('Water Data'!H21))="","",OFFSET('Water Data'!$H$29,0,10*ROW('Water Data'!H21)))</f>
        <v/>
      </c>
      <c r="CH27" s="289" t="str">
        <f ca="true">+IF(OFFSET('Water Data'!$I$27,0,10*ROW('Water Data'!I21))="","",OFFSET('Water Data'!$I$27,0,10*ROW('Water Data'!I21)))</f>
        <v>Yes</v>
      </c>
      <c r="CI27" s="289" t="str">
        <f ca="true">+IF(OFFSET('Water Data'!$I$28,0,10*ROW('Water Data'!I21))="","",OFFSET('Water Data'!$I$28,0,10*ROW('Water Data'!I21)))</f>
        <v/>
      </c>
      <c r="CJ27" s="289" t="str">
        <f ca="true">+IF(OFFSET('Water Data'!$I$29,0,10*ROW('Water Data'!I21))="","",OFFSET('Water Data'!$I$29,0,10*ROW('Water Data'!I21)))</f>
        <v/>
      </c>
      <c r="CK27" s="289" t="str">
        <f ca="true">+IF(OFFSET('Sanitation Data'!$D$28,0,10*ROW('Sanitation Data'!D21))="","",OFFSET('Sanitation Data'!$D$28,0,10*ROW('Sanitation Data'!D21)))</f>
        <v>Yes</v>
      </c>
      <c r="CL27" s="289" t="str">
        <f ca="true">+IF(OFFSET('Sanitation Data'!$D$29,0,10*ROW('Sanitation Data'!D21))="","",OFFSET('Sanitation Data'!$D$29,0,10*ROW('Sanitation Data'!D21)))</f>
        <v/>
      </c>
      <c r="CM27" s="289" t="str">
        <f ca="true">+IF(OFFSET('Sanitation Data'!$D$30,0,10*ROW('Sanitation Data'!D21))="","",OFFSET('Sanitation Data'!$D$30,0,10*ROW('Sanitation Data'!D21)))</f>
        <v/>
      </c>
      <c r="CN27" s="289" t="str">
        <f ca="true">+IF(OFFSET('Sanitation Data'!$D$31,0,10*ROW('Sanitation Data'!D21))="","",OFFSET('Sanitation Data'!$D$31,0,10*ROW('Sanitation Data'!D21)))</f>
        <v/>
      </c>
      <c r="CO27" s="289" t="str">
        <f ca="true">+IF(OFFSET('Sanitation Data'!$D$32,0,10*ROW('Sanitation Data'!D21))="","",OFFSET('Sanitation Data'!$D$32,0,10*ROW('Sanitation Data'!D21)))</f>
        <v/>
      </c>
      <c r="CP27" s="289" t="str">
        <f ca="true">+IF(OFFSET('Sanitation Data'!$E$28,0,10*ROW('Sanitation Data'!E21))="","",OFFSET('Sanitation Data'!$E$28,0,10*ROW('Sanitation Data'!E21)))</f>
        <v>Yes</v>
      </c>
      <c r="CQ27" s="289" t="str">
        <f ca="true">+IF(OFFSET('Sanitation Data'!$E$29,0,10*ROW('Sanitation Data'!E21))="","",OFFSET('Sanitation Data'!$E$29,0,10*ROW('Sanitation Data'!E21)))</f>
        <v/>
      </c>
      <c r="CR27" s="289" t="str">
        <f ca="true">+IF(OFFSET('Sanitation Data'!$E$30,0,10*ROW('Sanitation Data'!E21))="","",OFFSET('Sanitation Data'!$E$30,0,10*ROW('Sanitation Data'!E21)))</f>
        <v/>
      </c>
      <c r="CS27" s="289" t="str">
        <f ca="true">+IF(OFFSET('Sanitation Data'!$E$31,0,10*ROW('Sanitation Data'!E21))="","",OFFSET('Sanitation Data'!$E$31,0,10*ROW('Sanitation Data'!E21)))</f>
        <v/>
      </c>
      <c r="CT27" s="289" t="str">
        <f ca="true">+IF(OFFSET('Sanitation Data'!$E$32,0,10*ROW('Sanitation Data'!E21))="","",OFFSET('Sanitation Data'!$E$32,0,10*ROW('Sanitation Data'!E21)))</f>
        <v/>
      </c>
      <c r="CU27" s="289" t="str">
        <f ca="true">+IF(OFFSET('Sanitation Data'!$F$28,0,10*ROW('Sanitation Data'!F21))="","",OFFSET('Sanitation Data'!$F$28,0,10*ROW('Sanitation Data'!F21)))</f>
        <v>Yes</v>
      </c>
      <c r="CV27" s="289" t="str">
        <f ca="true">+IF(OFFSET('Sanitation Data'!$F$29,0,10*ROW('Sanitation Data'!F21))="","",OFFSET('Sanitation Data'!$F$29,0,10*ROW('Sanitation Data'!F21)))</f>
        <v/>
      </c>
      <c r="CW27" s="289" t="str">
        <f ca="true">+IF(OFFSET('Sanitation Data'!$F$30,0,10*ROW('Sanitation Data'!F21))="","",OFFSET('Sanitation Data'!$F$30,0,10*ROW('Sanitation Data'!F21)))</f>
        <v/>
      </c>
      <c r="CX27" s="289" t="str">
        <f ca="true">+IF(OFFSET('Sanitation Data'!$F$31,0,10*ROW('Sanitation Data'!F21))="","",OFFSET('Sanitation Data'!$F$31,0,10*ROW('Sanitation Data'!F21)))</f>
        <v/>
      </c>
      <c r="CY27" s="289" t="str">
        <f ca="true">+IF(OFFSET('Sanitation Data'!$F$32,0,10*ROW('Sanitation Data'!F21))="","",OFFSET('Sanitation Data'!$F$32,0,10*ROW('Sanitation Data'!F21)))</f>
        <v/>
      </c>
      <c r="CZ27" s="289" t="str">
        <f ca="true">+IF(OFFSET('Sanitation Data'!$G$28,0,10*ROW('Sanitation Data'!G21))="","",OFFSET('Sanitation Data'!$G$28,0,10*ROW('Sanitation Data'!G21)))</f>
        <v/>
      </c>
      <c r="DA27" s="289" t="str">
        <f ca="true">+IF(OFFSET('Sanitation Data'!$G$29,0,10*ROW('Sanitation Data'!G21))="","",OFFSET('Sanitation Data'!$G$29,0,10*ROW('Sanitation Data'!G21)))</f>
        <v/>
      </c>
      <c r="DB27" s="289" t="str">
        <f ca="true">+IF(OFFSET('Sanitation Data'!$G$30,0,10*ROW('Sanitation Data'!G21))="","",OFFSET('Sanitation Data'!$G$30,0,10*ROW('Sanitation Data'!G21)))</f>
        <v/>
      </c>
      <c r="DC27" s="289" t="str">
        <f ca="true">+IF(OFFSET('Sanitation Data'!$G$31,0,10*ROW('Sanitation Data'!G21))="","",OFFSET('Sanitation Data'!$G$31,0,10*ROW('Sanitation Data'!G21)))</f>
        <v/>
      </c>
      <c r="DD27" s="289" t="str">
        <f ca="true">+IF(OFFSET('Sanitation Data'!$G$32,0,10*ROW('Sanitation Data'!G21))="","",OFFSET('Sanitation Data'!$G$32,0,10*ROW('Sanitation Data'!G21)))</f>
        <v/>
      </c>
      <c r="DE27" s="289" t="str">
        <f ca="true">+IF(OFFSET('Sanitation Data'!$H$28,0,10*ROW('Sanitation Data'!H21))="","",OFFSET('Sanitation Data'!$H$28,0,10*ROW('Sanitation Data'!H21)))</f>
        <v>Yes</v>
      </c>
      <c r="DF27" s="289" t="str">
        <f ca="true">+IF(OFFSET('Sanitation Data'!$H$29,0,10*ROW('Sanitation Data'!H21))="","",OFFSET('Sanitation Data'!$H$29,0,10*ROW('Sanitation Data'!H21)))</f>
        <v/>
      </c>
      <c r="DG27" s="289" t="str">
        <f ca="true">+IF(OFFSET('Sanitation Data'!$H$30,0,10*ROW('Sanitation Data'!H21))="","",OFFSET('Sanitation Data'!$H$30,0,10*ROW('Sanitation Data'!H21)))</f>
        <v/>
      </c>
      <c r="DH27" s="289" t="str">
        <f ca="true">+IF(OFFSET('Sanitation Data'!$H$31,0,10*ROW('Sanitation Data'!H21))="","",OFFSET('Sanitation Data'!$H$31,0,10*ROW('Sanitation Data'!H21)))</f>
        <v/>
      </c>
      <c r="DI27" s="289" t="str">
        <f ca="true">+IF(OFFSET('Sanitation Data'!$H$32,0,10*ROW('Sanitation Data'!H21))="","",OFFSET('Sanitation Data'!$H$32,0,10*ROW('Sanitation Data'!H21)))</f>
        <v/>
      </c>
      <c r="DJ27" s="289" t="str">
        <f ca="true">+IF(OFFSET('Sanitation Data'!$I$28,0,10*ROW('Sanitation Data'!I21))="","",OFFSET('Sanitation Data'!$I$28,0,10*ROW('Sanitation Data'!I21)))</f>
        <v>Yes</v>
      </c>
      <c r="DK27" s="289" t="str">
        <f ca="true">+IF(OFFSET('Sanitation Data'!$I$29,0,10*ROW('Sanitation Data'!I21))="","",OFFSET('Sanitation Data'!$I$29,0,10*ROW('Sanitation Data'!I21)))</f>
        <v/>
      </c>
      <c r="DL27" s="289" t="str">
        <f ca="true">+IF(OFFSET('Sanitation Data'!$I$30,0,10*ROW('Sanitation Data'!I21))="","",OFFSET('Sanitation Data'!$I$30,0,10*ROW('Sanitation Data'!I21)))</f>
        <v/>
      </c>
      <c r="DM27" s="289" t="str">
        <f ca="true">+IF(OFFSET('Sanitation Data'!$I$31,0,10*ROW('Sanitation Data'!I21))="","",OFFSET('Sanitation Data'!$I$31,0,10*ROW('Sanitation Data'!I21)))</f>
        <v/>
      </c>
      <c r="DN27" s="289" t="str">
        <f ca="true">+IF(OFFSET('Sanitation Data'!$I$32,0,10*ROW('Sanitation Data'!I21))="","",OFFSET('Sanitation Data'!$I$32,0,10*ROW('Sanitation Data'!I21)))</f>
        <v/>
      </c>
      <c r="DO27" s="289" t="str">
        <f ca="true">+IF(OFFSET('Hygiene Data'!$D$11,0,10*ROW('Hygiene Data'!D21))="","",OFFSET('Hygiene Data'!$D$11,0,10*ROW('Hygiene Data'!D21)))</f>
        <v>Yes</v>
      </c>
      <c r="DP27" s="289" t="str">
        <f ca="true">+IF(OFFSET('Hygiene Data'!$D$12,0,10*ROW('Hygiene Data'!D21))="","",OFFSET('Hygiene Data'!$D$12,0,10*ROW('Hygiene Data'!D21)))</f>
        <v/>
      </c>
      <c r="DQ27" s="289" t="str">
        <f ca="true">+IF(OFFSET('Hygiene Data'!$D$13,0,10*ROW('Hygiene Data'!D21))="","",OFFSET('Hygiene Data'!$D$13,0,10*ROW('Hygiene Data'!D21)))</f>
        <v/>
      </c>
      <c r="DR27" s="289" t="str">
        <f ca="true">+IF(OFFSET('Hygiene Data'!$E$11,0,10*ROW('Hygiene Data'!E21))="","",OFFSET('Hygiene Data'!$E$11,0,10*ROW('Hygiene Data'!E21)))</f>
        <v>Yes</v>
      </c>
      <c r="DS27" s="289" t="str">
        <f ca="true">+IF(OFFSET('Hygiene Data'!$E$12,0,10*ROW('Hygiene Data'!E21))="","",OFFSET('Hygiene Data'!$E$12,0,10*ROW('Hygiene Data'!E21)))</f>
        <v/>
      </c>
      <c r="DT27" s="289" t="str">
        <f ca="true">+IF(OFFSET('Hygiene Data'!$E$13,0,10*ROW('Hygiene Data'!E21))="","",OFFSET('Hygiene Data'!$E$13,0,10*ROW('Hygiene Data'!E21)))</f>
        <v/>
      </c>
      <c r="DU27" s="289" t="str">
        <f ca="true">+IF(OFFSET('Hygiene Data'!$F$11,0,10*ROW('Hygiene Data'!F21))="","",OFFSET('Hygiene Data'!$F$11,0,10*ROW('Hygiene Data'!F21)))</f>
        <v>Yes</v>
      </c>
      <c r="DV27" s="289" t="str">
        <f ca="true">+IF(OFFSET('Hygiene Data'!$F$12,0,10*ROW('Hygiene Data'!F21))="","",OFFSET('Hygiene Data'!$F$12,0,10*ROW('Hygiene Data'!F21)))</f>
        <v/>
      </c>
      <c r="DW27" s="289" t="str">
        <f ca="true">+IF(OFFSET('Hygiene Data'!$F$13,0,10*ROW('Hygiene Data'!F21))="","",OFFSET('Hygiene Data'!$F$13,0,10*ROW('Hygiene Data'!F21)))</f>
        <v/>
      </c>
      <c r="DX27" s="289" t="str">
        <f ca="true">+IF(OFFSET('Hygiene Data'!$G$11,0,10*ROW('Hygiene Data'!G21))="","",OFFSET('Hygiene Data'!$G$11,0,10*ROW('Hygiene Data'!G21)))</f>
        <v/>
      </c>
      <c r="DY27" s="289" t="str">
        <f ca="true">+IF(OFFSET('Hygiene Data'!$G$12,0,10*ROW('Hygiene Data'!G21))="","",OFFSET('Hygiene Data'!$G$12,0,10*ROW('Hygiene Data'!G21)))</f>
        <v/>
      </c>
      <c r="DZ27" s="289" t="str">
        <f ca="true">+IF(OFFSET('Hygiene Data'!$G$13,0,10*ROW('Hygiene Data'!G21))="","",OFFSET('Hygiene Data'!$G$13,0,10*ROW('Hygiene Data'!G21)))</f>
        <v/>
      </c>
      <c r="EA27" s="289" t="str">
        <f ca="true">+IF(OFFSET('Hygiene Data'!$H$11,0,10*ROW('Hygiene Data'!H21))="","",OFFSET('Hygiene Data'!$H$11,0,10*ROW('Hygiene Data'!H21)))</f>
        <v>Yes</v>
      </c>
      <c r="EB27" s="289" t="str">
        <f ca="true">+IF(OFFSET('Hygiene Data'!$H$12,0,10*ROW('Hygiene Data'!H21))="","",OFFSET('Hygiene Data'!$H$12,0,10*ROW('Hygiene Data'!H21)))</f>
        <v/>
      </c>
      <c r="EC27" s="289" t="str">
        <f ca="true">+IF(OFFSET('Hygiene Data'!$H$13,0,10*ROW('Hygiene Data'!H21))="","",OFFSET('Hygiene Data'!$H$13,0,10*ROW('Hygiene Data'!H21)))</f>
        <v/>
      </c>
      <c r="ED27" s="289" t="str">
        <f ca="true">+IF(OFFSET('Hygiene Data'!$I$11,0,10*ROW('Hygiene Data'!I21))="","",OFFSET('Hygiene Data'!$I$11,0,10*ROW('Hygiene Data'!I21)))</f>
        <v/>
      </c>
      <c r="EE27" s="289" t="str">
        <f ca="true">+IF(OFFSET('Hygiene Data'!$I$12,0,10*ROW('Hygiene Data'!I21))="","",OFFSET('Hygiene Data'!$I$12,0,10*ROW('Hygiene Data'!I21)))</f>
        <v/>
      </c>
      <c r="EF27" s="289"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GIN_2020_EMIS</v>
      </c>
      <c r="B28" s="36" t="str">
        <f ca="true">+IF(OFFSET('Water Data'!$C$2,0,10*ROW('Water Data'!F22))="","",OFFSET('Water Data'!$C$2,0,10*ROW('Water Data'!F22)))</f>
        <v>EMIS</v>
      </c>
      <c r="C28" s="345">
        <f t="shared" ca="true" si="0"/>
        <v>2020</v>
      </c>
      <c r="D28" s="96">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56.495369766531887</v>
      </c>
      <c r="E28" s="96" t="str">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[39]</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69.411764705882348</v>
      </c>
      <c r="H28" s="96">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63.061840120663653</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32.143826322930806</v>
      </c>
      <c r="K28" s="96">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27.476255088195387</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90.761499806725936</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43.706130088909688</v>
      </c>
      <c r="Q28" s="96">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38.516612072999528</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79.776915615906887</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83.533324638059213</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94.871794871794876</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73.649932157394844</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87.011982991882491</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80.233972859148338</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96.265761396702231</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87.077974276527328</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88.027955028866614</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86.608617324726012</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87.077974276527328</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9"/>
      <c r="BS28" s="289" t="str">
        <f ca="true">+IF(OFFSET('Water Data'!$D$27,0,10*ROW('Water Data'!D22))="","",OFFSET('Water Data'!$D$27,0,10*ROW('Water Data'!D22)))</f>
        <v>Yes</v>
      </c>
      <c r="BT28" s="289" t="str">
        <f ca="true">+IF(OFFSET('Water Data'!$D$28,0,10*ROW('Water Data'!D22))="","",OFFSET('Water Data'!$D$28,0,10*ROW('Water Data'!D22)))</f>
        <v>No</v>
      </c>
      <c r="BU28" s="289" t="str">
        <f ca="true">+IF(OFFSET('Water Data'!$D$29,0,10*ROW('Water Data'!D22))="","",OFFSET('Water Data'!$D$29,0,10*ROW('Water Data'!D22)))</f>
        <v/>
      </c>
      <c r="BV28" s="289" t="str">
        <f ca="true">+IF(OFFSET('Water Data'!$E$27,0,10*ROW('Water Data'!E22))="","",OFFSET('Water Data'!$E$27,0,10*ROW('Water Data'!E22)))</f>
        <v>Yes</v>
      </c>
      <c r="BW28" s="289" t="str">
        <f ca="true">+IF(OFFSET('Water Data'!$E$28,0,10*ROW('Water Data'!E22))="","",OFFSET('Water Data'!$E$28,0,10*ROW('Water Data'!E22)))</f>
        <v>Yes</v>
      </c>
      <c r="BX28" s="289" t="str">
        <f ca="true">+IF(OFFSET('Water Data'!$E$29,0,10*ROW('Water Data'!E22))="","",OFFSET('Water Data'!$E$29,0,10*ROW('Water Data'!E22)))</f>
        <v/>
      </c>
      <c r="BY28" s="289" t="str">
        <f ca="true">+IF(OFFSET('Water Data'!$F$27,0,10*ROW('Water Data'!F22))="","",OFFSET('Water Data'!$F$27,0,10*ROW('Water Data'!F22)))</f>
        <v>Yes</v>
      </c>
      <c r="BZ28" s="289" t="str">
        <f ca="true">+IF(OFFSET('Water Data'!$F$28,0,10*ROW('Water Data'!F22))="","",OFFSET('Water Data'!$F$28,0,10*ROW('Water Data'!F22)))</f>
        <v>Yes</v>
      </c>
      <c r="CA28" s="289" t="str">
        <f ca="true">+IF(OFFSET('Water Data'!$F$29,0,10*ROW('Water Data'!F22))="","",OFFSET('Water Data'!$F$29,0,10*ROW('Water Data'!F22)))</f>
        <v/>
      </c>
      <c r="CB28" s="289" t="str">
        <f ca="true">+IF(OFFSET('Water Data'!$G$27,0,10*ROW('Water Data'!G22))="","",OFFSET('Water Data'!$G$27,0,10*ROW('Water Data'!G22)))</f>
        <v>Yes</v>
      </c>
      <c r="CC28" s="289" t="str">
        <f ca="true">+IF(OFFSET('Water Data'!$G$28,0,10*ROW('Water Data'!G22))="","",OFFSET('Water Data'!$G$28,0,10*ROW('Water Data'!G22)))</f>
        <v/>
      </c>
      <c r="CD28" s="289" t="str">
        <f ca="true">+IF(OFFSET('Water Data'!$G$29,0,10*ROW('Water Data'!G22))="","",OFFSET('Water Data'!$G$29,0,10*ROW('Water Data'!G22)))</f>
        <v/>
      </c>
      <c r="CE28" s="289" t="str">
        <f ca="true">+IF(OFFSET('Water Data'!$H$27,0,10*ROW('Water Data'!H22))="","",OFFSET('Water Data'!$H$27,0,10*ROW('Water Data'!H22)))</f>
        <v>Yes</v>
      </c>
      <c r="CF28" s="289" t="str">
        <f ca="true">+IF(OFFSET('Water Data'!$H$28,0,10*ROW('Water Data'!H22))="","",OFFSET('Water Data'!$H$28,0,10*ROW('Water Data'!H22)))</f>
        <v>Yes</v>
      </c>
      <c r="CG28" s="289" t="str">
        <f ca="true">+IF(OFFSET('Water Data'!$H$29,0,10*ROW('Water Data'!H22))="","",OFFSET('Water Data'!$H$29,0,10*ROW('Water Data'!H22)))</f>
        <v/>
      </c>
      <c r="CH28" s="289" t="str">
        <f ca="true">+IF(OFFSET('Water Data'!$I$27,0,10*ROW('Water Data'!I22))="","",OFFSET('Water Data'!$I$27,0,10*ROW('Water Data'!I22)))</f>
        <v>Yes</v>
      </c>
      <c r="CI28" s="289" t="str">
        <f ca="true">+IF(OFFSET('Water Data'!$I$28,0,10*ROW('Water Data'!I22))="","",OFFSET('Water Data'!$I$28,0,10*ROW('Water Data'!I22)))</f>
        <v/>
      </c>
      <c r="CJ28" s="289" t="str">
        <f ca="true">+IF(OFFSET('Water Data'!$I$29,0,10*ROW('Water Data'!I22))="","",OFFSET('Water Data'!$I$29,0,10*ROW('Water Data'!I22)))</f>
        <v/>
      </c>
      <c r="CK28" s="289" t="str">
        <f ca="true">+IF(OFFSET('Sanitation Data'!$D$28,0,10*ROW('Sanitation Data'!D22))="","",OFFSET('Sanitation Data'!$D$28,0,10*ROW('Sanitation Data'!D22)))</f>
        <v>Yes</v>
      </c>
      <c r="CL28" s="289" t="str">
        <f ca="true">+IF(OFFSET('Sanitation Data'!$D$29,0,10*ROW('Sanitation Data'!D22))="","",OFFSET('Sanitation Data'!$D$29,0,10*ROW('Sanitation Data'!D22)))</f>
        <v/>
      </c>
      <c r="CM28" s="289" t="str">
        <f ca="true">+IF(OFFSET('Sanitation Data'!$D$30,0,10*ROW('Sanitation Data'!D22))="","",OFFSET('Sanitation Data'!$D$30,0,10*ROW('Sanitation Data'!D22)))</f>
        <v/>
      </c>
      <c r="CN28" s="289" t="str">
        <f ca="true">+IF(OFFSET('Sanitation Data'!$D$31,0,10*ROW('Sanitation Data'!D22))="","",OFFSET('Sanitation Data'!$D$31,0,10*ROW('Sanitation Data'!D22)))</f>
        <v/>
      </c>
      <c r="CO28" s="289" t="str">
        <f ca="true">+IF(OFFSET('Sanitation Data'!$D$32,0,10*ROW('Sanitation Data'!D22))="","",OFFSET('Sanitation Data'!$D$32,0,10*ROW('Sanitation Data'!D22)))</f>
        <v/>
      </c>
      <c r="CP28" s="289" t="str">
        <f ca="true">+IF(OFFSET('Sanitation Data'!$E$28,0,10*ROW('Sanitation Data'!E22))="","",OFFSET('Sanitation Data'!$E$28,0,10*ROW('Sanitation Data'!E22)))</f>
        <v>Yes</v>
      </c>
      <c r="CQ28" s="289" t="str">
        <f ca="true">+IF(OFFSET('Sanitation Data'!$E$29,0,10*ROW('Sanitation Data'!E22))="","",OFFSET('Sanitation Data'!$E$29,0,10*ROW('Sanitation Data'!E22)))</f>
        <v/>
      </c>
      <c r="CR28" s="289" t="str">
        <f ca="true">+IF(OFFSET('Sanitation Data'!$E$30,0,10*ROW('Sanitation Data'!E22))="","",OFFSET('Sanitation Data'!$E$30,0,10*ROW('Sanitation Data'!E22)))</f>
        <v/>
      </c>
      <c r="CS28" s="289" t="str">
        <f ca="true">+IF(OFFSET('Sanitation Data'!$E$31,0,10*ROW('Sanitation Data'!E22))="","",OFFSET('Sanitation Data'!$E$31,0,10*ROW('Sanitation Data'!E22)))</f>
        <v/>
      </c>
      <c r="CT28" s="289" t="str">
        <f ca="true">+IF(OFFSET('Sanitation Data'!$E$32,0,10*ROW('Sanitation Data'!E22))="","",OFFSET('Sanitation Data'!$E$32,0,10*ROW('Sanitation Data'!E22)))</f>
        <v/>
      </c>
      <c r="CU28" s="289" t="str">
        <f ca="true">+IF(OFFSET('Sanitation Data'!$F$28,0,10*ROW('Sanitation Data'!F22))="","",OFFSET('Sanitation Data'!$F$28,0,10*ROW('Sanitation Data'!F22)))</f>
        <v>Yes</v>
      </c>
      <c r="CV28" s="289" t="str">
        <f ca="true">+IF(OFFSET('Sanitation Data'!$F$29,0,10*ROW('Sanitation Data'!F22))="","",OFFSET('Sanitation Data'!$F$29,0,10*ROW('Sanitation Data'!F22)))</f>
        <v/>
      </c>
      <c r="CW28" s="289" t="str">
        <f ca="true">+IF(OFFSET('Sanitation Data'!$F$30,0,10*ROW('Sanitation Data'!F22))="","",OFFSET('Sanitation Data'!$F$30,0,10*ROW('Sanitation Data'!F22)))</f>
        <v/>
      </c>
      <c r="CX28" s="289" t="str">
        <f ca="true">+IF(OFFSET('Sanitation Data'!$F$31,0,10*ROW('Sanitation Data'!F22))="","",OFFSET('Sanitation Data'!$F$31,0,10*ROW('Sanitation Data'!F22)))</f>
        <v/>
      </c>
      <c r="CY28" s="289" t="str">
        <f ca="true">+IF(OFFSET('Sanitation Data'!$F$32,0,10*ROW('Sanitation Data'!F22))="","",OFFSET('Sanitation Data'!$F$32,0,10*ROW('Sanitation Data'!F22)))</f>
        <v/>
      </c>
      <c r="CZ28" s="289" t="str">
        <f ca="true">+IF(OFFSET('Sanitation Data'!$G$28,0,10*ROW('Sanitation Data'!G22))="","",OFFSET('Sanitation Data'!$G$28,0,10*ROW('Sanitation Data'!G22)))</f>
        <v>Yes</v>
      </c>
      <c r="DA28" s="289" t="str">
        <f ca="true">+IF(OFFSET('Sanitation Data'!$G$29,0,10*ROW('Sanitation Data'!G22))="","",OFFSET('Sanitation Data'!$G$29,0,10*ROW('Sanitation Data'!G22)))</f>
        <v/>
      </c>
      <c r="DB28" s="289" t="str">
        <f ca="true">+IF(OFFSET('Sanitation Data'!$G$30,0,10*ROW('Sanitation Data'!G22))="","",OFFSET('Sanitation Data'!$G$30,0,10*ROW('Sanitation Data'!G22)))</f>
        <v/>
      </c>
      <c r="DC28" s="289" t="str">
        <f ca="true">+IF(OFFSET('Sanitation Data'!$G$31,0,10*ROW('Sanitation Data'!G22))="","",OFFSET('Sanitation Data'!$G$31,0,10*ROW('Sanitation Data'!G22)))</f>
        <v/>
      </c>
      <c r="DD28" s="289" t="str">
        <f ca="true">+IF(OFFSET('Sanitation Data'!$G$32,0,10*ROW('Sanitation Data'!G22))="","",OFFSET('Sanitation Data'!$G$32,0,10*ROW('Sanitation Data'!G22)))</f>
        <v/>
      </c>
      <c r="DE28" s="289" t="str">
        <f ca="true">+IF(OFFSET('Sanitation Data'!$H$28,0,10*ROW('Sanitation Data'!H22))="","",OFFSET('Sanitation Data'!$H$28,0,10*ROW('Sanitation Data'!H22)))</f>
        <v>Yes</v>
      </c>
      <c r="DF28" s="289" t="str">
        <f ca="true">+IF(OFFSET('Sanitation Data'!$H$29,0,10*ROW('Sanitation Data'!H22))="","",OFFSET('Sanitation Data'!$H$29,0,10*ROW('Sanitation Data'!H22)))</f>
        <v/>
      </c>
      <c r="DG28" s="289" t="str">
        <f ca="true">+IF(OFFSET('Sanitation Data'!$H$30,0,10*ROW('Sanitation Data'!H22))="","",OFFSET('Sanitation Data'!$H$30,0,10*ROW('Sanitation Data'!H22)))</f>
        <v/>
      </c>
      <c r="DH28" s="289" t="str">
        <f ca="true">+IF(OFFSET('Sanitation Data'!$H$31,0,10*ROW('Sanitation Data'!H22))="","",OFFSET('Sanitation Data'!$H$31,0,10*ROW('Sanitation Data'!H22)))</f>
        <v/>
      </c>
      <c r="DI28" s="289" t="str">
        <f ca="true">+IF(OFFSET('Sanitation Data'!$H$32,0,10*ROW('Sanitation Data'!H22))="","",OFFSET('Sanitation Data'!$H$32,0,10*ROW('Sanitation Data'!H22)))</f>
        <v/>
      </c>
      <c r="DJ28" s="289" t="str">
        <f ca="true">+IF(OFFSET('Sanitation Data'!$I$28,0,10*ROW('Sanitation Data'!I22))="","",OFFSET('Sanitation Data'!$I$28,0,10*ROW('Sanitation Data'!I22)))</f>
        <v>Yes</v>
      </c>
      <c r="DK28" s="289" t="str">
        <f ca="true">+IF(OFFSET('Sanitation Data'!$I$29,0,10*ROW('Sanitation Data'!I22))="","",OFFSET('Sanitation Data'!$I$29,0,10*ROW('Sanitation Data'!I22)))</f>
        <v/>
      </c>
      <c r="DL28" s="289" t="str">
        <f ca="true">+IF(OFFSET('Sanitation Data'!$I$30,0,10*ROW('Sanitation Data'!I22))="","",OFFSET('Sanitation Data'!$I$30,0,10*ROW('Sanitation Data'!I22)))</f>
        <v/>
      </c>
      <c r="DM28" s="289" t="str">
        <f ca="true">+IF(OFFSET('Sanitation Data'!$I$31,0,10*ROW('Sanitation Data'!I22))="","",OFFSET('Sanitation Data'!$I$31,0,10*ROW('Sanitation Data'!I22)))</f>
        <v/>
      </c>
      <c r="DN28" s="289" t="str">
        <f ca="true">+IF(OFFSET('Sanitation Data'!$I$32,0,10*ROW('Sanitation Data'!I22))="","",OFFSET('Sanitation Data'!$I$32,0,10*ROW('Sanitation Data'!I22)))</f>
        <v/>
      </c>
      <c r="DO28" s="289" t="str">
        <f ca="true">+IF(OFFSET('Hygiene Data'!$D$11,0,10*ROW('Hygiene Data'!D22))="","",OFFSET('Hygiene Data'!$D$11,0,10*ROW('Hygiene Data'!D22)))</f>
        <v>Yes</v>
      </c>
      <c r="DP28" s="289" t="str">
        <f ca="true">+IF(OFFSET('Hygiene Data'!$D$12,0,10*ROW('Hygiene Data'!D22))="","",OFFSET('Hygiene Data'!$D$12,0,10*ROW('Hygiene Data'!D22)))</f>
        <v/>
      </c>
      <c r="DQ28" s="289" t="str">
        <f ca="true">+IF(OFFSET('Hygiene Data'!$D$13,0,10*ROW('Hygiene Data'!D22))="","",OFFSET('Hygiene Data'!$D$13,0,10*ROW('Hygiene Data'!D22)))</f>
        <v/>
      </c>
      <c r="DR28" s="289" t="str">
        <f ca="true">+IF(OFFSET('Hygiene Data'!$E$11,0,10*ROW('Hygiene Data'!E22))="","",OFFSET('Hygiene Data'!$E$11,0,10*ROW('Hygiene Data'!E22)))</f>
        <v>Yes</v>
      </c>
      <c r="DS28" s="289" t="str">
        <f ca="true">+IF(OFFSET('Hygiene Data'!$E$12,0,10*ROW('Hygiene Data'!E22))="","",OFFSET('Hygiene Data'!$E$12,0,10*ROW('Hygiene Data'!E22)))</f>
        <v/>
      </c>
      <c r="DT28" s="289" t="str">
        <f ca="true">+IF(OFFSET('Hygiene Data'!$E$13,0,10*ROW('Hygiene Data'!E22))="","",OFFSET('Hygiene Data'!$E$13,0,10*ROW('Hygiene Data'!E22)))</f>
        <v/>
      </c>
      <c r="DU28" s="289" t="str">
        <f ca="true">+IF(OFFSET('Hygiene Data'!$F$11,0,10*ROW('Hygiene Data'!F22))="","",OFFSET('Hygiene Data'!$F$11,0,10*ROW('Hygiene Data'!F22)))</f>
        <v>Yes</v>
      </c>
      <c r="DV28" s="289" t="str">
        <f ca="true">+IF(OFFSET('Hygiene Data'!$F$12,0,10*ROW('Hygiene Data'!F22))="","",OFFSET('Hygiene Data'!$F$12,0,10*ROW('Hygiene Data'!F22)))</f>
        <v/>
      </c>
      <c r="DW28" s="289" t="str">
        <f ca="true">+IF(OFFSET('Hygiene Data'!$F$13,0,10*ROW('Hygiene Data'!F22))="","",OFFSET('Hygiene Data'!$F$13,0,10*ROW('Hygiene Data'!F22)))</f>
        <v/>
      </c>
      <c r="DX28" s="289" t="str">
        <f ca="true">+IF(OFFSET('Hygiene Data'!$G$11,0,10*ROW('Hygiene Data'!G22))="","",OFFSET('Hygiene Data'!$G$11,0,10*ROW('Hygiene Data'!G22)))</f>
        <v/>
      </c>
      <c r="DY28" s="289" t="str">
        <f ca="true">+IF(OFFSET('Hygiene Data'!$G$12,0,10*ROW('Hygiene Data'!G22))="","",OFFSET('Hygiene Data'!$G$12,0,10*ROW('Hygiene Data'!G22)))</f>
        <v/>
      </c>
      <c r="DZ28" s="289" t="str">
        <f ca="true">+IF(OFFSET('Hygiene Data'!$G$13,0,10*ROW('Hygiene Data'!G22))="","",OFFSET('Hygiene Data'!$G$13,0,10*ROW('Hygiene Data'!G22)))</f>
        <v/>
      </c>
      <c r="EA28" s="289" t="str">
        <f ca="true">+IF(OFFSET('Hygiene Data'!$H$11,0,10*ROW('Hygiene Data'!H22))="","",OFFSET('Hygiene Data'!$H$11,0,10*ROW('Hygiene Data'!H22)))</f>
        <v>Yes</v>
      </c>
      <c r="EB28" s="289" t="str">
        <f ca="true">+IF(OFFSET('Hygiene Data'!$H$12,0,10*ROW('Hygiene Data'!H22))="","",OFFSET('Hygiene Data'!$H$12,0,10*ROW('Hygiene Data'!H22)))</f>
        <v/>
      </c>
      <c r="EC28" s="289" t="str">
        <f ca="true">+IF(OFFSET('Hygiene Data'!$H$13,0,10*ROW('Hygiene Data'!H22))="","",OFFSET('Hygiene Data'!$H$13,0,10*ROW('Hygiene Data'!H22)))</f>
        <v/>
      </c>
      <c r="ED28" s="289" t="str">
        <f ca="true">+IF(OFFSET('Hygiene Data'!$I$11,0,10*ROW('Hygiene Data'!I22))="","",OFFSET('Hygiene Data'!$I$11,0,10*ROW('Hygiene Data'!I22)))</f>
        <v/>
      </c>
      <c r="EE28" s="289" t="str">
        <f ca="true">+IF(OFFSET('Hygiene Data'!$I$12,0,10*ROW('Hygiene Data'!I22))="","",OFFSET('Hygiene Data'!$I$12,0,10*ROW('Hygiene Data'!I22)))</f>
        <v/>
      </c>
      <c r="EF28" s="289"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GIN_2020_UIS</v>
      </c>
      <c r="B29" s="36" t="str">
        <f ca="true">+IF(OFFSET('Water Data'!$C$2,0,10*ROW('Water Data'!F23))="","",OFFSET('Water Data'!$C$2,0,10*ROW('Water Data'!F23)))</f>
        <v>Other</v>
      </c>
      <c r="C29" s="345">
        <f t="shared" ca="true" si="0"/>
        <v>2020</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str">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[31]</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str">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[31]</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str">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[75]</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str">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[75]</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str">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[81]</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str">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[81]</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9"/>
      <c r="BS29" s="289" t="str">
        <f ca="true">+IF(OFFSET('Water Data'!$D$27,0,10*ROW('Water Data'!D23))="","",OFFSET('Water Data'!$D$27,0,10*ROW('Water Data'!D23)))</f>
        <v/>
      </c>
      <c r="BT29" s="289" t="str">
        <f ca="true">+IF(OFFSET('Water Data'!$D$28,0,10*ROW('Water Data'!D23))="","",OFFSET('Water Data'!$D$28,0,10*ROW('Water Data'!D23)))</f>
        <v>No</v>
      </c>
      <c r="BU29" s="289" t="str">
        <f ca="true">+IF(OFFSET('Water Data'!$D$29,0,10*ROW('Water Data'!D23))="","",OFFSET('Water Data'!$D$29,0,10*ROW('Water Data'!D23)))</f>
        <v/>
      </c>
      <c r="BV29" s="289" t="str">
        <f ca="true">+IF(OFFSET('Water Data'!$E$27,0,10*ROW('Water Data'!E23))="","",OFFSET('Water Data'!$E$27,0,10*ROW('Water Data'!E23)))</f>
        <v/>
      </c>
      <c r="BW29" s="289" t="str">
        <f ca="true">+IF(OFFSET('Water Data'!$E$28,0,10*ROW('Water Data'!E23))="","",OFFSET('Water Data'!$E$28,0,10*ROW('Water Data'!E23)))</f>
        <v/>
      </c>
      <c r="BX29" s="289" t="str">
        <f ca="true">+IF(OFFSET('Water Data'!$E$29,0,10*ROW('Water Data'!E23))="","",OFFSET('Water Data'!$E$29,0,10*ROW('Water Data'!E23)))</f>
        <v/>
      </c>
      <c r="BY29" s="289" t="str">
        <f ca="true">+IF(OFFSET('Water Data'!$F$27,0,10*ROW('Water Data'!F23))="","",OFFSET('Water Data'!$F$27,0,10*ROW('Water Data'!F23)))</f>
        <v/>
      </c>
      <c r="BZ29" s="289" t="str">
        <f ca="true">+IF(OFFSET('Water Data'!$F$28,0,10*ROW('Water Data'!F23))="","",OFFSET('Water Data'!$F$28,0,10*ROW('Water Data'!F23)))</f>
        <v/>
      </c>
      <c r="CA29" s="289" t="str">
        <f ca="true">+IF(OFFSET('Water Data'!$F$29,0,10*ROW('Water Data'!F23))="","",OFFSET('Water Data'!$F$29,0,10*ROW('Water Data'!F23)))</f>
        <v/>
      </c>
      <c r="CB29" s="289" t="str">
        <f ca="true">+IF(OFFSET('Water Data'!$G$27,0,10*ROW('Water Data'!G23))="","",OFFSET('Water Data'!$G$27,0,10*ROW('Water Data'!G23)))</f>
        <v/>
      </c>
      <c r="CC29" s="289" t="str">
        <f ca="true">+IF(OFFSET('Water Data'!$G$28,0,10*ROW('Water Data'!G23))="","",OFFSET('Water Data'!$G$28,0,10*ROW('Water Data'!G23)))</f>
        <v/>
      </c>
      <c r="CD29" s="289" t="str">
        <f ca="true">+IF(OFFSET('Water Data'!$G$29,0,10*ROW('Water Data'!G23))="","",OFFSET('Water Data'!$G$29,0,10*ROW('Water Data'!G23)))</f>
        <v/>
      </c>
      <c r="CE29" s="289" t="str">
        <f ca="true">+IF(OFFSET('Water Data'!$H$27,0,10*ROW('Water Data'!H23))="","",OFFSET('Water Data'!$H$27,0,10*ROW('Water Data'!H23)))</f>
        <v/>
      </c>
      <c r="CF29" s="289" t="str">
        <f ca="true">+IF(OFFSET('Water Data'!$H$28,0,10*ROW('Water Data'!H23))="","",OFFSET('Water Data'!$H$28,0,10*ROW('Water Data'!H23)))</f>
        <v>No</v>
      </c>
      <c r="CG29" s="289" t="str">
        <f ca="true">+IF(OFFSET('Water Data'!$H$29,0,10*ROW('Water Data'!H23))="","",OFFSET('Water Data'!$H$29,0,10*ROW('Water Data'!H23)))</f>
        <v/>
      </c>
      <c r="CH29" s="289" t="str">
        <f ca="true">+IF(OFFSET('Water Data'!$I$27,0,10*ROW('Water Data'!I23))="","",OFFSET('Water Data'!$I$27,0,10*ROW('Water Data'!I23)))</f>
        <v/>
      </c>
      <c r="CI29" s="289" t="str">
        <f ca="true">+IF(OFFSET('Water Data'!$I$28,0,10*ROW('Water Data'!I23))="","",OFFSET('Water Data'!$I$28,0,10*ROW('Water Data'!I23)))</f>
        <v/>
      </c>
      <c r="CJ29" s="289" t="str">
        <f ca="true">+IF(OFFSET('Water Data'!$I$29,0,10*ROW('Water Data'!I23))="","",OFFSET('Water Data'!$I$29,0,10*ROW('Water Data'!I23)))</f>
        <v/>
      </c>
      <c r="CK29" s="289" t="str">
        <f ca="true">+IF(OFFSET('Sanitation Data'!$D$28,0,10*ROW('Sanitation Data'!D23))="","",OFFSET('Sanitation Data'!$D$28,0,10*ROW('Sanitation Data'!D23)))</f>
        <v/>
      </c>
      <c r="CL29" s="289" t="str">
        <f ca="true">+IF(OFFSET('Sanitation Data'!$D$29,0,10*ROW('Sanitation Data'!D23))="","",OFFSET('Sanitation Data'!$D$29,0,10*ROW('Sanitation Data'!D23)))</f>
        <v/>
      </c>
      <c r="CM29" s="289" t="str">
        <f ca="true">+IF(OFFSET('Sanitation Data'!$D$30,0,10*ROW('Sanitation Data'!D23))="","",OFFSET('Sanitation Data'!$D$30,0,10*ROW('Sanitation Data'!D23)))</f>
        <v/>
      </c>
      <c r="CN29" s="289" t="str">
        <f ca="true">+IF(OFFSET('Sanitation Data'!$D$31,0,10*ROW('Sanitation Data'!D23))="","",OFFSET('Sanitation Data'!$D$31,0,10*ROW('Sanitation Data'!D23)))</f>
        <v/>
      </c>
      <c r="CO29" s="289" t="str">
        <f ca="true">+IF(OFFSET('Sanitation Data'!$D$32,0,10*ROW('Sanitation Data'!D23))="","",OFFSET('Sanitation Data'!$D$32,0,10*ROW('Sanitation Data'!D23)))</f>
        <v>No</v>
      </c>
      <c r="CP29" s="289" t="str">
        <f ca="true">+IF(OFFSET('Sanitation Data'!$E$28,0,10*ROW('Sanitation Data'!E23))="","",OFFSET('Sanitation Data'!$E$28,0,10*ROW('Sanitation Data'!E23)))</f>
        <v/>
      </c>
      <c r="CQ29" s="289" t="str">
        <f ca="true">+IF(OFFSET('Sanitation Data'!$E$29,0,10*ROW('Sanitation Data'!E23))="","",OFFSET('Sanitation Data'!$E$29,0,10*ROW('Sanitation Data'!E23)))</f>
        <v/>
      </c>
      <c r="CR29" s="289" t="str">
        <f ca="true">+IF(OFFSET('Sanitation Data'!$E$30,0,10*ROW('Sanitation Data'!E23))="","",OFFSET('Sanitation Data'!$E$30,0,10*ROW('Sanitation Data'!E23)))</f>
        <v/>
      </c>
      <c r="CS29" s="289" t="str">
        <f ca="true">+IF(OFFSET('Sanitation Data'!$E$31,0,10*ROW('Sanitation Data'!E23))="","",OFFSET('Sanitation Data'!$E$31,0,10*ROW('Sanitation Data'!E23)))</f>
        <v/>
      </c>
      <c r="CT29" s="289" t="str">
        <f ca="true">+IF(OFFSET('Sanitation Data'!$E$32,0,10*ROW('Sanitation Data'!E23))="","",OFFSET('Sanitation Data'!$E$32,0,10*ROW('Sanitation Data'!E23)))</f>
        <v/>
      </c>
      <c r="CU29" s="289" t="str">
        <f ca="true">+IF(OFFSET('Sanitation Data'!$F$28,0,10*ROW('Sanitation Data'!F23))="","",OFFSET('Sanitation Data'!$F$28,0,10*ROW('Sanitation Data'!F23)))</f>
        <v/>
      </c>
      <c r="CV29" s="289" t="str">
        <f ca="true">+IF(OFFSET('Sanitation Data'!$F$29,0,10*ROW('Sanitation Data'!F23))="","",OFFSET('Sanitation Data'!$F$29,0,10*ROW('Sanitation Data'!F23)))</f>
        <v/>
      </c>
      <c r="CW29" s="289" t="str">
        <f ca="true">+IF(OFFSET('Sanitation Data'!$F$30,0,10*ROW('Sanitation Data'!F23))="","",OFFSET('Sanitation Data'!$F$30,0,10*ROW('Sanitation Data'!F23)))</f>
        <v/>
      </c>
      <c r="CX29" s="289" t="str">
        <f ca="true">+IF(OFFSET('Sanitation Data'!$F$31,0,10*ROW('Sanitation Data'!F23))="","",OFFSET('Sanitation Data'!$F$31,0,10*ROW('Sanitation Data'!F23)))</f>
        <v/>
      </c>
      <c r="CY29" s="289" t="str">
        <f ca="true">+IF(OFFSET('Sanitation Data'!$F$32,0,10*ROW('Sanitation Data'!F23))="","",OFFSET('Sanitation Data'!$F$32,0,10*ROW('Sanitation Data'!F23)))</f>
        <v/>
      </c>
      <c r="CZ29" s="289" t="str">
        <f ca="true">+IF(OFFSET('Sanitation Data'!$G$28,0,10*ROW('Sanitation Data'!G23))="","",OFFSET('Sanitation Data'!$G$28,0,10*ROW('Sanitation Data'!G23)))</f>
        <v/>
      </c>
      <c r="DA29" s="289" t="str">
        <f ca="true">+IF(OFFSET('Sanitation Data'!$G$29,0,10*ROW('Sanitation Data'!G23))="","",OFFSET('Sanitation Data'!$G$29,0,10*ROW('Sanitation Data'!G23)))</f>
        <v/>
      </c>
      <c r="DB29" s="289" t="str">
        <f ca="true">+IF(OFFSET('Sanitation Data'!$G$30,0,10*ROW('Sanitation Data'!G23))="","",OFFSET('Sanitation Data'!$G$30,0,10*ROW('Sanitation Data'!G23)))</f>
        <v/>
      </c>
      <c r="DC29" s="289" t="str">
        <f ca="true">+IF(OFFSET('Sanitation Data'!$G$31,0,10*ROW('Sanitation Data'!G23))="","",OFFSET('Sanitation Data'!$G$31,0,10*ROW('Sanitation Data'!G23)))</f>
        <v/>
      </c>
      <c r="DD29" s="289" t="str">
        <f ca="true">+IF(OFFSET('Sanitation Data'!$G$32,0,10*ROW('Sanitation Data'!G23))="","",OFFSET('Sanitation Data'!$G$32,0,10*ROW('Sanitation Data'!G23)))</f>
        <v/>
      </c>
      <c r="DE29" s="289" t="str">
        <f ca="true">+IF(OFFSET('Sanitation Data'!$H$28,0,10*ROW('Sanitation Data'!H23))="","",OFFSET('Sanitation Data'!$H$28,0,10*ROW('Sanitation Data'!H23)))</f>
        <v/>
      </c>
      <c r="DF29" s="289" t="str">
        <f ca="true">+IF(OFFSET('Sanitation Data'!$H$29,0,10*ROW('Sanitation Data'!H23))="","",OFFSET('Sanitation Data'!$H$29,0,10*ROW('Sanitation Data'!H23)))</f>
        <v/>
      </c>
      <c r="DG29" s="289" t="str">
        <f ca="true">+IF(OFFSET('Sanitation Data'!$H$30,0,10*ROW('Sanitation Data'!H23))="","",OFFSET('Sanitation Data'!$H$30,0,10*ROW('Sanitation Data'!H23)))</f>
        <v/>
      </c>
      <c r="DH29" s="289" t="str">
        <f ca="true">+IF(OFFSET('Sanitation Data'!$H$31,0,10*ROW('Sanitation Data'!H23))="","",OFFSET('Sanitation Data'!$H$31,0,10*ROW('Sanitation Data'!H23)))</f>
        <v/>
      </c>
      <c r="DI29" s="289" t="str">
        <f ca="true">+IF(OFFSET('Sanitation Data'!$H$32,0,10*ROW('Sanitation Data'!H23))="","",OFFSET('Sanitation Data'!$H$32,0,10*ROW('Sanitation Data'!H23)))</f>
        <v>No</v>
      </c>
      <c r="DJ29" s="289" t="str">
        <f ca="true">+IF(OFFSET('Sanitation Data'!$I$28,0,10*ROW('Sanitation Data'!I23))="","",OFFSET('Sanitation Data'!$I$28,0,10*ROW('Sanitation Data'!I23)))</f>
        <v/>
      </c>
      <c r="DK29" s="289" t="str">
        <f ca="true">+IF(OFFSET('Sanitation Data'!$I$29,0,10*ROW('Sanitation Data'!I23))="","",OFFSET('Sanitation Data'!$I$29,0,10*ROW('Sanitation Data'!I23)))</f>
        <v/>
      </c>
      <c r="DL29" s="289" t="str">
        <f ca="true">+IF(OFFSET('Sanitation Data'!$I$30,0,10*ROW('Sanitation Data'!I23))="","",OFFSET('Sanitation Data'!$I$30,0,10*ROW('Sanitation Data'!I23)))</f>
        <v/>
      </c>
      <c r="DM29" s="289" t="str">
        <f ca="true">+IF(OFFSET('Sanitation Data'!$I$31,0,10*ROW('Sanitation Data'!I23))="","",OFFSET('Sanitation Data'!$I$31,0,10*ROW('Sanitation Data'!I23)))</f>
        <v/>
      </c>
      <c r="DN29" s="289" t="str">
        <f ca="true">+IF(OFFSET('Sanitation Data'!$I$32,0,10*ROW('Sanitation Data'!I23))="","",OFFSET('Sanitation Data'!$I$32,0,10*ROW('Sanitation Data'!I23)))</f>
        <v/>
      </c>
      <c r="DO29" s="289" t="str">
        <f ca="true">+IF(OFFSET('Hygiene Data'!$D$11,0,10*ROW('Hygiene Data'!D23))="","",OFFSET('Hygiene Data'!$D$11,0,10*ROW('Hygiene Data'!D23)))</f>
        <v/>
      </c>
      <c r="DP29" s="289" t="str">
        <f ca="true">+IF(OFFSET('Hygiene Data'!$D$12,0,10*ROW('Hygiene Data'!D23))="","",OFFSET('Hygiene Data'!$D$12,0,10*ROW('Hygiene Data'!D23)))</f>
        <v/>
      </c>
      <c r="DQ29" s="289" t="str">
        <f ca="true">+IF(OFFSET('Hygiene Data'!$D$13,0,10*ROW('Hygiene Data'!D23))="","",OFFSET('Hygiene Data'!$D$13,0,10*ROW('Hygiene Data'!D23)))</f>
        <v>No</v>
      </c>
      <c r="DR29" s="289" t="str">
        <f ca="true">+IF(OFFSET('Hygiene Data'!$E$11,0,10*ROW('Hygiene Data'!E23))="","",OFFSET('Hygiene Data'!$E$11,0,10*ROW('Hygiene Data'!E23)))</f>
        <v/>
      </c>
      <c r="DS29" s="289" t="str">
        <f ca="true">+IF(OFFSET('Hygiene Data'!$E$12,0,10*ROW('Hygiene Data'!E23))="","",OFFSET('Hygiene Data'!$E$12,0,10*ROW('Hygiene Data'!E23)))</f>
        <v/>
      </c>
      <c r="DT29" s="289" t="str">
        <f ca="true">+IF(OFFSET('Hygiene Data'!$E$13,0,10*ROW('Hygiene Data'!E23))="","",OFFSET('Hygiene Data'!$E$13,0,10*ROW('Hygiene Data'!E23)))</f>
        <v/>
      </c>
      <c r="DU29" s="289" t="str">
        <f ca="true">+IF(OFFSET('Hygiene Data'!$F$11,0,10*ROW('Hygiene Data'!F23))="","",OFFSET('Hygiene Data'!$F$11,0,10*ROW('Hygiene Data'!F23)))</f>
        <v/>
      </c>
      <c r="DV29" s="289" t="str">
        <f ca="true">+IF(OFFSET('Hygiene Data'!$F$12,0,10*ROW('Hygiene Data'!F23))="","",OFFSET('Hygiene Data'!$F$12,0,10*ROW('Hygiene Data'!F23)))</f>
        <v/>
      </c>
      <c r="DW29" s="289" t="str">
        <f ca="true">+IF(OFFSET('Hygiene Data'!$F$13,0,10*ROW('Hygiene Data'!F23))="","",OFFSET('Hygiene Data'!$F$13,0,10*ROW('Hygiene Data'!F23)))</f>
        <v/>
      </c>
      <c r="DX29" s="289" t="str">
        <f ca="true">+IF(OFFSET('Hygiene Data'!$G$11,0,10*ROW('Hygiene Data'!G23))="","",OFFSET('Hygiene Data'!$G$11,0,10*ROW('Hygiene Data'!G23)))</f>
        <v/>
      </c>
      <c r="DY29" s="289" t="str">
        <f ca="true">+IF(OFFSET('Hygiene Data'!$G$12,0,10*ROW('Hygiene Data'!G23))="","",OFFSET('Hygiene Data'!$G$12,0,10*ROW('Hygiene Data'!G23)))</f>
        <v/>
      </c>
      <c r="DZ29" s="289" t="str">
        <f ca="true">+IF(OFFSET('Hygiene Data'!$G$13,0,10*ROW('Hygiene Data'!G23))="","",OFFSET('Hygiene Data'!$G$13,0,10*ROW('Hygiene Data'!G23)))</f>
        <v/>
      </c>
      <c r="EA29" s="289" t="str">
        <f ca="true">+IF(OFFSET('Hygiene Data'!$H$11,0,10*ROW('Hygiene Data'!H23))="","",OFFSET('Hygiene Data'!$H$11,0,10*ROW('Hygiene Data'!H23)))</f>
        <v/>
      </c>
      <c r="EB29" s="289" t="str">
        <f ca="true">+IF(OFFSET('Hygiene Data'!$H$12,0,10*ROW('Hygiene Data'!H23))="","",OFFSET('Hygiene Data'!$H$12,0,10*ROW('Hygiene Data'!H23)))</f>
        <v/>
      </c>
      <c r="EC29" s="289" t="str">
        <f ca="true">+IF(OFFSET('Hygiene Data'!$H$13,0,10*ROW('Hygiene Data'!H23))="","",OFFSET('Hygiene Data'!$H$13,0,10*ROW('Hygiene Data'!H23)))</f>
        <v>No</v>
      </c>
      <c r="ED29" s="289" t="str">
        <f ca="true">+IF(OFFSET('Hygiene Data'!$I$11,0,10*ROW('Hygiene Data'!I23))="","",OFFSET('Hygiene Data'!$I$11,0,10*ROW('Hygiene Data'!I23)))</f>
        <v/>
      </c>
      <c r="EE29" s="289" t="str">
        <f ca="true">+IF(OFFSET('Hygiene Data'!$I$12,0,10*ROW('Hygiene Data'!I23))="","",OFFSET('Hygiene Data'!$I$12,0,10*ROW('Hygiene Data'!I23)))</f>
        <v/>
      </c>
      <c r="EF29" s="289"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GIN_2021_EMIS</v>
      </c>
      <c r="B30" s="36" t="str">
        <f ca="true">+IF(OFFSET('Water Data'!$C$2,0,10*ROW('Water Data'!F24))="","",OFFSET('Water Data'!$C$2,0,10*ROW('Water Data'!F24)))</f>
        <v>EMIS</v>
      </c>
      <c r="C30" s="345">
        <f t="shared" ca="true" si="0"/>
        <v>2021</v>
      </c>
      <c r="D30" s="96">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57.573872472783826</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72.980221253771376</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49.475795423466131</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77.767310409797446</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86.077760497667185</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89.138451223600399</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82.997538517640621</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97.691945360339133</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73.393468118195955</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93.731143144485415</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63.114231014677728</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97.92746113989638</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9"/>
      <c r="BS30" s="289" t="str">
        <f ca="true">+IF(OFFSET('Water Data'!$D$27,0,10*ROW('Water Data'!D24))="","",OFFSET('Water Data'!$D$27,0,10*ROW('Water Data'!D24)))</f>
        <v>Yes</v>
      </c>
      <c r="BT30" s="289" t="str">
        <f ca="true">+IF(OFFSET('Water Data'!$D$28,0,10*ROW('Water Data'!D24))="","",OFFSET('Water Data'!$D$28,0,10*ROW('Water Data'!D24)))</f>
        <v/>
      </c>
      <c r="BU30" s="289" t="str">
        <f ca="true">+IF(OFFSET('Water Data'!$D$29,0,10*ROW('Water Data'!D24))="","",OFFSET('Water Data'!$D$29,0,10*ROW('Water Data'!D24)))</f>
        <v/>
      </c>
      <c r="BV30" s="289" t="str">
        <f ca="true">+IF(OFFSET('Water Data'!$E$27,0,10*ROW('Water Data'!E24))="","",OFFSET('Water Data'!$E$27,0,10*ROW('Water Data'!E24)))</f>
        <v/>
      </c>
      <c r="BW30" s="289" t="str">
        <f ca="true">+IF(OFFSET('Water Data'!$E$28,0,10*ROW('Water Data'!E24))="","",OFFSET('Water Data'!$E$28,0,10*ROW('Water Data'!E24)))</f>
        <v/>
      </c>
      <c r="BX30" s="289" t="str">
        <f ca="true">+IF(OFFSET('Water Data'!$E$29,0,10*ROW('Water Data'!E24))="","",OFFSET('Water Data'!$E$29,0,10*ROW('Water Data'!E24)))</f>
        <v/>
      </c>
      <c r="BY30" s="289" t="str">
        <f ca="true">+IF(OFFSET('Water Data'!$F$27,0,10*ROW('Water Data'!F24))="","",OFFSET('Water Data'!$F$27,0,10*ROW('Water Data'!F24)))</f>
        <v/>
      </c>
      <c r="BZ30" s="289" t="str">
        <f ca="true">+IF(OFFSET('Water Data'!$F$28,0,10*ROW('Water Data'!F24))="","",OFFSET('Water Data'!$F$28,0,10*ROW('Water Data'!F24)))</f>
        <v/>
      </c>
      <c r="CA30" s="289" t="str">
        <f ca="true">+IF(OFFSET('Water Data'!$F$29,0,10*ROW('Water Data'!F24))="","",OFFSET('Water Data'!$F$29,0,10*ROW('Water Data'!F24)))</f>
        <v/>
      </c>
      <c r="CB30" s="289" t="str">
        <f ca="true">+IF(OFFSET('Water Data'!$G$27,0,10*ROW('Water Data'!G24))="","",OFFSET('Water Data'!$G$27,0,10*ROW('Water Data'!G24)))</f>
        <v>Yes</v>
      </c>
      <c r="CC30" s="289" t="str">
        <f ca="true">+IF(OFFSET('Water Data'!$G$28,0,10*ROW('Water Data'!G24))="","",OFFSET('Water Data'!$G$28,0,10*ROW('Water Data'!G24)))</f>
        <v/>
      </c>
      <c r="CD30" s="289" t="str">
        <f ca="true">+IF(OFFSET('Water Data'!$G$29,0,10*ROW('Water Data'!G24))="","",OFFSET('Water Data'!$G$29,0,10*ROW('Water Data'!G24)))</f>
        <v/>
      </c>
      <c r="CE30" s="289" t="str">
        <f ca="true">+IF(OFFSET('Water Data'!$H$27,0,10*ROW('Water Data'!H24))="","",OFFSET('Water Data'!$H$27,0,10*ROW('Water Data'!H24)))</f>
        <v>Yes</v>
      </c>
      <c r="CF30" s="289" t="str">
        <f ca="true">+IF(OFFSET('Water Data'!$H$28,0,10*ROW('Water Data'!H24))="","",OFFSET('Water Data'!$H$28,0,10*ROW('Water Data'!H24)))</f>
        <v/>
      </c>
      <c r="CG30" s="289" t="str">
        <f ca="true">+IF(OFFSET('Water Data'!$H$29,0,10*ROW('Water Data'!H24))="","",OFFSET('Water Data'!$H$29,0,10*ROW('Water Data'!H24)))</f>
        <v/>
      </c>
      <c r="CH30" s="289" t="str">
        <f ca="true">+IF(OFFSET('Water Data'!$I$27,0,10*ROW('Water Data'!I24))="","",OFFSET('Water Data'!$I$27,0,10*ROW('Water Data'!I24)))</f>
        <v>Yes</v>
      </c>
      <c r="CI30" s="289" t="str">
        <f ca="true">+IF(OFFSET('Water Data'!$I$28,0,10*ROW('Water Data'!I24))="","",OFFSET('Water Data'!$I$28,0,10*ROW('Water Data'!I24)))</f>
        <v/>
      </c>
      <c r="CJ30" s="289" t="str">
        <f ca="true">+IF(OFFSET('Water Data'!$I$29,0,10*ROW('Water Data'!I24))="","",OFFSET('Water Data'!$I$29,0,10*ROW('Water Data'!I24)))</f>
        <v/>
      </c>
      <c r="CK30" s="289" t="str">
        <f ca="true">+IF(OFFSET('Sanitation Data'!$D$28,0,10*ROW('Sanitation Data'!D24))="","",OFFSET('Sanitation Data'!$D$28,0,10*ROW('Sanitation Data'!D24)))</f>
        <v>Yes</v>
      </c>
      <c r="CL30" s="289" t="str">
        <f ca="true">+IF(OFFSET('Sanitation Data'!$D$29,0,10*ROW('Sanitation Data'!D24))="","",OFFSET('Sanitation Data'!$D$29,0,10*ROW('Sanitation Data'!D24)))</f>
        <v/>
      </c>
      <c r="CM30" s="289" t="str">
        <f ca="true">+IF(OFFSET('Sanitation Data'!$D$30,0,10*ROW('Sanitation Data'!D24))="","",OFFSET('Sanitation Data'!$D$30,0,10*ROW('Sanitation Data'!D24)))</f>
        <v/>
      </c>
      <c r="CN30" s="289" t="str">
        <f ca="true">+IF(OFFSET('Sanitation Data'!$D$31,0,10*ROW('Sanitation Data'!D24))="","",OFFSET('Sanitation Data'!$D$31,0,10*ROW('Sanitation Data'!D24)))</f>
        <v/>
      </c>
      <c r="CO30" s="289" t="str">
        <f ca="true">+IF(OFFSET('Sanitation Data'!$D$32,0,10*ROW('Sanitation Data'!D24))="","",OFFSET('Sanitation Data'!$D$32,0,10*ROW('Sanitation Data'!D24)))</f>
        <v/>
      </c>
      <c r="CP30" s="289" t="str">
        <f ca="true">+IF(OFFSET('Sanitation Data'!$E$28,0,10*ROW('Sanitation Data'!E24))="","",OFFSET('Sanitation Data'!$E$28,0,10*ROW('Sanitation Data'!E24)))</f>
        <v/>
      </c>
      <c r="CQ30" s="289" t="str">
        <f ca="true">+IF(OFFSET('Sanitation Data'!$E$29,0,10*ROW('Sanitation Data'!E24))="","",OFFSET('Sanitation Data'!$E$29,0,10*ROW('Sanitation Data'!E24)))</f>
        <v/>
      </c>
      <c r="CR30" s="289" t="str">
        <f ca="true">+IF(OFFSET('Sanitation Data'!$E$30,0,10*ROW('Sanitation Data'!E24))="","",OFFSET('Sanitation Data'!$E$30,0,10*ROW('Sanitation Data'!E24)))</f>
        <v/>
      </c>
      <c r="CS30" s="289" t="str">
        <f ca="true">+IF(OFFSET('Sanitation Data'!$E$31,0,10*ROW('Sanitation Data'!E24))="","",OFFSET('Sanitation Data'!$E$31,0,10*ROW('Sanitation Data'!E24)))</f>
        <v/>
      </c>
      <c r="CT30" s="289" t="str">
        <f ca="true">+IF(OFFSET('Sanitation Data'!$E$32,0,10*ROW('Sanitation Data'!E24))="","",OFFSET('Sanitation Data'!$E$32,0,10*ROW('Sanitation Data'!E24)))</f>
        <v/>
      </c>
      <c r="CU30" s="289" t="str">
        <f ca="true">+IF(OFFSET('Sanitation Data'!$F$28,0,10*ROW('Sanitation Data'!F24))="","",OFFSET('Sanitation Data'!$F$28,0,10*ROW('Sanitation Data'!F24)))</f>
        <v/>
      </c>
      <c r="CV30" s="289" t="str">
        <f ca="true">+IF(OFFSET('Sanitation Data'!$F$29,0,10*ROW('Sanitation Data'!F24))="","",OFFSET('Sanitation Data'!$F$29,0,10*ROW('Sanitation Data'!F24)))</f>
        <v/>
      </c>
      <c r="CW30" s="289" t="str">
        <f ca="true">+IF(OFFSET('Sanitation Data'!$F$30,0,10*ROW('Sanitation Data'!F24))="","",OFFSET('Sanitation Data'!$F$30,0,10*ROW('Sanitation Data'!F24)))</f>
        <v/>
      </c>
      <c r="CX30" s="289" t="str">
        <f ca="true">+IF(OFFSET('Sanitation Data'!$F$31,0,10*ROW('Sanitation Data'!F24))="","",OFFSET('Sanitation Data'!$F$31,0,10*ROW('Sanitation Data'!F24)))</f>
        <v/>
      </c>
      <c r="CY30" s="289" t="str">
        <f ca="true">+IF(OFFSET('Sanitation Data'!$F$32,0,10*ROW('Sanitation Data'!F24))="","",OFFSET('Sanitation Data'!$F$32,0,10*ROW('Sanitation Data'!F24)))</f>
        <v/>
      </c>
      <c r="CZ30" s="289" t="str">
        <f ca="true">+IF(OFFSET('Sanitation Data'!$G$28,0,10*ROW('Sanitation Data'!G24))="","",OFFSET('Sanitation Data'!$G$28,0,10*ROW('Sanitation Data'!G24)))</f>
        <v>Yes</v>
      </c>
      <c r="DA30" s="289" t="str">
        <f ca="true">+IF(OFFSET('Sanitation Data'!$G$29,0,10*ROW('Sanitation Data'!G24))="","",OFFSET('Sanitation Data'!$G$29,0,10*ROW('Sanitation Data'!G24)))</f>
        <v/>
      </c>
      <c r="DB30" s="289" t="str">
        <f ca="true">+IF(OFFSET('Sanitation Data'!$G$30,0,10*ROW('Sanitation Data'!G24))="","",OFFSET('Sanitation Data'!$G$30,0,10*ROW('Sanitation Data'!G24)))</f>
        <v/>
      </c>
      <c r="DC30" s="289" t="str">
        <f ca="true">+IF(OFFSET('Sanitation Data'!$G$31,0,10*ROW('Sanitation Data'!G24))="","",OFFSET('Sanitation Data'!$G$31,0,10*ROW('Sanitation Data'!G24)))</f>
        <v/>
      </c>
      <c r="DD30" s="289" t="str">
        <f ca="true">+IF(OFFSET('Sanitation Data'!$G$32,0,10*ROW('Sanitation Data'!G24))="","",OFFSET('Sanitation Data'!$G$32,0,10*ROW('Sanitation Data'!G24)))</f>
        <v/>
      </c>
      <c r="DE30" s="289" t="str">
        <f ca="true">+IF(OFFSET('Sanitation Data'!$H$28,0,10*ROW('Sanitation Data'!H24))="","",OFFSET('Sanitation Data'!$H$28,0,10*ROW('Sanitation Data'!H24)))</f>
        <v>Yes</v>
      </c>
      <c r="DF30" s="289" t="str">
        <f ca="true">+IF(OFFSET('Sanitation Data'!$H$29,0,10*ROW('Sanitation Data'!H24))="","",OFFSET('Sanitation Data'!$H$29,0,10*ROW('Sanitation Data'!H24)))</f>
        <v/>
      </c>
      <c r="DG30" s="289" t="str">
        <f ca="true">+IF(OFFSET('Sanitation Data'!$H$30,0,10*ROW('Sanitation Data'!H24))="","",OFFSET('Sanitation Data'!$H$30,0,10*ROW('Sanitation Data'!H24)))</f>
        <v/>
      </c>
      <c r="DH30" s="289" t="str">
        <f ca="true">+IF(OFFSET('Sanitation Data'!$H$31,0,10*ROW('Sanitation Data'!H24))="","",OFFSET('Sanitation Data'!$H$31,0,10*ROW('Sanitation Data'!H24)))</f>
        <v/>
      </c>
      <c r="DI30" s="289" t="str">
        <f ca="true">+IF(OFFSET('Sanitation Data'!$H$32,0,10*ROW('Sanitation Data'!H24))="","",OFFSET('Sanitation Data'!$H$32,0,10*ROW('Sanitation Data'!H24)))</f>
        <v/>
      </c>
      <c r="DJ30" s="289" t="str">
        <f ca="true">+IF(OFFSET('Sanitation Data'!$I$28,0,10*ROW('Sanitation Data'!I24))="","",OFFSET('Sanitation Data'!$I$28,0,10*ROW('Sanitation Data'!I24)))</f>
        <v>Yes</v>
      </c>
      <c r="DK30" s="289" t="str">
        <f ca="true">+IF(OFFSET('Sanitation Data'!$I$29,0,10*ROW('Sanitation Data'!I24))="","",OFFSET('Sanitation Data'!$I$29,0,10*ROW('Sanitation Data'!I24)))</f>
        <v/>
      </c>
      <c r="DL30" s="289" t="str">
        <f ca="true">+IF(OFFSET('Sanitation Data'!$I$30,0,10*ROW('Sanitation Data'!I24))="","",OFFSET('Sanitation Data'!$I$30,0,10*ROW('Sanitation Data'!I24)))</f>
        <v/>
      </c>
      <c r="DM30" s="289" t="str">
        <f ca="true">+IF(OFFSET('Sanitation Data'!$I$31,0,10*ROW('Sanitation Data'!I24))="","",OFFSET('Sanitation Data'!$I$31,0,10*ROW('Sanitation Data'!I24)))</f>
        <v/>
      </c>
      <c r="DN30" s="289" t="str">
        <f ca="true">+IF(OFFSET('Sanitation Data'!$I$32,0,10*ROW('Sanitation Data'!I24))="","",OFFSET('Sanitation Data'!$I$32,0,10*ROW('Sanitation Data'!I24)))</f>
        <v/>
      </c>
      <c r="DO30" s="289" t="str">
        <f ca="true">+IF(OFFSET('Hygiene Data'!$D$11,0,10*ROW('Hygiene Data'!D24))="","",OFFSET('Hygiene Data'!$D$11,0,10*ROW('Hygiene Data'!D24)))</f>
        <v>Yes</v>
      </c>
      <c r="DP30" s="289" t="str">
        <f ca="true">+IF(OFFSET('Hygiene Data'!$D$12,0,10*ROW('Hygiene Data'!D24))="","",OFFSET('Hygiene Data'!$D$12,0,10*ROW('Hygiene Data'!D24)))</f>
        <v/>
      </c>
      <c r="DQ30" s="289" t="str">
        <f ca="true">+IF(OFFSET('Hygiene Data'!$D$13,0,10*ROW('Hygiene Data'!D24))="","",OFFSET('Hygiene Data'!$D$13,0,10*ROW('Hygiene Data'!D24)))</f>
        <v/>
      </c>
      <c r="DR30" s="289" t="str">
        <f ca="true">+IF(OFFSET('Hygiene Data'!$E$11,0,10*ROW('Hygiene Data'!E24))="","",OFFSET('Hygiene Data'!$E$11,0,10*ROW('Hygiene Data'!E24)))</f>
        <v/>
      </c>
      <c r="DS30" s="289" t="str">
        <f ca="true">+IF(OFFSET('Hygiene Data'!$E$12,0,10*ROW('Hygiene Data'!E24))="","",OFFSET('Hygiene Data'!$E$12,0,10*ROW('Hygiene Data'!E24)))</f>
        <v/>
      </c>
      <c r="DT30" s="289" t="str">
        <f ca="true">+IF(OFFSET('Hygiene Data'!$E$13,0,10*ROW('Hygiene Data'!E24))="","",OFFSET('Hygiene Data'!$E$13,0,10*ROW('Hygiene Data'!E24)))</f>
        <v/>
      </c>
      <c r="DU30" s="289" t="str">
        <f ca="true">+IF(OFFSET('Hygiene Data'!$F$11,0,10*ROW('Hygiene Data'!F24))="","",OFFSET('Hygiene Data'!$F$11,0,10*ROW('Hygiene Data'!F24)))</f>
        <v/>
      </c>
      <c r="DV30" s="289" t="str">
        <f ca="true">+IF(OFFSET('Hygiene Data'!$F$12,0,10*ROW('Hygiene Data'!F24))="","",OFFSET('Hygiene Data'!$F$12,0,10*ROW('Hygiene Data'!F24)))</f>
        <v/>
      </c>
      <c r="DW30" s="289" t="str">
        <f ca="true">+IF(OFFSET('Hygiene Data'!$F$13,0,10*ROW('Hygiene Data'!F24))="","",OFFSET('Hygiene Data'!$F$13,0,10*ROW('Hygiene Data'!F24)))</f>
        <v/>
      </c>
      <c r="DX30" s="289" t="str">
        <f ca="true">+IF(OFFSET('Hygiene Data'!$G$11,0,10*ROW('Hygiene Data'!G24))="","",OFFSET('Hygiene Data'!$G$11,0,10*ROW('Hygiene Data'!G24)))</f>
        <v>Yes</v>
      </c>
      <c r="DY30" s="289" t="str">
        <f ca="true">+IF(OFFSET('Hygiene Data'!$G$12,0,10*ROW('Hygiene Data'!G24))="","",OFFSET('Hygiene Data'!$G$12,0,10*ROW('Hygiene Data'!G24)))</f>
        <v/>
      </c>
      <c r="DZ30" s="289" t="str">
        <f ca="true">+IF(OFFSET('Hygiene Data'!$G$13,0,10*ROW('Hygiene Data'!G24))="","",OFFSET('Hygiene Data'!$G$13,0,10*ROW('Hygiene Data'!G24)))</f>
        <v/>
      </c>
      <c r="EA30" s="289" t="str">
        <f ca="true">+IF(OFFSET('Hygiene Data'!$H$11,0,10*ROW('Hygiene Data'!H24))="","",OFFSET('Hygiene Data'!$H$11,0,10*ROW('Hygiene Data'!H24)))</f>
        <v>Yes</v>
      </c>
      <c r="EB30" s="289" t="str">
        <f ca="true">+IF(OFFSET('Hygiene Data'!$H$12,0,10*ROW('Hygiene Data'!H24))="","",OFFSET('Hygiene Data'!$H$12,0,10*ROW('Hygiene Data'!H24)))</f>
        <v/>
      </c>
      <c r="EC30" s="289" t="str">
        <f ca="true">+IF(OFFSET('Hygiene Data'!$H$13,0,10*ROW('Hygiene Data'!H24))="","",OFFSET('Hygiene Data'!$H$13,0,10*ROW('Hygiene Data'!H24)))</f>
        <v/>
      </c>
      <c r="ED30" s="289" t="str">
        <f ca="true">+IF(OFFSET('Hygiene Data'!$I$11,0,10*ROW('Hygiene Data'!I24))="","",OFFSET('Hygiene Data'!$I$11,0,10*ROW('Hygiene Data'!I24)))</f>
        <v>Yes</v>
      </c>
      <c r="EE30" s="289" t="str">
        <f ca="true">+IF(OFFSET('Hygiene Data'!$I$12,0,10*ROW('Hygiene Data'!I24))="","",OFFSET('Hygiene Data'!$I$12,0,10*ROW('Hygiene Data'!I24)))</f>
        <v/>
      </c>
      <c r="EF30" s="289"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5"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9"/>
      <c r="BS31" s="289" t="str">
        <f ca="true">+IF(OFFSET('Water Data'!$D$27,0,10*ROW('Water Data'!D25))="","",OFFSET('Water Data'!$D$27,0,10*ROW('Water Data'!D25)))</f>
        <v/>
      </c>
      <c r="BT31" s="289" t="str">
        <f ca="true">+IF(OFFSET('Water Data'!$D$28,0,10*ROW('Water Data'!D25))="","",OFFSET('Water Data'!$D$28,0,10*ROW('Water Data'!D25)))</f>
        <v/>
      </c>
      <c r="BU31" s="289" t="str">
        <f ca="true">+IF(OFFSET('Water Data'!$D$29,0,10*ROW('Water Data'!D25))="","",OFFSET('Water Data'!$D$29,0,10*ROW('Water Data'!D25)))</f>
        <v/>
      </c>
      <c r="BV31" s="289" t="str">
        <f ca="true">+IF(OFFSET('Water Data'!$E$27,0,10*ROW('Water Data'!E25))="","",OFFSET('Water Data'!$E$27,0,10*ROW('Water Data'!E25)))</f>
        <v/>
      </c>
      <c r="BW31" s="289" t="str">
        <f ca="true">+IF(OFFSET('Water Data'!$E$28,0,10*ROW('Water Data'!E25))="","",OFFSET('Water Data'!$E$28,0,10*ROW('Water Data'!E25)))</f>
        <v/>
      </c>
      <c r="BX31" s="289" t="str">
        <f ca="true">+IF(OFFSET('Water Data'!$E$29,0,10*ROW('Water Data'!E25))="","",OFFSET('Water Data'!$E$29,0,10*ROW('Water Data'!E25)))</f>
        <v/>
      </c>
      <c r="BY31" s="289" t="str">
        <f ca="true">+IF(OFFSET('Water Data'!$F$27,0,10*ROW('Water Data'!F25))="","",OFFSET('Water Data'!$F$27,0,10*ROW('Water Data'!F25)))</f>
        <v/>
      </c>
      <c r="BZ31" s="289" t="str">
        <f ca="true">+IF(OFFSET('Water Data'!$F$28,0,10*ROW('Water Data'!F25))="","",OFFSET('Water Data'!$F$28,0,10*ROW('Water Data'!F25)))</f>
        <v/>
      </c>
      <c r="CA31" s="289" t="str">
        <f ca="true">+IF(OFFSET('Water Data'!$F$29,0,10*ROW('Water Data'!F25))="","",OFFSET('Water Data'!$F$29,0,10*ROW('Water Data'!F25)))</f>
        <v/>
      </c>
      <c r="CB31" s="289" t="str">
        <f ca="true">+IF(OFFSET('Water Data'!$G$27,0,10*ROW('Water Data'!G25))="","",OFFSET('Water Data'!$G$27,0,10*ROW('Water Data'!G25)))</f>
        <v/>
      </c>
      <c r="CC31" s="289" t="str">
        <f ca="true">+IF(OFFSET('Water Data'!$G$28,0,10*ROW('Water Data'!G25))="","",OFFSET('Water Data'!$G$28,0,10*ROW('Water Data'!G25)))</f>
        <v/>
      </c>
      <c r="CD31" s="289" t="str">
        <f ca="true">+IF(OFFSET('Water Data'!$G$29,0,10*ROW('Water Data'!G25))="","",OFFSET('Water Data'!$G$29,0,10*ROW('Water Data'!G25)))</f>
        <v/>
      </c>
      <c r="CE31" s="289" t="str">
        <f ca="true">+IF(OFFSET('Water Data'!$H$27,0,10*ROW('Water Data'!H25))="","",OFFSET('Water Data'!$H$27,0,10*ROW('Water Data'!H25)))</f>
        <v/>
      </c>
      <c r="CF31" s="289" t="str">
        <f ca="true">+IF(OFFSET('Water Data'!$H$28,0,10*ROW('Water Data'!H25))="","",OFFSET('Water Data'!$H$28,0,10*ROW('Water Data'!H25)))</f>
        <v/>
      </c>
      <c r="CG31" s="289" t="str">
        <f ca="true">+IF(OFFSET('Water Data'!$H$29,0,10*ROW('Water Data'!H25))="","",OFFSET('Water Data'!$H$29,0,10*ROW('Water Data'!H25)))</f>
        <v/>
      </c>
      <c r="CH31" s="289" t="str">
        <f ca="true">+IF(OFFSET('Water Data'!$I$27,0,10*ROW('Water Data'!I25))="","",OFFSET('Water Data'!$I$27,0,10*ROW('Water Data'!I25)))</f>
        <v/>
      </c>
      <c r="CI31" s="289" t="str">
        <f ca="true">+IF(OFFSET('Water Data'!$I$28,0,10*ROW('Water Data'!I25))="","",OFFSET('Water Data'!$I$28,0,10*ROW('Water Data'!I25)))</f>
        <v/>
      </c>
      <c r="CJ31" s="289" t="str">
        <f ca="true">+IF(OFFSET('Water Data'!$I$29,0,10*ROW('Water Data'!I25))="","",OFFSET('Water Data'!$I$29,0,10*ROW('Water Data'!I25)))</f>
        <v/>
      </c>
      <c r="CK31" s="289" t="str">
        <f ca="true">+IF(OFFSET('Sanitation Data'!$D$28,0,10*ROW('Sanitation Data'!D25))="","",OFFSET('Sanitation Data'!$D$28,0,10*ROW('Sanitation Data'!D25)))</f>
        <v/>
      </c>
      <c r="CL31" s="289" t="str">
        <f ca="true">+IF(OFFSET('Sanitation Data'!$D$29,0,10*ROW('Sanitation Data'!D25))="","",OFFSET('Sanitation Data'!$D$29,0,10*ROW('Sanitation Data'!D25)))</f>
        <v/>
      </c>
      <c r="CM31" s="289" t="str">
        <f ca="true">+IF(OFFSET('Sanitation Data'!$D$30,0,10*ROW('Sanitation Data'!D25))="","",OFFSET('Sanitation Data'!$D$30,0,10*ROW('Sanitation Data'!D25)))</f>
        <v/>
      </c>
      <c r="CN31" s="289" t="str">
        <f ca="true">+IF(OFFSET('Sanitation Data'!$D$31,0,10*ROW('Sanitation Data'!D25))="","",OFFSET('Sanitation Data'!$D$31,0,10*ROW('Sanitation Data'!D25)))</f>
        <v/>
      </c>
      <c r="CO31" s="289" t="str">
        <f ca="true">+IF(OFFSET('Sanitation Data'!$D$32,0,10*ROW('Sanitation Data'!D25))="","",OFFSET('Sanitation Data'!$D$32,0,10*ROW('Sanitation Data'!D25)))</f>
        <v/>
      </c>
      <c r="CP31" s="289" t="str">
        <f ca="true">+IF(OFFSET('Sanitation Data'!$E$28,0,10*ROW('Sanitation Data'!E25))="","",OFFSET('Sanitation Data'!$E$28,0,10*ROW('Sanitation Data'!E25)))</f>
        <v/>
      </c>
      <c r="CQ31" s="289" t="str">
        <f ca="true">+IF(OFFSET('Sanitation Data'!$E$29,0,10*ROW('Sanitation Data'!E25))="","",OFFSET('Sanitation Data'!$E$29,0,10*ROW('Sanitation Data'!E25)))</f>
        <v/>
      </c>
      <c r="CR31" s="289" t="str">
        <f ca="true">+IF(OFFSET('Sanitation Data'!$E$30,0,10*ROW('Sanitation Data'!E25))="","",OFFSET('Sanitation Data'!$E$30,0,10*ROW('Sanitation Data'!E25)))</f>
        <v/>
      </c>
      <c r="CS31" s="289" t="str">
        <f ca="true">+IF(OFFSET('Sanitation Data'!$E$31,0,10*ROW('Sanitation Data'!E25))="","",OFFSET('Sanitation Data'!$E$31,0,10*ROW('Sanitation Data'!E25)))</f>
        <v/>
      </c>
      <c r="CT31" s="289" t="str">
        <f ca="true">+IF(OFFSET('Sanitation Data'!$E$32,0,10*ROW('Sanitation Data'!E25))="","",OFFSET('Sanitation Data'!$E$32,0,10*ROW('Sanitation Data'!E25)))</f>
        <v/>
      </c>
      <c r="CU31" s="289" t="str">
        <f ca="true">+IF(OFFSET('Sanitation Data'!$F$28,0,10*ROW('Sanitation Data'!F25))="","",OFFSET('Sanitation Data'!$F$28,0,10*ROW('Sanitation Data'!F25)))</f>
        <v/>
      </c>
      <c r="CV31" s="289" t="str">
        <f ca="true">+IF(OFFSET('Sanitation Data'!$F$29,0,10*ROW('Sanitation Data'!F25))="","",OFFSET('Sanitation Data'!$F$29,0,10*ROW('Sanitation Data'!F25)))</f>
        <v/>
      </c>
      <c r="CW31" s="289" t="str">
        <f ca="true">+IF(OFFSET('Sanitation Data'!$F$30,0,10*ROW('Sanitation Data'!F25))="","",OFFSET('Sanitation Data'!$F$30,0,10*ROW('Sanitation Data'!F25)))</f>
        <v/>
      </c>
      <c r="CX31" s="289" t="str">
        <f ca="true">+IF(OFFSET('Sanitation Data'!$F$31,0,10*ROW('Sanitation Data'!F25))="","",OFFSET('Sanitation Data'!$F$31,0,10*ROW('Sanitation Data'!F25)))</f>
        <v/>
      </c>
      <c r="CY31" s="289" t="str">
        <f ca="true">+IF(OFFSET('Sanitation Data'!$F$32,0,10*ROW('Sanitation Data'!F25))="","",OFFSET('Sanitation Data'!$F$32,0,10*ROW('Sanitation Data'!F25)))</f>
        <v/>
      </c>
      <c r="CZ31" s="289" t="str">
        <f ca="true">+IF(OFFSET('Sanitation Data'!$G$28,0,10*ROW('Sanitation Data'!G25))="","",OFFSET('Sanitation Data'!$G$28,0,10*ROW('Sanitation Data'!G25)))</f>
        <v/>
      </c>
      <c r="DA31" s="289" t="str">
        <f ca="true">+IF(OFFSET('Sanitation Data'!$G$29,0,10*ROW('Sanitation Data'!G25))="","",OFFSET('Sanitation Data'!$G$29,0,10*ROW('Sanitation Data'!G25)))</f>
        <v/>
      </c>
      <c r="DB31" s="289" t="str">
        <f ca="true">+IF(OFFSET('Sanitation Data'!$G$30,0,10*ROW('Sanitation Data'!G25))="","",OFFSET('Sanitation Data'!$G$30,0,10*ROW('Sanitation Data'!G25)))</f>
        <v/>
      </c>
      <c r="DC31" s="289" t="str">
        <f ca="true">+IF(OFFSET('Sanitation Data'!$G$31,0,10*ROW('Sanitation Data'!G25))="","",OFFSET('Sanitation Data'!$G$31,0,10*ROW('Sanitation Data'!G25)))</f>
        <v/>
      </c>
      <c r="DD31" s="289" t="str">
        <f ca="true">+IF(OFFSET('Sanitation Data'!$G$32,0,10*ROW('Sanitation Data'!G25))="","",OFFSET('Sanitation Data'!$G$32,0,10*ROW('Sanitation Data'!G25)))</f>
        <v/>
      </c>
      <c r="DE31" s="289" t="str">
        <f ca="true">+IF(OFFSET('Sanitation Data'!$H$28,0,10*ROW('Sanitation Data'!H25))="","",OFFSET('Sanitation Data'!$H$28,0,10*ROW('Sanitation Data'!H25)))</f>
        <v/>
      </c>
      <c r="DF31" s="289" t="str">
        <f ca="true">+IF(OFFSET('Sanitation Data'!$H$29,0,10*ROW('Sanitation Data'!H25))="","",OFFSET('Sanitation Data'!$H$29,0,10*ROW('Sanitation Data'!H25)))</f>
        <v/>
      </c>
      <c r="DG31" s="289" t="str">
        <f ca="true">+IF(OFFSET('Sanitation Data'!$H$30,0,10*ROW('Sanitation Data'!H25))="","",OFFSET('Sanitation Data'!$H$30,0,10*ROW('Sanitation Data'!H25)))</f>
        <v/>
      </c>
      <c r="DH31" s="289" t="str">
        <f ca="true">+IF(OFFSET('Sanitation Data'!$H$31,0,10*ROW('Sanitation Data'!H25))="","",OFFSET('Sanitation Data'!$H$31,0,10*ROW('Sanitation Data'!H25)))</f>
        <v/>
      </c>
      <c r="DI31" s="289" t="str">
        <f ca="true">+IF(OFFSET('Sanitation Data'!$H$32,0,10*ROW('Sanitation Data'!H25))="","",OFFSET('Sanitation Data'!$H$32,0,10*ROW('Sanitation Data'!H25)))</f>
        <v/>
      </c>
      <c r="DJ31" s="289" t="str">
        <f ca="true">+IF(OFFSET('Sanitation Data'!$I$28,0,10*ROW('Sanitation Data'!I25))="","",OFFSET('Sanitation Data'!$I$28,0,10*ROW('Sanitation Data'!I25)))</f>
        <v/>
      </c>
      <c r="DK31" s="289" t="str">
        <f ca="true">+IF(OFFSET('Sanitation Data'!$I$29,0,10*ROW('Sanitation Data'!I25))="","",OFFSET('Sanitation Data'!$I$29,0,10*ROW('Sanitation Data'!I25)))</f>
        <v/>
      </c>
      <c r="DL31" s="289" t="str">
        <f ca="true">+IF(OFFSET('Sanitation Data'!$I$30,0,10*ROW('Sanitation Data'!I25))="","",OFFSET('Sanitation Data'!$I$30,0,10*ROW('Sanitation Data'!I25)))</f>
        <v/>
      </c>
      <c r="DM31" s="289" t="str">
        <f ca="true">+IF(OFFSET('Sanitation Data'!$I$31,0,10*ROW('Sanitation Data'!I25))="","",OFFSET('Sanitation Data'!$I$31,0,10*ROW('Sanitation Data'!I25)))</f>
        <v/>
      </c>
      <c r="DN31" s="289" t="str">
        <f ca="true">+IF(OFFSET('Sanitation Data'!$I$32,0,10*ROW('Sanitation Data'!I25))="","",OFFSET('Sanitation Data'!$I$32,0,10*ROW('Sanitation Data'!I25)))</f>
        <v/>
      </c>
      <c r="DO31" s="289" t="str">
        <f ca="true">+IF(OFFSET('Hygiene Data'!$D$11,0,10*ROW('Hygiene Data'!D25))="","",OFFSET('Hygiene Data'!$D$11,0,10*ROW('Hygiene Data'!D25)))</f>
        <v/>
      </c>
      <c r="DP31" s="289" t="str">
        <f ca="true">+IF(OFFSET('Hygiene Data'!$D$12,0,10*ROW('Hygiene Data'!D25))="","",OFFSET('Hygiene Data'!$D$12,0,10*ROW('Hygiene Data'!D25)))</f>
        <v/>
      </c>
      <c r="DQ31" s="289" t="str">
        <f ca="true">+IF(OFFSET('Hygiene Data'!$D$13,0,10*ROW('Hygiene Data'!D25))="","",OFFSET('Hygiene Data'!$D$13,0,10*ROW('Hygiene Data'!D25)))</f>
        <v/>
      </c>
      <c r="DR31" s="289" t="str">
        <f ca="true">+IF(OFFSET('Hygiene Data'!$E$11,0,10*ROW('Hygiene Data'!E25))="","",OFFSET('Hygiene Data'!$E$11,0,10*ROW('Hygiene Data'!E25)))</f>
        <v/>
      </c>
      <c r="DS31" s="289" t="str">
        <f ca="true">+IF(OFFSET('Hygiene Data'!$E$12,0,10*ROW('Hygiene Data'!E25))="","",OFFSET('Hygiene Data'!$E$12,0,10*ROW('Hygiene Data'!E25)))</f>
        <v/>
      </c>
      <c r="DT31" s="289" t="str">
        <f ca="true">+IF(OFFSET('Hygiene Data'!$E$13,0,10*ROW('Hygiene Data'!E25))="","",OFFSET('Hygiene Data'!$E$13,0,10*ROW('Hygiene Data'!E25)))</f>
        <v/>
      </c>
      <c r="DU31" s="289" t="str">
        <f ca="true">+IF(OFFSET('Hygiene Data'!$F$11,0,10*ROW('Hygiene Data'!F25))="","",OFFSET('Hygiene Data'!$F$11,0,10*ROW('Hygiene Data'!F25)))</f>
        <v/>
      </c>
      <c r="DV31" s="289" t="str">
        <f ca="true">+IF(OFFSET('Hygiene Data'!$F$12,0,10*ROW('Hygiene Data'!F25))="","",OFFSET('Hygiene Data'!$F$12,0,10*ROW('Hygiene Data'!F25)))</f>
        <v/>
      </c>
      <c r="DW31" s="289" t="str">
        <f ca="true">+IF(OFFSET('Hygiene Data'!$F$13,0,10*ROW('Hygiene Data'!F25))="","",OFFSET('Hygiene Data'!$F$13,0,10*ROW('Hygiene Data'!F25)))</f>
        <v/>
      </c>
      <c r="DX31" s="289" t="str">
        <f ca="true">+IF(OFFSET('Hygiene Data'!$G$11,0,10*ROW('Hygiene Data'!G25))="","",OFFSET('Hygiene Data'!$G$11,0,10*ROW('Hygiene Data'!G25)))</f>
        <v/>
      </c>
      <c r="DY31" s="289" t="str">
        <f ca="true">+IF(OFFSET('Hygiene Data'!$G$12,0,10*ROW('Hygiene Data'!G25))="","",OFFSET('Hygiene Data'!$G$12,0,10*ROW('Hygiene Data'!G25)))</f>
        <v/>
      </c>
      <c r="DZ31" s="289" t="str">
        <f ca="true">+IF(OFFSET('Hygiene Data'!$G$13,0,10*ROW('Hygiene Data'!G25))="","",OFFSET('Hygiene Data'!$G$13,0,10*ROW('Hygiene Data'!G25)))</f>
        <v/>
      </c>
      <c r="EA31" s="289" t="str">
        <f ca="true">+IF(OFFSET('Hygiene Data'!$H$11,0,10*ROW('Hygiene Data'!H25))="","",OFFSET('Hygiene Data'!$H$11,0,10*ROW('Hygiene Data'!H25)))</f>
        <v/>
      </c>
      <c r="EB31" s="289" t="str">
        <f ca="true">+IF(OFFSET('Hygiene Data'!$H$12,0,10*ROW('Hygiene Data'!H25))="","",OFFSET('Hygiene Data'!$H$12,0,10*ROW('Hygiene Data'!H25)))</f>
        <v/>
      </c>
      <c r="EC31" s="289" t="str">
        <f ca="true">+IF(OFFSET('Hygiene Data'!$H$13,0,10*ROW('Hygiene Data'!H25))="","",OFFSET('Hygiene Data'!$H$13,0,10*ROW('Hygiene Data'!H25)))</f>
        <v/>
      </c>
      <c r="ED31" s="289" t="str">
        <f ca="true">+IF(OFFSET('Hygiene Data'!$I$11,0,10*ROW('Hygiene Data'!I25))="","",OFFSET('Hygiene Data'!$I$11,0,10*ROW('Hygiene Data'!I25)))</f>
        <v/>
      </c>
      <c r="EE31" s="289" t="str">
        <f ca="true">+IF(OFFSET('Hygiene Data'!$I$12,0,10*ROW('Hygiene Data'!I25))="","",OFFSET('Hygiene Data'!$I$12,0,10*ROW('Hygiene Data'!I25)))</f>
        <v/>
      </c>
      <c r="EF31" s="289"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5"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9"/>
      <c r="BS32" s="289" t="str">
        <f ca="true">+IF(OFFSET('Water Data'!$D$27,0,10*ROW('Water Data'!D26))="","",OFFSET('Water Data'!$D$27,0,10*ROW('Water Data'!D26)))</f>
        <v/>
      </c>
      <c r="BT32" s="289" t="str">
        <f ca="true">+IF(OFFSET('Water Data'!$D$28,0,10*ROW('Water Data'!D26))="","",OFFSET('Water Data'!$D$28,0,10*ROW('Water Data'!D26)))</f>
        <v/>
      </c>
      <c r="BU32" s="289" t="str">
        <f ca="true">+IF(OFFSET('Water Data'!$D$29,0,10*ROW('Water Data'!D26))="","",OFFSET('Water Data'!$D$29,0,10*ROW('Water Data'!D26)))</f>
        <v/>
      </c>
      <c r="BV32" s="289" t="str">
        <f ca="true">+IF(OFFSET('Water Data'!$E$27,0,10*ROW('Water Data'!E26))="","",OFFSET('Water Data'!$E$27,0,10*ROW('Water Data'!E26)))</f>
        <v/>
      </c>
      <c r="BW32" s="289" t="str">
        <f ca="true">+IF(OFFSET('Water Data'!$E$28,0,10*ROW('Water Data'!E26))="","",OFFSET('Water Data'!$E$28,0,10*ROW('Water Data'!E26)))</f>
        <v/>
      </c>
      <c r="BX32" s="289" t="str">
        <f ca="true">+IF(OFFSET('Water Data'!$E$29,0,10*ROW('Water Data'!E26))="","",OFFSET('Water Data'!$E$29,0,10*ROW('Water Data'!E26)))</f>
        <v/>
      </c>
      <c r="BY32" s="289" t="str">
        <f ca="true">+IF(OFFSET('Water Data'!$F$27,0,10*ROW('Water Data'!F26))="","",OFFSET('Water Data'!$F$27,0,10*ROW('Water Data'!F26)))</f>
        <v/>
      </c>
      <c r="BZ32" s="289" t="str">
        <f ca="true">+IF(OFFSET('Water Data'!$F$28,0,10*ROW('Water Data'!F26))="","",OFFSET('Water Data'!$F$28,0,10*ROW('Water Data'!F26)))</f>
        <v/>
      </c>
      <c r="CA32" s="289" t="str">
        <f ca="true">+IF(OFFSET('Water Data'!$F$29,0,10*ROW('Water Data'!F26))="","",OFFSET('Water Data'!$F$29,0,10*ROW('Water Data'!F26)))</f>
        <v/>
      </c>
      <c r="CB32" s="289" t="str">
        <f ca="true">+IF(OFFSET('Water Data'!$G$27,0,10*ROW('Water Data'!G26))="","",OFFSET('Water Data'!$G$27,0,10*ROW('Water Data'!G26)))</f>
        <v/>
      </c>
      <c r="CC32" s="289" t="str">
        <f ca="true">+IF(OFFSET('Water Data'!$G$28,0,10*ROW('Water Data'!G26))="","",OFFSET('Water Data'!$G$28,0,10*ROW('Water Data'!G26)))</f>
        <v/>
      </c>
      <c r="CD32" s="289" t="str">
        <f ca="true">+IF(OFFSET('Water Data'!$G$29,0,10*ROW('Water Data'!G26))="","",OFFSET('Water Data'!$G$29,0,10*ROW('Water Data'!G26)))</f>
        <v/>
      </c>
      <c r="CE32" s="289" t="str">
        <f ca="true">+IF(OFFSET('Water Data'!$H$27,0,10*ROW('Water Data'!H26))="","",OFFSET('Water Data'!$H$27,0,10*ROW('Water Data'!H26)))</f>
        <v/>
      </c>
      <c r="CF32" s="289" t="str">
        <f ca="true">+IF(OFFSET('Water Data'!$H$28,0,10*ROW('Water Data'!H26))="","",OFFSET('Water Data'!$H$28,0,10*ROW('Water Data'!H26)))</f>
        <v/>
      </c>
      <c r="CG32" s="289" t="str">
        <f ca="true">+IF(OFFSET('Water Data'!$H$29,0,10*ROW('Water Data'!H26))="","",OFFSET('Water Data'!$H$29,0,10*ROW('Water Data'!H26)))</f>
        <v/>
      </c>
      <c r="CH32" s="289" t="str">
        <f ca="true">+IF(OFFSET('Water Data'!$I$27,0,10*ROW('Water Data'!I26))="","",OFFSET('Water Data'!$I$27,0,10*ROW('Water Data'!I26)))</f>
        <v/>
      </c>
      <c r="CI32" s="289" t="str">
        <f ca="true">+IF(OFFSET('Water Data'!$I$28,0,10*ROW('Water Data'!I26))="","",OFFSET('Water Data'!$I$28,0,10*ROW('Water Data'!I26)))</f>
        <v/>
      </c>
      <c r="CJ32" s="289" t="str">
        <f ca="true">+IF(OFFSET('Water Data'!$I$29,0,10*ROW('Water Data'!I26))="","",OFFSET('Water Data'!$I$29,0,10*ROW('Water Data'!I26)))</f>
        <v/>
      </c>
      <c r="CK32" s="289" t="str">
        <f ca="true">+IF(OFFSET('Sanitation Data'!$D$28,0,10*ROW('Sanitation Data'!D26))="","",OFFSET('Sanitation Data'!$D$28,0,10*ROW('Sanitation Data'!D26)))</f>
        <v/>
      </c>
      <c r="CL32" s="289" t="str">
        <f ca="true">+IF(OFFSET('Sanitation Data'!$D$29,0,10*ROW('Sanitation Data'!D26))="","",OFFSET('Sanitation Data'!$D$29,0,10*ROW('Sanitation Data'!D26)))</f>
        <v/>
      </c>
      <c r="CM32" s="289" t="str">
        <f ca="true">+IF(OFFSET('Sanitation Data'!$D$30,0,10*ROW('Sanitation Data'!D26))="","",OFFSET('Sanitation Data'!$D$30,0,10*ROW('Sanitation Data'!D26)))</f>
        <v/>
      </c>
      <c r="CN32" s="289" t="str">
        <f ca="true">+IF(OFFSET('Sanitation Data'!$D$31,0,10*ROW('Sanitation Data'!D26))="","",OFFSET('Sanitation Data'!$D$31,0,10*ROW('Sanitation Data'!D26)))</f>
        <v/>
      </c>
      <c r="CO32" s="289" t="str">
        <f ca="true">+IF(OFFSET('Sanitation Data'!$D$32,0,10*ROW('Sanitation Data'!D26))="","",OFFSET('Sanitation Data'!$D$32,0,10*ROW('Sanitation Data'!D26)))</f>
        <v/>
      </c>
      <c r="CP32" s="289" t="str">
        <f ca="true">+IF(OFFSET('Sanitation Data'!$E$28,0,10*ROW('Sanitation Data'!E26))="","",OFFSET('Sanitation Data'!$E$28,0,10*ROW('Sanitation Data'!E26)))</f>
        <v/>
      </c>
      <c r="CQ32" s="289" t="str">
        <f ca="true">+IF(OFFSET('Sanitation Data'!$E$29,0,10*ROW('Sanitation Data'!E26))="","",OFFSET('Sanitation Data'!$E$29,0,10*ROW('Sanitation Data'!E26)))</f>
        <v/>
      </c>
      <c r="CR32" s="289" t="str">
        <f ca="true">+IF(OFFSET('Sanitation Data'!$E$30,0,10*ROW('Sanitation Data'!E26))="","",OFFSET('Sanitation Data'!$E$30,0,10*ROW('Sanitation Data'!E26)))</f>
        <v/>
      </c>
      <c r="CS32" s="289" t="str">
        <f ca="true">+IF(OFFSET('Sanitation Data'!$E$31,0,10*ROW('Sanitation Data'!E26))="","",OFFSET('Sanitation Data'!$E$31,0,10*ROW('Sanitation Data'!E26)))</f>
        <v/>
      </c>
      <c r="CT32" s="289" t="str">
        <f ca="true">+IF(OFFSET('Sanitation Data'!$E$32,0,10*ROW('Sanitation Data'!E26))="","",OFFSET('Sanitation Data'!$E$32,0,10*ROW('Sanitation Data'!E26)))</f>
        <v/>
      </c>
      <c r="CU32" s="289" t="str">
        <f ca="true">+IF(OFFSET('Sanitation Data'!$F$28,0,10*ROW('Sanitation Data'!F26))="","",OFFSET('Sanitation Data'!$F$28,0,10*ROW('Sanitation Data'!F26)))</f>
        <v/>
      </c>
      <c r="CV32" s="289" t="str">
        <f ca="true">+IF(OFFSET('Sanitation Data'!$F$29,0,10*ROW('Sanitation Data'!F26))="","",OFFSET('Sanitation Data'!$F$29,0,10*ROW('Sanitation Data'!F26)))</f>
        <v/>
      </c>
      <c r="CW32" s="289" t="str">
        <f ca="true">+IF(OFFSET('Sanitation Data'!$F$30,0,10*ROW('Sanitation Data'!F26))="","",OFFSET('Sanitation Data'!$F$30,0,10*ROW('Sanitation Data'!F26)))</f>
        <v/>
      </c>
      <c r="CX32" s="289" t="str">
        <f ca="true">+IF(OFFSET('Sanitation Data'!$F$31,0,10*ROW('Sanitation Data'!F26))="","",OFFSET('Sanitation Data'!$F$31,0,10*ROW('Sanitation Data'!F26)))</f>
        <v/>
      </c>
      <c r="CY32" s="289" t="str">
        <f ca="true">+IF(OFFSET('Sanitation Data'!$F$32,0,10*ROW('Sanitation Data'!F26))="","",OFFSET('Sanitation Data'!$F$32,0,10*ROW('Sanitation Data'!F26)))</f>
        <v/>
      </c>
      <c r="CZ32" s="289" t="str">
        <f ca="true">+IF(OFFSET('Sanitation Data'!$G$28,0,10*ROW('Sanitation Data'!G26))="","",OFFSET('Sanitation Data'!$G$28,0,10*ROW('Sanitation Data'!G26)))</f>
        <v/>
      </c>
      <c r="DA32" s="289" t="str">
        <f ca="true">+IF(OFFSET('Sanitation Data'!$G$29,0,10*ROW('Sanitation Data'!G26))="","",OFFSET('Sanitation Data'!$G$29,0,10*ROW('Sanitation Data'!G26)))</f>
        <v/>
      </c>
      <c r="DB32" s="289" t="str">
        <f ca="true">+IF(OFFSET('Sanitation Data'!$G$30,0,10*ROW('Sanitation Data'!G26))="","",OFFSET('Sanitation Data'!$G$30,0,10*ROW('Sanitation Data'!G26)))</f>
        <v/>
      </c>
      <c r="DC32" s="289" t="str">
        <f ca="true">+IF(OFFSET('Sanitation Data'!$G$31,0,10*ROW('Sanitation Data'!G26))="","",OFFSET('Sanitation Data'!$G$31,0,10*ROW('Sanitation Data'!G26)))</f>
        <v/>
      </c>
      <c r="DD32" s="289" t="str">
        <f ca="true">+IF(OFFSET('Sanitation Data'!$G$32,0,10*ROW('Sanitation Data'!G26))="","",OFFSET('Sanitation Data'!$G$32,0,10*ROW('Sanitation Data'!G26)))</f>
        <v/>
      </c>
      <c r="DE32" s="289" t="str">
        <f ca="true">+IF(OFFSET('Sanitation Data'!$H$28,0,10*ROW('Sanitation Data'!H26))="","",OFFSET('Sanitation Data'!$H$28,0,10*ROW('Sanitation Data'!H26)))</f>
        <v/>
      </c>
      <c r="DF32" s="289" t="str">
        <f ca="true">+IF(OFFSET('Sanitation Data'!$H$29,0,10*ROW('Sanitation Data'!H26))="","",OFFSET('Sanitation Data'!$H$29,0,10*ROW('Sanitation Data'!H26)))</f>
        <v/>
      </c>
      <c r="DG32" s="289" t="str">
        <f ca="true">+IF(OFFSET('Sanitation Data'!$H$30,0,10*ROW('Sanitation Data'!H26))="","",OFFSET('Sanitation Data'!$H$30,0,10*ROW('Sanitation Data'!H26)))</f>
        <v/>
      </c>
      <c r="DH32" s="289" t="str">
        <f ca="true">+IF(OFFSET('Sanitation Data'!$H$31,0,10*ROW('Sanitation Data'!H26))="","",OFFSET('Sanitation Data'!$H$31,0,10*ROW('Sanitation Data'!H26)))</f>
        <v/>
      </c>
      <c r="DI32" s="289" t="str">
        <f ca="true">+IF(OFFSET('Sanitation Data'!$H$32,0,10*ROW('Sanitation Data'!H26))="","",OFFSET('Sanitation Data'!$H$32,0,10*ROW('Sanitation Data'!H26)))</f>
        <v/>
      </c>
      <c r="DJ32" s="289" t="str">
        <f ca="true">+IF(OFFSET('Sanitation Data'!$I$28,0,10*ROW('Sanitation Data'!I26))="","",OFFSET('Sanitation Data'!$I$28,0,10*ROW('Sanitation Data'!I26)))</f>
        <v/>
      </c>
      <c r="DK32" s="289" t="str">
        <f ca="true">+IF(OFFSET('Sanitation Data'!$I$29,0,10*ROW('Sanitation Data'!I26))="","",OFFSET('Sanitation Data'!$I$29,0,10*ROW('Sanitation Data'!I26)))</f>
        <v/>
      </c>
      <c r="DL32" s="289" t="str">
        <f ca="true">+IF(OFFSET('Sanitation Data'!$I$30,0,10*ROW('Sanitation Data'!I26))="","",OFFSET('Sanitation Data'!$I$30,0,10*ROW('Sanitation Data'!I26)))</f>
        <v/>
      </c>
      <c r="DM32" s="289" t="str">
        <f ca="true">+IF(OFFSET('Sanitation Data'!$I$31,0,10*ROW('Sanitation Data'!I26))="","",OFFSET('Sanitation Data'!$I$31,0,10*ROW('Sanitation Data'!I26)))</f>
        <v/>
      </c>
      <c r="DN32" s="289" t="str">
        <f ca="true">+IF(OFFSET('Sanitation Data'!$I$32,0,10*ROW('Sanitation Data'!I26))="","",OFFSET('Sanitation Data'!$I$32,0,10*ROW('Sanitation Data'!I26)))</f>
        <v/>
      </c>
      <c r="DO32" s="289" t="str">
        <f ca="true">+IF(OFFSET('Hygiene Data'!$D$11,0,10*ROW('Hygiene Data'!D26))="","",OFFSET('Hygiene Data'!$D$11,0,10*ROW('Hygiene Data'!D26)))</f>
        <v/>
      </c>
      <c r="DP32" s="289" t="str">
        <f ca="true">+IF(OFFSET('Hygiene Data'!$D$12,0,10*ROW('Hygiene Data'!D26))="","",OFFSET('Hygiene Data'!$D$12,0,10*ROW('Hygiene Data'!D26)))</f>
        <v/>
      </c>
      <c r="DQ32" s="289" t="str">
        <f ca="true">+IF(OFFSET('Hygiene Data'!$D$13,0,10*ROW('Hygiene Data'!D26))="","",OFFSET('Hygiene Data'!$D$13,0,10*ROW('Hygiene Data'!D26)))</f>
        <v/>
      </c>
      <c r="DR32" s="289" t="str">
        <f ca="true">+IF(OFFSET('Hygiene Data'!$E$11,0,10*ROW('Hygiene Data'!E26))="","",OFFSET('Hygiene Data'!$E$11,0,10*ROW('Hygiene Data'!E26)))</f>
        <v/>
      </c>
      <c r="DS32" s="289" t="str">
        <f ca="true">+IF(OFFSET('Hygiene Data'!$E$12,0,10*ROW('Hygiene Data'!E26))="","",OFFSET('Hygiene Data'!$E$12,0,10*ROW('Hygiene Data'!E26)))</f>
        <v/>
      </c>
      <c r="DT32" s="289" t="str">
        <f ca="true">+IF(OFFSET('Hygiene Data'!$E$13,0,10*ROW('Hygiene Data'!E26))="","",OFFSET('Hygiene Data'!$E$13,0,10*ROW('Hygiene Data'!E26)))</f>
        <v/>
      </c>
      <c r="DU32" s="289" t="str">
        <f ca="true">+IF(OFFSET('Hygiene Data'!$F$11,0,10*ROW('Hygiene Data'!F26))="","",OFFSET('Hygiene Data'!$F$11,0,10*ROW('Hygiene Data'!F26)))</f>
        <v/>
      </c>
      <c r="DV32" s="289" t="str">
        <f ca="true">+IF(OFFSET('Hygiene Data'!$F$12,0,10*ROW('Hygiene Data'!F26))="","",OFFSET('Hygiene Data'!$F$12,0,10*ROW('Hygiene Data'!F26)))</f>
        <v/>
      </c>
      <c r="DW32" s="289" t="str">
        <f ca="true">+IF(OFFSET('Hygiene Data'!$F$13,0,10*ROW('Hygiene Data'!F26))="","",OFFSET('Hygiene Data'!$F$13,0,10*ROW('Hygiene Data'!F26)))</f>
        <v/>
      </c>
      <c r="DX32" s="289" t="str">
        <f ca="true">+IF(OFFSET('Hygiene Data'!$G$11,0,10*ROW('Hygiene Data'!G26))="","",OFFSET('Hygiene Data'!$G$11,0,10*ROW('Hygiene Data'!G26)))</f>
        <v/>
      </c>
      <c r="DY32" s="289" t="str">
        <f ca="true">+IF(OFFSET('Hygiene Data'!$G$12,0,10*ROW('Hygiene Data'!G26))="","",OFFSET('Hygiene Data'!$G$12,0,10*ROW('Hygiene Data'!G26)))</f>
        <v/>
      </c>
      <c r="DZ32" s="289" t="str">
        <f ca="true">+IF(OFFSET('Hygiene Data'!$G$13,0,10*ROW('Hygiene Data'!G26))="","",OFFSET('Hygiene Data'!$G$13,0,10*ROW('Hygiene Data'!G26)))</f>
        <v/>
      </c>
      <c r="EA32" s="289" t="str">
        <f ca="true">+IF(OFFSET('Hygiene Data'!$H$11,0,10*ROW('Hygiene Data'!H26))="","",OFFSET('Hygiene Data'!$H$11,0,10*ROW('Hygiene Data'!H26)))</f>
        <v/>
      </c>
      <c r="EB32" s="289" t="str">
        <f ca="true">+IF(OFFSET('Hygiene Data'!$H$12,0,10*ROW('Hygiene Data'!H26))="","",OFFSET('Hygiene Data'!$H$12,0,10*ROW('Hygiene Data'!H26)))</f>
        <v/>
      </c>
      <c r="EC32" s="289" t="str">
        <f ca="true">+IF(OFFSET('Hygiene Data'!$H$13,0,10*ROW('Hygiene Data'!H26))="","",OFFSET('Hygiene Data'!$H$13,0,10*ROW('Hygiene Data'!H26)))</f>
        <v/>
      </c>
      <c r="ED32" s="289" t="str">
        <f ca="true">+IF(OFFSET('Hygiene Data'!$I$11,0,10*ROW('Hygiene Data'!I26))="","",OFFSET('Hygiene Data'!$I$11,0,10*ROW('Hygiene Data'!I26)))</f>
        <v/>
      </c>
      <c r="EE32" s="289" t="str">
        <f ca="true">+IF(OFFSET('Hygiene Data'!$I$12,0,10*ROW('Hygiene Data'!I26))="","",OFFSET('Hygiene Data'!$I$12,0,10*ROW('Hygiene Data'!I26)))</f>
        <v/>
      </c>
      <c r="EF32" s="289"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5"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9"/>
      <c r="BS33" s="289" t="str">
        <f ca="true">+IF(OFFSET('Water Data'!$D$27,0,10*ROW('Water Data'!D27))="","",OFFSET('Water Data'!$D$27,0,10*ROW('Water Data'!D27)))</f>
        <v/>
      </c>
      <c r="BT33" s="289" t="str">
        <f ca="true">+IF(OFFSET('Water Data'!$D$28,0,10*ROW('Water Data'!D27))="","",OFFSET('Water Data'!$D$28,0,10*ROW('Water Data'!D27)))</f>
        <v/>
      </c>
      <c r="BU33" s="289" t="str">
        <f ca="true">+IF(OFFSET('Water Data'!$D$29,0,10*ROW('Water Data'!D27))="","",OFFSET('Water Data'!$D$29,0,10*ROW('Water Data'!D27)))</f>
        <v/>
      </c>
      <c r="BV33" s="289" t="str">
        <f ca="true">+IF(OFFSET('Water Data'!$E$27,0,10*ROW('Water Data'!E27))="","",OFFSET('Water Data'!$E$27,0,10*ROW('Water Data'!E27)))</f>
        <v/>
      </c>
      <c r="BW33" s="289" t="str">
        <f ca="true">+IF(OFFSET('Water Data'!$E$28,0,10*ROW('Water Data'!E27))="","",OFFSET('Water Data'!$E$28,0,10*ROW('Water Data'!E27)))</f>
        <v/>
      </c>
      <c r="BX33" s="289" t="str">
        <f ca="true">+IF(OFFSET('Water Data'!$E$29,0,10*ROW('Water Data'!E27))="","",OFFSET('Water Data'!$E$29,0,10*ROW('Water Data'!E27)))</f>
        <v/>
      </c>
      <c r="BY33" s="289" t="str">
        <f ca="true">+IF(OFFSET('Water Data'!$F$27,0,10*ROW('Water Data'!F27))="","",OFFSET('Water Data'!$F$27,0,10*ROW('Water Data'!F27)))</f>
        <v/>
      </c>
      <c r="BZ33" s="289" t="str">
        <f ca="true">+IF(OFFSET('Water Data'!$F$28,0,10*ROW('Water Data'!F27))="","",OFFSET('Water Data'!$F$28,0,10*ROW('Water Data'!F27)))</f>
        <v/>
      </c>
      <c r="CA33" s="289" t="str">
        <f ca="true">+IF(OFFSET('Water Data'!$F$29,0,10*ROW('Water Data'!F27))="","",OFFSET('Water Data'!$F$29,0,10*ROW('Water Data'!F27)))</f>
        <v/>
      </c>
      <c r="CB33" s="289" t="str">
        <f ca="true">+IF(OFFSET('Water Data'!$G$27,0,10*ROW('Water Data'!G27))="","",OFFSET('Water Data'!$G$27,0,10*ROW('Water Data'!G27)))</f>
        <v/>
      </c>
      <c r="CC33" s="289" t="str">
        <f ca="true">+IF(OFFSET('Water Data'!$G$28,0,10*ROW('Water Data'!G27))="","",OFFSET('Water Data'!$G$28,0,10*ROW('Water Data'!G27)))</f>
        <v/>
      </c>
      <c r="CD33" s="289" t="str">
        <f ca="true">+IF(OFFSET('Water Data'!$G$29,0,10*ROW('Water Data'!G27))="","",OFFSET('Water Data'!$G$29,0,10*ROW('Water Data'!G27)))</f>
        <v/>
      </c>
      <c r="CE33" s="289" t="str">
        <f ca="true">+IF(OFFSET('Water Data'!$H$27,0,10*ROW('Water Data'!H27))="","",OFFSET('Water Data'!$H$27,0,10*ROW('Water Data'!H27)))</f>
        <v/>
      </c>
      <c r="CF33" s="289" t="str">
        <f ca="true">+IF(OFFSET('Water Data'!$H$28,0,10*ROW('Water Data'!H27))="","",OFFSET('Water Data'!$H$28,0,10*ROW('Water Data'!H27)))</f>
        <v/>
      </c>
      <c r="CG33" s="289" t="str">
        <f ca="true">+IF(OFFSET('Water Data'!$H$29,0,10*ROW('Water Data'!H27))="","",OFFSET('Water Data'!$H$29,0,10*ROW('Water Data'!H27)))</f>
        <v/>
      </c>
      <c r="CH33" s="289" t="str">
        <f ca="true">+IF(OFFSET('Water Data'!$I$27,0,10*ROW('Water Data'!I27))="","",OFFSET('Water Data'!$I$27,0,10*ROW('Water Data'!I27)))</f>
        <v/>
      </c>
      <c r="CI33" s="289" t="str">
        <f ca="true">+IF(OFFSET('Water Data'!$I$28,0,10*ROW('Water Data'!I27))="","",OFFSET('Water Data'!$I$28,0,10*ROW('Water Data'!I27)))</f>
        <v/>
      </c>
      <c r="CJ33" s="289" t="str">
        <f ca="true">+IF(OFFSET('Water Data'!$I$29,0,10*ROW('Water Data'!I27))="","",OFFSET('Water Data'!$I$29,0,10*ROW('Water Data'!I27)))</f>
        <v/>
      </c>
      <c r="CK33" s="289" t="str">
        <f ca="true">+IF(OFFSET('Sanitation Data'!$D$28,0,10*ROW('Sanitation Data'!D27))="","",OFFSET('Sanitation Data'!$D$28,0,10*ROW('Sanitation Data'!D27)))</f>
        <v/>
      </c>
      <c r="CL33" s="289" t="str">
        <f ca="true">+IF(OFFSET('Sanitation Data'!$D$29,0,10*ROW('Sanitation Data'!D27))="","",OFFSET('Sanitation Data'!$D$29,0,10*ROW('Sanitation Data'!D27)))</f>
        <v/>
      </c>
      <c r="CM33" s="289" t="str">
        <f ca="true">+IF(OFFSET('Sanitation Data'!$D$30,0,10*ROW('Sanitation Data'!D27))="","",OFFSET('Sanitation Data'!$D$30,0,10*ROW('Sanitation Data'!D27)))</f>
        <v/>
      </c>
      <c r="CN33" s="289" t="str">
        <f ca="true">+IF(OFFSET('Sanitation Data'!$D$31,0,10*ROW('Sanitation Data'!D27))="","",OFFSET('Sanitation Data'!$D$31,0,10*ROW('Sanitation Data'!D27)))</f>
        <v/>
      </c>
      <c r="CO33" s="289" t="str">
        <f ca="true">+IF(OFFSET('Sanitation Data'!$D$32,0,10*ROW('Sanitation Data'!D27))="","",OFFSET('Sanitation Data'!$D$32,0,10*ROW('Sanitation Data'!D27)))</f>
        <v/>
      </c>
      <c r="CP33" s="289" t="str">
        <f ca="true">+IF(OFFSET('Sanitation Data'!$E$28,0,10*ROW('Sanitation Data'!E27))="","",OFFSET('Sanitation Data'!$E$28,0,10*ROW('Sanitation Data'!E27)))</f>
        <v/>
      </c>
      <c r="CQ33" s="289" t="str">
        <f ca="true">+IF(OFFSET('Sanitation Data'!$E$29,0,10*ROW('Sanitation Data'!E27))="","",OFFSET('Sanitation Data'!$E$29,0,10*ROW('Sanitation Data'!E27)))</f>
        <v/>
      </c>
      <c r="CR33" s="289" t="str">
        <f ca="true">+IF(OFFSET('Sanitation Data'!$E$30,0,10*ROW('Sanitation Data'!E27))="","",OFFSET('Sanitation Data'!$E$30,0,10*ROW('Sanitation Data'!E27)))</f>
        <v/>
      </c>
      <c r="CS33" s="289" t="str">
        <f ca="true">+IF(OFFSET('Sanitation Data'!$E$31,0,10*ROW('Sanitation Data'!E27))="","",OFFSET('Sanitation Data'!$E$31,0,10*ROW('Sanitation Data'!E27)))</f>
        <v/>
      </c>
      <c r="CT33" s="289" t="str">
        <f ca="true">+IF(OFFSET('Sanitation Data'!$E$32,0,10*ROW('Sanitation Data'!E27))="","",OFFSET('Sanitation Data'!$E$32,0,10*ROW('Sanitation Data'!E27)))</f>
        <v/>
      </c>
      <c r="CU33" s="289" t="str">
        <f ca="true">+IF(OFFSET('Sanitation Data'!$F$28,0,10*ROW('Sanitation Data'!F27))="","",OFFSET('Sanitation Data'!$F$28,0,10*ROW('Sanitation Data'!F27)))</f>
        <v/>
      </c>
      <c r="CV33" s="289" t="str">
        <f ca="true">+IF(OFFSET('Sanitation Data'!$F$29,0,10*ROW('Sanitation Data'!F27))="","",OFFSET('Sanitation Data'!$F$29,0,10*ROW('Sanitation Data'!F27)))</f>
        <v/>
      </c>
      <c r="CW33" s="289" t="str">
        <f ca="true">+IF(OFFSET('Sanitation Data'!$F$30,0,10*ROW('Sanitation Data'!F27))="","",OFFSET('Sanitation Data'!$F$30,0,10*ROW('Sanitation Data'!F27)))</f>
        <v/>
      </c>
      <c r="CX33" s="289" t="str">
        <f ca="true">+IF(OFFSET('Sanitation Data'!$F$31,0,10*ROW('Sanitation Data'!F27))="","",OFFSET('Sanitation Data'!$F$31,0,10*ROW('Sanitation Data'!F27)))</f>
        <v/>
      </c>
      <c r="CY33" s="289" t="str">
        <f ca="true">+IF(OFFSET('Sanitation Data'!$F$32,0,10*ROW('Sanitation Data'!F27))="","",OFFSET('Sanitation Data'!$F$32,0,10*ROW('Sanitation Data'!F27)))</f>
        <v/>
      </c>
      <c r="CZ33" s="289" t="str">
        <f ca="true">+IF(OFFSET('Sanitation Data'!$G$28,0,10*ROW('Sanitation Data'!G27))="","",OFFSET('Sanitation Data'!$G$28,0,10*ROW('Sanitation Data'!G27)))</f>
        <v/>
      </c>
      <c r="DA33" s="289" t="str">
        <f ca="true">+IF(OFFSET('Sanitation Data'!$G$29,0,10*ROW('Sanitation Data'!G27))="","",OFFSET('Sanitation Data'!$G$29,0,10*ROW('Sanitation Data'!G27)))</f>
        <v/>
      </c>
      <c r="DB33" s="289" t="str">
        <f ca="true">+IF(OFFSET('Sanitation Data'!$G$30,0,10*ROW('Sanitation Data'!G27))="","",OFFSET('Sanitation Data'!$G$30,0,10*ROW('Sanitation Data'!G27)))</f>
        <v/>
      </c>
      <c r="DC33" s="289" t="str">
        <f ca="true">+IF(OFFSET('Sanitation Data'!$G$31,0,10*ROW('Sanitation Data'!G27))="","",OFFSET('Sanitation Data'!$G$31,0,10*ROW('Sanitation Data'!G27)))</f>
        <v/>
      </c>
      <c r="DD33" s="289" t="str">
        <f ca="true">+IF(OFFSET('Sanitation Data'!$G$32,0,10*ROW('Sanitation Data'!G27))="","",OFFSET('Sanitation Data'!$G$32,0,10*ROW('Sanitation Data'!G27)))</f>
        <v/>
      </c>
      <c r="DE33" s="289" t="str">
        <f ca="true">+IF(OFFSET('Sanitation Data'!$H$28,0,10*ROW('Sanitation Data'!H27))="","",OFFSET('Sanitation Data'!$H$28,0,10*ROW('Sanitation Data'!H27)))</f>
        <v/>
      </c>
      <c r="DF33" s="289" t="str">
        <f ca="true">+IF(OFFSET('Sanitation Data'!$H$29,0,10*ROW('Sanitation Data'!H27))="","",OFFSET('Sanitation Data'!$H$29,0,10*ROW('Sanitation Data'!H27)))</f>
        <v/>
      </c>
      <c r="DG33" s="289" t="str">
        <f ca="true">+IF(OFFSET('Sanitation Data'!$H$30,0,10*ROW('Sanitation Data'!H27))="","",OFFSET('Sanitation Data'!$H$30,0,10*ROW('Sanitation Data'!H27)))</f>
        <v/>
      </c>
      <c r="DH33" s="289" t="str">
        <f ca="true">+IF(OFFSET('Sanitation Data'!$H$31,0,10*ROW('Sanitation Data'!H27))="","",OFFSET('Sanitation Data'!$H$31,0,10*ROW('Sanitation Data'!H27)))</f>
        <v/>
      </c>
      <c r="DI33" s="289" t="str">
        <f ca="true">+IF(OFFSET('Sanitation Data'!$H$32,0,10*ROW('Sanitation Data'!H27))="","",OFFSET('Sanitation Data'!$H$32,0,10*ROW('Sanitation Data'!H27)))</f>
        <v/>
      </c>
      <c r="DJ33" s="289" t="str">
        <f ca="true">+IF(OFFSET('Sanitation Data'!$I$28,0,10*ROW('Sanitation Data'!I27))="","",OFFSET('Sanitation Data'!$I$28,0,10*ROW('Sanitation Data'!I27)))</f>
        <v/>
      </c>
      <c r="DK33" s="289" t="str">
        <f ca="true">+IF(OFFSET('Sanitation Data'!$I$29,0,10*ROW('Sanitation Data'!I27))="","",OFFSET('Sanitation Data'!$I$29,0,10*ROW('Sanitation Data'!I27)))</f>
        <v/>
      </c>
      <c r="DL33" s="289" t="str">
        <f ca="true">+IF(OFFSET('Sanitation Data'!$I$30,0,10*ROW('Sanitation Data'!I27))="","",OFFSET('Sanitation Data'!$I$30,0,10*ROW('Sanitation Data'!I27)))</f>
        <v/>
      </c>
      <c r="DM33" s="289" t="str">
        <f ca="true">+IF(OFFSET('Sanitation Data'!$I$31,0,10*ROW('Sanitation Data'!I27))="","",OFFSET('Sanitation Data'!$I$31,0,10*ROW('Sanitation Data'!I27)))</f>
        <v/>
      </c>
      <c r="DN33" s="289" t="str">
        <f ca="true">+IF(OFFSET('Sanitation Data'!$I$32,0,10*ROW('Sanitation Data'!I27))="","",OFFSET('Sanitation Data'!$I$32,0,10*ROW('Sanitation Data'!I27)))</f>
        <v/>
      </c>
      <c r="DO33" s="289" t="str">
        <f ca="true">+IF(OFFSET('Hygiene Data'!$D$11,0,10*ROW('Hygiene Data'!D27))="","",OFFSET('Hygiene Data'!$D$11,0,10*ROW('Hygiene Data'!D27)))</f>
        <v/>
      </c>
      <c r="DP33" s="289" t="str">
        <f ca="true">+IF(OFFSET('Hygiene Data'!$D$12,0,10*ROW('Hygiene Data'!D27))="","",OFFSET('Hygiene Data'!$D$12,0,10*ROW('Hygiene Data'!D27)))</f>
        <v/>
      </c>
      <c r="DQ33" s="289" t="str">
        <f ca="true">+IF(OFFSET('Hygiene Data'!$D$13,0,10*ROW('Hygiene Data'!D27))="","",OFFSET('Hygiene Data'!$D$13,0,10*ROW('Hygiene Data'!D27)))</f>
        <v/>
      </c>
      <c r="DR33" s="289" t="str">
        <f ca="true">+IF(OFFSET('Hygiene Data'!$E$11,0,10*ROW('Hygiene Data'!E27))="","",OFFSET('Hygiene Data'!$E$11,0,10*ROW('Hygiene Data'!E27)))</f>
        <v/>
      </c>
      <c r="DS33" s="289" t="str">
        <f ca="true">+IF(OFFSET('Hygiene Data'!$E$12,0,10*ROW('Hygiene Data'!E27))="","",OFFSET('Hygiene Data'!$E$12,0,10*ROW('Hygiene Data'!E27)))</f>
        <v/>
      </c>
      <c r="DT33" s="289" t="str">
        <f ca="true">+IF(OFFSET('Hygiene Data'!$E$13,0,10*ROW('Hygiene Data'!E27))="","",OFFSET('Hygiene Data'!$E$13,0,10*ROW('Hygiene Data'!E27)))</f>
        <v/>
      </c>
      <c r="DU33" s="289" t="str">
        <f ca="true">+IF(OFFSET('Hygiene Data'!$F$11,0,10*ROW('Hygiene Data'!F27))="","",OFFSET('Hygiene Data'!$F$11,0,10*ROW('Hygiene Data'!F27)))</f>
        <v/>
      </c>
      <c r="DV33" s="289" t="str">
        <f ca="true">+IF(OFFSET('Hygiene Data'!$F$12,0,10*ROW('Hygiene Data'!F27))="","",OFFSET('Hygiene Data'!$F$12,0,10*ROW('Hygiene Data'!F27)))</f>
        <v/>
      </c>
      <c r="DW33" s="289" t="str">
        <f ca="true">+IF(OFFSET('Hygiene Data'!$F$13,0,10*ROW('Hygiene Data'!F27))="","",OFFSET('Hygiene Data'!$F$13,0,10*ROW('Hygiene Data'!F27)))</f>
        <v/>
      </c>
      <c r="DX33" s="289" t="str">
        <f ca="true">+IF(OFFSET('Hygiene Data'!$G$11,0,10*ROW('Hygiene Data'!G27))="","",OFFSET('Hygiene Data'!$G$11,0,10*ROW('Hygiene Data'!G27)))</f>
        <v/>
      </c>
      <c r="DY33" s="289" t="str">
        <f ca="true">+IF(OFFSET('Hygiene Data'!$G$12,0,10*ROW('Hygiene Data'!G27))="","",OFFSET('Hygiene Data'!$G$12,0,10*ROW('Hygiene Data'!G27)))</f>
        <v/>
      </c>
      <c r="DZ33" s="289" t="str">
        <f ca="true">+IF(OFFSET('Hygiene Data'!$G$13,0,10*ROW('Hygiene Data'!G27))="","",OFFSET('Hygiene Data'!$G$13,0,10*ROW('Hygiene Data'!G27)))</f>
        <v/>
      </c>
      <c r="EA33" s="289" t="str">
        <f ca="true">+IF(OFFSET('Hygiene Data'!$H$11,0,10*ROW('Hygiene Data'!H27))="","",OFFSET('Hygiene Data'!$H$11,0,10*ROW('Hygiene Data'!H27)))</f>
        <v/>
      </c>
      <c r="EB33" s="289" t="str">
        <f ca="true">+IF(OFFSET('Hygiene Data'!$H$12,0,10*ROW('Hygiene Data'!H27))="","",OFFSET('Hygiene Data'!$H$12,0,10*ROW('Hygiene Data'!H27)))</f>
        <v/>
      </c>
      <c r="EC33" s="289" t="str">
        <f ca="true">+IF(OFFSET('Hygiene Data'!$H$13,0,10*ROW('Hygiene Data'!H27))="","",OFFSET('Hygiene Data'!$H$13,0,10*ROW('Hygiene Data'!H27)))</f>
        <v/>
      </c>
      <c r="ED33" s="289" t="str">
        <f ca="true">+IF(OFFSET('Hygiene Data'!$I$11,0,10*ROW('Hygiene Data'!I27))="","",OFFSET('Hygiene Data'!$I$11,0,10*ROW('Hygiene Data'!I27)))</f>
        <v/>
      </c>
      <c r="EE33" s="289" t="str">
        <f ca="true">+IF(OFFSET('Hygiene Data'!$I$12,0,10*ROW('Hygiene Data'!I27))="","",OFFSET('Hygiene Data'!$I$12,0,10*ROW('Hygiene Data'!I27)))</f>
        <v/>
      </c>
      <c r="EF33" s="289"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5"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9"/>
      <c r="BS34" s="289" t="str">
        <f ca="true">+IF(OFFSET('Water Data'!$D$27,0,10*ROW('Water Data'!D28))="","",OFFSET('Water Data'!$D$27,0,10*ROW('Water Data'!D28)))</f>
        <v/>
      </c>
      <c r="BT34" s="289" t="str">
        <f ca="true">+IF(OFFSET('Water Data'!$D$28,0,10*ROW('Water Data'!D28))="","",OFFSET('Water Data'!$D$28,0,10*ROW('Water Data'!D28)))</f>
        <v/>
      </c>
      <c r="BU34" s="289" t="str">
        <f ca="true">+IF(OFFSET('Water Data'!$D$29,0,10*ROW('Water Data'!D28))="","",OFFSET('Water Data'!$D$29,0,10*ROW('Water Data'!D28)))</f>
        <v/>
      </c>
      <c r="BV34" s="289" t="str">
        <f ca="true">+IF(OFFSET('Water Data'!$E$27,0,10*ROW('Water Data'!E28))="","",OFFSET('Water Data'!$E$27,0,10*ROW('Water Data'!E28)))</f>
        <v/>
      </c>
      <c r="BW34" s="289" t="str">
        <f ca="true">+IF(OFFSET('Water Data'!$E$28,0,10*ROW('Water Data'!E28))="","",OFFSET('Water Data'!$E$28,0,10*ROW('Water Data'!E28)))</f>
        <v/>
      </c>
      <c r="BX34" s="289" t="str">
        <f ca="true">+IF(OFFSET('Water Data'!$E$29,0,10*ROW('Water Data'!E28))="","",OFFSET('Water Data'!$E$29,0,10*ROW('Water Data'!E28)))</f>
        <v/>
      </c>
      <c r="BY34" s="289" t="str">
        <f ca="true">+IF(OFFSET('Water Data'!$F$27,0,10*ROW('Water Data'!F28))="","",OFFSET('Water Data'!$F$27,0,10*ROW('Water Data'!F28)))</f>
        <v/>
      </c>
      <c r="BZ34" s="289" t="str">
        <f ca="true">+IF(OFFSET('Water Data'!$F$28,0,10*ROW('Water Data'!F28))="","",OFFSET('Water Data'!$F$28,0,10*ROW('Water Data'!F28)))</f>
        <v/>
      </c>
      <c r="CA34" s="289" t="str">
        <f ca="true">+IF(OFFSET('Water Data'!$F$29,0,10*ROW('Water Data'!F28))="","",OFFSET('Water Data'!$F$29,0,10*ROW('Water Data'!F28)))</f>
        <v/>
      </c>
      <c r="CB34" s="289" t="str">
        <f ca="true">+IF(OFFSET('Water Data'!$G$27,0,10*ROW('Water Data'!G28))="","",OFFSET('Water Data'!$G$27,0,10*ROW('Water Data'!G28)))</f>
        <v/>
      </c>
      <c r="CC34" s="289" t="str">
        <f ca="true">+IF(OFFSET('Water Data'!$G$28,0,10*ROW('Water Data'!G28))="","",OFFSET('Water Data'!$G$28,0,10*ROW('Water Data'!G28)))</f>
        <v/>
      </c>
      <c r="CD34" s="289" t="str">
        <f ca="true">+IF(OFFSET('Water Data'!$G$29,0,10*ROW('Water Data'!G28))="","",OFFSET('Water Data'!$G$29,0,10*ROW('Water Data'!G28)))</f>
        <v/>
      </c>
      <c r="CE34" s="289" t="str">
        <f ca="true">+IF(OFFSET('Water Data'!$H$27,0,10*ROW('Water Data'!H28))="","",OFFSET('Water Data'!$H$27,0,10*ROW('Water Data'!H28)))</f>
        <v/>
      </c>
      <c r="CF34" s="289" t="str">
        <f ca="true">+IF(OFFSET('Water Data'!$H$28,0,10*ROW('Water Data'!H28))="","",OFFSET('Water Data'!$H$28,0,10*ROW('Water Data'!H28)))</f>
        <v/>
      </c>
      <c r="CG34" s="289" t="str">
        <f ca="true">+IF(OFFSET('Water Data'!$H$29,0,10*ROW('Water Data'!H28))="","",OFFSET('Water Data'!$H$29,0,10*ROW('Water Data'!H28)))</f>
        <v/>
      </c>
      <c r="CH34" s="289" t="str">
        <f ca="true">+IF(OFFSET('Water Data'!$I$27,0,10*ROW('Water Data'!I28))="","",OFFSET('Water Data'!$I$27,0,10*ROW('Water Data'!I28)))</f>
        <v/>
      </c>
      <c r="CI34" s="289" t="str">
        <f ca="true">+IF(OFFSET('Water Data'!$I$28,0,10*ROW('Water Data'!I28))="","",OFFSET('Water Data'!$I$28,0,10*ROW('Water Data'!I28)))</f>
        <v/>
      </c>
      <c r="CJ34" s="289" t="str">
        <f ca="true">+IF(OFFSET('Water Data'!$I$29,0,10*ROW('Water Data'!I28))="","",OFFSET('Water Data'!$I$29,0,10*ROW('Water Data'!I28)))</f>
        <v/>
      </c>
      <c r="CK34" s="289" t="str">
        <f ca="true">+IF(OFFSET('Sanitation Data'!$D$28,0,10*ROW('Sanitation Data'!D28))="","",OFFSET('Sanitation Data'!$D$28,0,10*ROW('Sanitation Data'!D28)))</f>
        <v/>
      </c>
      <c r="CL34" s="289" t="str">
        <f ca="true">+IF(OFFSET('Sanitation Data'!$D$29,0,10*ROW('Sanitation Data'!D28))="","",OFFSET('Sanitation Data'!$D$29,0,10*ROW('Sanitation Data'!D28)))</f>
        <v/>
      </c>
      <c r="CM34" s="289" t="str">
        <f ca="true">+IF(OFFSET('Sanitation Data'!$D$30,0,10*ROW('Sanitation Data'!D28))="","",OFFSET('Sanitation Data'!$D$30,0,10*ROW('Sanitation Data'!D28)))</f>
        <v/>
      </c>
      <c r="CN34" s="289" t="str">
        <f ca="true">+IF(OFFSET('Sanitation Data'!$D$31,0,10*ROW('Sanitation Data'!D28))="","",OFFSET('Sanitation Data'!$D$31,0,10*ROW('Sanitation Data'!D28)))</f>
        <v/>
      </c>
      <c r="CO34" s="289" t="str">
        <f ca="true">+IF(OFFSET('Sanitation Data'!$D$32,0,10*ROW('Sanitation Data'!D28))="","",OFFSET('Sanitation Data'!$D$32,0,10*ROW('Sanitation Data'!D28)))</f>
        <v/>
      </c>
      <c r="CP34" s="289" t="str">
        <f ca="true">+IF(OFFSET('Sanitation Data'!$E$28,0,10*ROW('Sanitation Data'!E28))="","",OFFSET('Sanitation Data'!$E$28,0,10*ROW('Sanitation Data'!E28)))</f>
        <v/>
      </c>
      <c r="CQ34" s="289" t="str">
        <f ca="true">+IF(OFFSET('Sanitation Data'!$E$29,0,10*ROW('Sanitation Data'!E28))="","",OFFSET('Sanitation Data'!$E$29,0,10*ROW('Sanitation Data'!E28)))</f>
        <v/>
      </c>
      <c r="CR34" s="289" t="str">
        <f ca="true">+IF(OFFSET('Sanitation Data'!$E$30,0,10*ROW('Sanitation Data'!E28))="","",OFFSET('Sanitation Data'!$E$30,0,10*ROW('Sanitation Data'!E28)))</f>
        <v/>
      </c>
      <c r="CS34" s="289" t="str">
        <f ca="true">+IF(OFFSET('Sanitation Data'!$E$31,0,10*ROW('Sanitation Data'!E28))="","",OFFSET('Sanitation Data'!$E$31,0,10*ROW('Sanitation Data'!E28)))</f>
        <v/>
      </c>
      <c r="CT34" s="289" t="str">
        <f ca="true">+IF(OFFSET('Sanitation Data'!$E$32,0,10*ROW('Sanitation Data'!E28))="","",OFFSET('Sanitation Data'!$E$32,0,10*ROW('Sanitation Data'!E28)))</f>
        <v/>
      </c>
      <c r="CU34" s="289" t="str">
        <f ca="true">+IF(OFFSET('Sanitation Data'!$F$28,0,10*ROW('Sanitation Data'!F28))="","",OFFSET('Sanitation Data'!$F$28,0,10*ROW('Sanitation Data'!F28)))</f>
        <v/>
      </c>
      <c r="CV34" s="289" t="str">
        <f ca="true">+IF(OFFSET('Sanitation Data'!$F$29,0,10*ROW('Sanitation Data'!F28))="","",OFFSET('Sanitation Data'!$F$29,0,10*ROW('Sanitation Data'!F28)))</f>
        <v/>
      </c>
      <c r="CW34" s="289" t="str">
        <f ca="true">+IF(OFFSET('Sanitation Data'!$F$30,0,10*ROW('Sanitation Data'!F28))="","",OFFSET('Sanitation Data'!$F$30,0,10*ROW('Sanitation Data'!F28)))</f>
        <v/>
      </c>
      <c r="CX34" s="289" t="str">
        <f ca="true">+IF(OFFSET('Sanitation Data'!$F$31,0,10*ROW('Sanitation Data'!F28))="","",OFFSET('Sanitation Data'!$F$31,0,10*ROW('Sanitation Data'!F28)))</f>
        <v/>
      </c>
      <c r="CY34" s="289" t="str">
        <f ca="true">+IF(OFFSET('Sanitation Data'!$F$32,0,10*ROW('Sanitation Data'!F28))="","",OFFSET('Sanitation Data'!$F$32,0,10*ROW('Sanitation Data'!F28)))</f>
        <v/>
      </c>
      <c r="CZ34" s="289" t="str">
        <f ca="true">+IF(OFFSET('Sanitation Data'!$G$28,0,10*ROW('Sanitation Data'!G28))="","",OFFSET('Sanitation Data'!$G$28,0,10*ROW('Sanitation Data'!G28)))</f>
        <v/>
      </c>
      <c r="DA34" s="289" t="str">
        <f ca="true">+IF(OFFSET('Sanitation Data'!$G$29,0,10*ROW('Sanitation Data'!G28))="","",OFFSET('Sanitation Data'!$G$29,0,10*ROW('Sanitation Data'!G28)))</f>
        <v/>
      </c>
      <c r="DB34" s="289" t="str">
        <f ca="true">+IF(OFFSET('Sanitation Data'!$G$30,0,10*ROW('Sanitation Data'!G28))="","",OFFSET('Sanitation Data'!$G$30,0,10*ROW('Sanitation Data'!G28)))</f>
        <v/>
      </c>
      <c r="DC34" s="289" t="str">
        <f ca="true">+IF(OFFSET('Sanitation Data'!$G$31,0,10*ROW('Sanitation Data'!G28))="","",OFFSET('Sanitation Data'!$G$31,0,10*ROW('Sanitation Data'!G28)))</f>
        <v/>
      </c>
      <c r="DD34" s="289" t="str">
        <f ca="true">+IF(OFFSET('Sanitation Data'!$G$32,0,10*ROW('Sanitation Data'!G28))="","",OFFSET('Sanitation Data'!$G$32,0,10*ROW('Sanitation Data'!G28)))</f>
        <v/>
      </c>
      <c r="DE34" s="289" t="str">
        <f ca="true">+IF(OFFSET('Sanitation Data'!$H$28,0,10*ROW('Sanitation Data'!H28))="","",OFFSET('Sanitation Data'!$H$28,0,10*ROW('Sanitation Data'!H28)))</f>
        <v/>
      </c>
      <c r="DF34" s="289" t="str">
        <f ca="true">+IF(OFFSET('Sanitation Data'!$H$29,0,10*ROW('Sanitation Data'!H28))="","",OFFSET('Sanitation Data'!$H$29,0,10*ROW('Sanitation Data'!H28)))</f>
        <v/>
      </c>
      <c r="DG34" s="289" t="str">
        <f ca="true">+IF(OFFSET('Sanitation Data'!$H$30,0,10*ROW('Sanitation Data'!H28))="","",OFFSET('Sanitation Data'!$H$30,0,10*ROW('Sanitation Data'!H28)))</f>
        <v/>
      </c>
      <c r="DH34" s="289" t="str">
        <f ca="true">+IF(OFFSET('Sanitation Data'!$H$31,0,10*ROW('Sanitation Data'!H28))="","",OFFSET('Sanitation Data'!$H$31,0,10*ROW('Sanitation Data'!H28)))</f>
        <v/>
      </c>
      <c r="DI34" s="289" t="str">
        <f ca="true">+IF(OFFSET('Sanitation Data'!$H$32,0,10*ROW('Sanitation Data'!H28))="","",OFFSET('Sanitation Data'!$H$32,0,10*ROW('Sanitation Data'!H28)))</f>
        <v/>
      </c>
      <c r="DJ34" s="289" t="str">
        <f ca="true">+IF(OFFSET('Sanitation Data'!$I$28,0,10*ROW('Sanitation Data'!I28))="","",OFFSET('Sanitation Data'!$I$28,0,10*ROW('Sanitation Data'!I28)))</f>
        <v/>
      </c>
      <c r="DK34" s="289" t="str">
        <f ca="true">+IF(OFFSET('Sanitation Data'!$I$29,0,10*ROW('Sanitation Data'!I28))="","",OFFSET('Sanitation Data'!$I$29,0,10*ROW('Sanitation Data'!I28)))</f>
        <v/>
      </c>
      <c r="DL34" s="289" t="str">
        <f ca="true">+IF(OFFSET('Sanitation Data'!$I$30,0,10*ROW('Sanitation Data'!I28))="","",OFFSET('Sanitation Data'!$I$30,0,10*ROW('Sanitation Data'!I28)))</f>
        <v/>
      </c>
      <c r="DM34" s="289" t="str">
        <f ca="true">+IF(OFFSET('Sanitation Data'!$I$31,0,10*ROW('Sanitation Data'!I28))="","",OFFSET('Sanitation Data'!$I$31,0,10*ROW('Sanitation Data'!I28)))</f>
        <v/>
      </c>
      <c r="DN34" s="289" t="str">
        <f ca="true">+IF(OFFSET('Sanitation Data'!$I$32,0,10*ROW('Sanitation Data'!I28))="","",OFFSET('Sanitation Data'!$I$32,0,10*ROW('Sanitation Data'!I28)))</f>
        <v/>
      </c>
      <c r="DO34" s="289" t="str">
        <f ca="true">+IF(OFFSET('Hygiene Data'!$D$11,0,10*ROW('Hygiene Data'!D28))="","",OFFSET('Hygiene Data'!$D$11,0,10*ROW('Hygiene Data'!D28)))</f>
        <v/>
      </c>
      <c r="DP34" s="289" t="str">
        <f ca="true">+IF(OFFSET('Hygiene Data'!$D$12,0,10*ROW('Hygiene Data'!D28))="","",OFFSET('Hygiene Data'!$D$12,0,10*ROW('Hygiene Data'!D28)))</f>
        <v/>
      </c>
      <c r="DQ34" s="289" t="str">
        <f ca="true">+IF(OFFSET('Hygiene Data'!$D$13,0,10*ROW('Hygiene Data'!D28))="","",OFFSET('Hygiene Data'!$D$13,0,10*ROW('Hygiene Data'!D28)))</f>
        <v/>
      </c>
      <c r="DR34" s="289" t="str">
        <f ca="true">+IF(OFFSET('Hygiene Data'!$E$11,0,10*ROW('Hygiene Data'!E28))="","",OFFSET('Hygiene Data'!$E$11,0,10*ROW('Hygiene Data'!E28)))</f>
        <v/>
      </c>
      <c r="DS34" s="289" t="str">
        <f ca="true">+IF(OFFSET('Hygiene Data'!$E$12,0,10*ROW('Hygiene Data'!E28))="","",OFFSET('Hygiene Data'!$E$12,0,10*ROW('Hygiene Data'!E28)))</f>
        <v/>
      </c>
      <c r="DT34" s="289" t="str">
        <f ca="true">+IF(OFFSET('Hygiene Data'!$E$13,0,10*ROW('Hygiene Data'!E28))="","",OFFSET('Hygiene Data'!$E$13,0,10*ROW('Hygiene Data'!E28)))</f>
        <v/>
      </c>
      <c r="DU34" s="289" t="str">
        <f ca="true">+IF(OFFSET('Hygiene Data'!$F$11,0,10*ROW('Hygiene Data'!F28))="","",OFFSET('Hygiene Data'!$F$11,0,10*ROW('Hygiene Data'!F28)))</f>
        <v/>
      </c>
      <c r="DV34" s="289" t="str">
        <f ca="true">+IF(OFFSET('Hygiene Data'!$F$12,0,10*ROW('Hygiene Data'!F28))="","",OFFSET('Hygiene Data'!$F$12,0,10*ROW('Hygiene Data'!F28)))</f>
        <v/>
      </c>
      <c r="DW34" s="289" t="str">
        <f ca="true">+IF(OFFSET('Hygiene Data'!$F$13,0,10*ROW('Hygiene Data'!F28))="","",OFFSET('Hygiene Data'!$F$13,0,10*ROW('Hygiene Data'!F28)))</f>
        <v/>
      </c>
      <c r="DX34" s="289" t="str">
        <f ca="true">+IF(OFFSET('Hygiene Data'!$G$11,0,10*ROW('Hygiene Data'!G28))="","",OFFSET('Hygiene Data'!$G$11,0,10*ROW('Hygiene Data'!G28)))</f>
        <v/>
      </c>
      <c r="DY34" s="289" t="str">
        <f ca="true">+IF(OFFSET('Hygiene Data'!$G$12,0,10*ROW('Hygiene Data'!G28))="","",OFFSET('Hygiene Data'!$G$12,0,10*ROW('Hygiene Data'!G28)))</f>
        <v/>
      </c>
      <c r="DZ34" s="289" t="str">
        <f ca="true">+IF(OFFSET('Hygiene Data'!$G$13,0,10*ROW('Hygiene Data'!G28))="","",OFFSET('Hygiene Data'!$G$13,0,10*ROW('Hygiene Data'!G28)))</f>
        <v/>
      </c>
      <c r="EA34" s="289" t="str">
        <f ca="true">+IF(OFFSET('Hygiene Data'!$H$11,0,10*ROW('Hygiene Data'!H28))="","",OFFSET('Hygiene Data'!$H$11,0,10*ROW('Hygiene Data'!H28)))</f>
        <v/>
      </c>
      <c r="EB34" s="289" t="str">
        <f ca="true">+IF(OFFSET('Hygiene Data'!$H$12,0,10*ROW('Hygiene Data'!H28))="","",OFFSET('Hygiene Data'!$H$12,0,10*ROW('Hygiene Data'!H28)))</f>
        <v/>
      </c>
      <c r="EC34" s="289" t="str">
        <f ca="true">+IF(OFFSET('Hygiene Data'!$H$13,0,10*ROW('Hygiene Data'!H28))="","",OFFSET('Hygiene Data'!$H$13,0,10*ROW('Hygiene Data'!H28)))</f>
        <v/>
      </c>
      <c r="ED34" s="289" t="str">
        <f ca="true">+IF(OFFSET('Hygiene Data'!$I$11,0,10*ROW('Hygiene Data'!I28))="","",OFFSET('Hygiene Data'!$I$11,0,10*ROW('Hygiene Data'!I28)))</f>
        <v/>
      </c>
      <c r="EE34" s="289" t="str">
        <f ca="true">+IF(OFFSET('Hygiene Data'!$I$12,0,10*ROW('Hygiene Data'!I28))="","",OFFSET('Hygiene Data'!$I$12,0,10*ROW('Hygiene Data'!I28)))</f>
        <v/>
      </c>
      <c r="EF34" s="289"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5"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9"/>
      <c r="BS35" s="289" t="str">
        <f ca="true">+IF(OFFSET('Water Data'!$D$27,0,10*ROW('Water Data'!D29))="","",OFFSET('Water Data'!$D$27,0,10*ROW('Water Data'!D29)))</f>
        <v/>
      </c>
      <c r="BT35" s="289" t="str">
        <f ca="true">+IF(OFFSET('Water Data'!$D$28,0,10*ROW('Water Data'!D29))="","",OFFSET('Water Data'!$D$28,0,10*ROW('Water Data'!D29)))</f>
        <v/>
      </c>
      <c r="BU35" s="289" t="str">
        <f ca="true">+IF(OFFSET('Water Data'!$D$29,0,10*ROW('Water Data'!D29))="","",OFFSET('Water Data'!$D$29,0,10*ROW('Water Data'!D29)))</f>
        <v/>
      </c>
      <c r="BV35" s="289" t="str">
        <f ca="true">+IF(OFFSET('Water Data'!$E$27,0,10*ROW('Water Data'!E29))="","",OFFSET('Water Data'!$E$27,0,10*ROW('Water Data'!E29)))</f>
        <v/>
      </c>
      <c r="BW35" s="289" t="str">
        <f ca="true">+IF(OFFSET('Water Data'!$E$28,0,10*ROW('Water Data'!E29))="","",OFFSET('Water Data'!$E$28,0,10*ROW('Water Data'!E29)))</f>
        <v/>
      </c>
      <c r="BX35" s="289" t="str">
        <f ca="true">+IF(OFFSET('Water Data'!$E$29,0,10*ROW('Water Data'!E29))="","",OFFSET('Water Data'!$E$29,0,10*ROW('Water Data'!E29)))</f>
        <v/>
      </c>
      <c r="BY35" s="289" t="str">
        <f ca="true">+IF(OFFSET('Water Data'!$F$27,0,10*ROW('Water Data'!F29))="","",OFFSET('Water Data'!$F$27,0,10*ROW('Water Data'!F29)))</f>
        <v/>
      </c>
      <c r="BZ35" s="289" t="str">
        <f ca="true">+IF(OFFSET('Water Data'!$F$28,0,10*ROW('Water Data'!F29))="","",OFFSET('Water Data'!$F$28,0,10*ROW('Water Data'!F29)))</f>
        <v/>
      </c>
      <c r="CA35" s="289" t="str">
        <f ca="true">+IF(OFFSET('Water Data'!$F$29,0,10*ROW('Water Data'!F29))="","",OFFSET('Water Data'!$F$29,0,10*ROW('Water Data'!F29)))</f>
        <v/>
      </c>
      <c r="CB35" s="289" t="str">
        <f ca="true">+IF(OFFSET('Water Data'!$G$27,0,10*ROW('Water Data'!G29))="","",OFFSET('Water Data'!$G$27,0,10*ROW('Water Data'!G29)))</f>
        <v/>
      </c>
      <c r="CC35" s="289" t="str">
        <f ca="true">+IF(OFFSET('Water Data'!$G$28,0,10*ROW('Water Data'!G29))="","",OFFSET('Water Data'!$G$28,0,10*ROW('Water Data'!G29)))</f>
        <v/>
      </c>
      <c r="CD35" s="289" t="str">
        <f ca="true">+IF(OFFSET('Water Data'!$G$29,0,10*ROW('Water Data'!G29))="","",OFFSET('Water Data'!$G$29,0,10*ROW('Water Data'!G29)))</f>
        <v/>
      </c>
      <c r="CE35" s="289" t="str">
        <f ca="true">+IF(OFFSET('Water Data'!$H$27,0,10*ROW('Water Data'!H29))="","",OFFSET('Water Data'!$H$27,0,10*ROW('Water Data'!H29)))</f>
        <v/>
      </c>
      <c r="CF35" s="289" t="str">
        <f ca="true">+IF(OFFSET('Water Data'!$H$28,0,10*ROW('Water Data'!H29))="","",OFFSET('Water Data'!$H$28,0,10*ROW('Water Data'!H29)))</f>
        <v/>
      </c>
      <c r="CG35" s="289" t="str">
        <f ca="true">+IF(OFFSET('Water Data'!$H$29,0,10*ROW('Water Data'!H29))="","",OFFSET('Water Data'!$H$29,0,10*ROW('Water Data'!H29)))</f>
        <v/>
      </c>
      <c r="CH35" s="289" t="str">
        <f ca="true">+IF(OFFSET('Water Data'!$I$27,0,10*ROW('Water Data'!I29))="","",OFFSET('Water Data'!$I$27,0,10*ROW('Water Data'!I29)))</f>
        <v/>
      </c>
      <c r="CI35" s="289" t="str">
        <f ca="true">+IF(OFFSET('Water Data'!$I$28,0,10*ROW('Water Data'!I29))="","",OFFSET('Water Data'!$I$28,0,10*ROW('Water Data'!I29)))</f>
        <v/>
      </c>
      <c r="CJ35" s="289" t="str">
        <f ca="true">+IF(OFFSET('Water Data'!$I$29,0,10*ROW('Water Data'!I29))="","",OFFSET('Water Data'!$I$29,0,10*ROW('Water Data'!I29)))</f>
        <v/>
      </c>
      <c r="CK35" s="289" t="str">
        <f ca="true">+IF(OFFSET('Sanitation Data'!$D$28,0,10*ROW('Sanitation Data'!D29))="","",OFFSET('Sanitation Data'!$D$28,0,10*ROW('Sanitation Data'!D29)))</f>
        <v/>
      </c>
      <c r="CL35" s="289" t="str">
        <f ca="true">+IF(OFFSET('Sanitation Data'!$D$29,0,10*ROW('Sanitation Data'!D29))="","",OFFSET('Sanitation Data'!$D$29,0,10*ROW('Sanitation Data'!D29)))</f>
        <v/>
      </c>
      <c r="CM35" s="289" t="str">
        <f ca="true">+IF(OFFSET('Sanitation Data'!$D$30,0,10*ROW('Sanitation Data'!D29))="","",OFFSET('Sanitation Data'!$D$30,0,10*ROW('Sanitation Data'!D29)))</f>
        <v/>
      </c>
      <c r="CN35" s="289" t="str">
        <f ca="true">+IF(OFFSET('Sanitation Data'!$D$31,0,10*ROW('Sanitation Data'!D29))="","",OFFSET('Sanitation Data'!$D$31,0,10*ROW('Sanitation Data'!D29)))</f>
        <v/>
      </c>
      <c r="CO35" s="289" t="str">
        <f ca="true">+IF(OFFSET('Sanitation Data'!$D$32,0,10*ROW('Sanitation Data'!D29))="","",OFFSET('Sanitation Data'!$D$32,0,10*ROW('Sanitation Data'!D29)))</f>
        <v/>
      </c>
      <c r="CP35" s="289" t="str">
        <f ca="true">+IF(OFFSET('Sanitation Data'!$E$28,0,10*ROW('Sanitation Data'!E29))="","",OFFSET('Sanitation Data'!$E$28,0,10*ROW('Sanitation Data'!E29)))</f>
        <v/>
      </c>
      <c r="CQ35" s="289" t="str">
        <f ca="true">+IF(OFFSET('Sanitation Data'!$E$29,0,10*ROW('Sanitation Data'!E29))="","",OFFSET('Sanitation Data'!$E$29,0,10*ROW('Sanitation Data'!E29)))</f>
        <v/>
      </c>
      <c r="CR35" s="289" t="str">
        <f ca="true">+IF(OFFSET('Sanitation Data'!$E$30,0,10*ROW('Sanitation Data'!E29))="","",OFFSET('Sanitation Data'!$E$30,0,10*ROW('Sanitation Data'!E29)))</f>
        <v/>
      </c>
      <c r="CS35" s="289" t="str">
        <f ca="true">+IF(OFFSET('Sanitation Data'!$E$31,0,10*ROW('Sanitation Data'!E29))="","",OFFSET('Sanitation Data'!$E$31,0,10*ROW('Sanitation Data'!E29)))</f>
        <v/>
      </c>
      <c r="CT35" s="289" t="str">
        <f ca="true">+IF(OFFSET('Sanitation Data'!$E$32,0,10*ROW('Sanitation Data'!E29))="","",OFFSET('Sanitation Data'!$E$32,0,10*ROW('Sanitation Data'!E29)))</f>
        <v/>
      </c>
      <c r="CU35" s="289" t="str">
        <f ca="true">+IF(OFFSET('Sanitation Data'!$F$28,0,10*ROW('Sanitation Data'!F29))="","",OFFSET('Sanitation Data'!$F$28,0,10*ROW('Sanitation Data'!F29)))</f>
        <v/>
      </c>
      <c r="CV35" s="289" t="str">
        <f ca="true">+IF(OFFSET('Sanitation Data'!$F$29,0,10*ROW('Sanitation Data'!F29))="","",OFFSET('Sanitation Data'!$F$29,0,10*ROW('Sanitation Data'!F29)))</f>
        <v/>
      </c>
      <c r="CW35" s="289" t="str">
        <f ca="true">+IF(OFFSET('Sanitation Data'!$F$30,0,10*ROW('Sanitation Data'!F29))="","",OFFSET('Sanitation Data'!$F$30,0,10*ROW('Sanitation Data'!F29)))</f>
        <v/>
      </c>
      <c r="CX35" s="289" t="str">
        <f ca="true">+IF(OFFSET('Sanitation Data'!$F$31,0,10*ROW('Sanitation Data'!F29))="","",OFFSET('Sanitation Data'!$F$31,0,10*ROW('Sanitation Data'!F29)))</f>
        <v/>
      </c>
      <c r="CY35" s="289" t="str">
        <f ca="true">+IF(OFFSET('Sanitation Data'!$F$32,0,10*ROW('Sanitation Data'!F29))="","",OFFSET('Sanitation Data'!$F$32,0,10*ROW('Sanitation Data'!F29)))</f>
        <v/>
      </c>
      <c r="CZ35" s="289" t="str">
        <f ca="true">+IF(OFFSET('Sanitation Data'!$G$28,0,10*ROW('Sanitation Data'!G29))="","",OFFSET('Sanitation Data'!$G$28,0,10*ROW('Sanitation Data'!G29)))</f>
        <v/>
      </c>
      <c r="DA35" s="289" t="str">
        <f ca="true">+IF(OFFSET('Sanitation Data'!$G$29,0,10*ROW('Sanitation Data'!G29))="","",OFFSET('Sanitation Data'!$G$29,0,10*ROW('Sanitation Data'!G29)))</f>
        <v/>
      </c>
      <c r="DB35" s="289" t="str">
        <f ca="true">+IF(OFFSET('Sanitation Data'!$G$30,0,10*ROW('Sanitation Data'!G29))="","",OFFSET('Sanitation Data'!$G$30,0,10*ROW('Sanitation Data'!G29)))</f>
        <v/>
      </c>
      <c r="DC35" s="289" t="str">
        <f ca="true">+IF(OFFSET('Sanitation Data'!$G$31,0,10*ROW('Sanitation Data'!G29))="","",OFFSET('Sanitation Data'!$G$31,0,10*ROW('Sanitation Data'!G29)))</f>
        <v/>
      </c>
      <c r="DD35" s="289" t="str">
        <f ca="true">+IF(OFFSET('Sanitation Data'!$G$32,0,10*ROW('Sanitation Data'!G29))="","",OFFSET('Sanitation Data'!$G$32,0,10*ROW('Sanitation Data'!G29)))</f>
        <v/>
      </c>
      <c r="DE35" s="289" t="str">
        <f ca="true">+IF(OFFSET('Sanitation Data'!$H$28,0,10*ROW('Sanitation Data'!H29))="","",OFFSET('Sanitation Data'!$H$28,0,10*ROW('Sanitation Data'!H29)))</f>
        <v/>
      </c>
      <c r="DF35" s="289" t="str">
        <f ca="true">+IF(OFFSET('Sanitation Data'!$H$29,0,10*ROW('Sanitation Data'!H29))="","",OFFSET('Sanitation Data'!$H$29,0,10*ROW('Sanitation Data'!H29)))</f>
        <v/>
      </c>
      <c r="DG35" s="289" t="str">
        <f ca="true">+IF(OFFSET('Sanitation Data'!$H$30,0,10*ROW('Sanitation Data'!H29))="","",OFFSET('Sanitation Data'!$H$30,0,10*ROW('Sanitation Data'!H29)))</f>
        <v/>
      </c>
      <c r="DH35" s="289" t="str">
        <f ca="true">+IF(OFFSET('Sanitation Data'!$H$31,0,10*ROW('Sanitation Data'!H29))="","",OFFSET('Sanitation Data'!$H$31,0,10*ROW('Sanitation Data'!H29)))</f>
        <v/>
      </c>
      <c r="DI35" s="289" t="str">
        <f ca="true">+IF(OFFSET('Sanitation Data'!$H$32,0,10*ROW('Sanitation Data'!H29))="","",OFFSET('Sanitation Data'!$H$32,0,10*ROW('Sanitation Data'!H29)))</f>
        <v/>
      </c>
      <c r="DJ35" s="289" t="str">
        <f ca="true">+IF(OFFSET('Sanitation Data'!$I$28,0,10*ROW('Sanitation Data'!I29))="","",OFFSET('Sanitation Data'!$I$28,0,10*ROW('Sanitation Data'!I29)))</f>
        <v/>
      </c>
      <c r="DK35" s="289" t="str">
        <f ca="true">+IF(OFFSET('Sanitation Data'!$I$29,0,10*ROW('Sanitation Data'!I29))="","",OFFSET('Sanitation Data'!$I$29,0,10*ROW('Sanitation Data'!I29)))</f>
        <v/>
      </c>
      <c r="DL35" s="289" t="str">
        <f ca="true">+IF(OFFSET('Sanitation Data'!$I$30,0,10*ROW('Sanitation Data'!I29))="","",OFFSET('Sanitation Data'!$I$30,0,10*ROW('Sanitation Data'!I29)))</f>
        <v/>
      </c>
      <c r="DM35" s="289" t="str">
        <f ca="true">+IF(OFFSET('Sanitation Data'!$I$31,0,10*ROW('Sanitation Data'!I29))="","",OFFSET('Sanitation Data'!$I$31,0,10*ROW('Sanitation Data'!I29)))</f>
        <v/>
      </c>
      <c r="DN35" s="289" t="str">
        <f ca="true">+IF(OFFSET('Sanitation Data'!$I$32,0,10*ROW('Sanitation Data'!I29))="","",OFFSET('Sanitation Data'!$I$32,0,10*ROW('Sanitation Data'!I29)))</f>
        <v/>
      </c>
      <c r="DO35" s="289" t="str">
        <f ca="true">+IF(OFFSET('Hygiene Data'!$D$11,0,10*ROW('Hygiene Data'!D29))="","",OFFSET('Hygiene Data'!$D$11,0,10*ROW('Hygiene Data'!D29)))</f>
        <v/>
      </c>
      <c r="DP35" s="289" t="str">
        <f ca="true">+IF(OFFSET('Hygiene Data'!$D$12,0,10*ROW('Hygiene Data'!D29))="","",OFFSET('Hygiene Data'!$D$12,0,10*ROW('Hygiene Data'!D29)))</f>
        <v/>
      </c>
      <c r="DQ35" s="289" t="str">
        <f ca="true">+IF(OFFSET('Hygiene Data'!$D$13,0,10*ROW('Hygiene Data'!D29))="","",OFFSET('Hygiene Data'!$D$13,0,10*ROW('Hygiene Data'!D29)))</f>
        <v/>
      </c>
      <c r="DR35" s="289" t="str">
        <f ca="true">+IF(OFFSET('Hygiene Data'!$E$11,0,10*ROW('Hygiene Data'!E29))="","",OFFSET('Hygiene Data'!$E$11,0,10*ROW('Hygiene Data'!E29)))</f>
        <v/>
      </c>
      <c r="DS35" s="289" t="str">
        <f ca="true">+IF(OFFSET('Hygiene Data'!$E$12,0,10*ROW('Hygiene Data'!E29))="","",OFFSET('Hygiene Data'!$E$12,0,10*ROW('Hygiene Data'!E29)))</f>
        <v/>
      </c>
      <c r="DT35" s="289" t="str">
        <f ca="true">+IF(OFFSET('Hygiene Data'!$E$13,0,10*ROW('Hygiene Data'!E29))="","",OFFSET('Hygiene Data'!$E$13,0,10*ROW('Hygiene Data'!E29)))</f>
        <v/>
      </c>
      <c r="DU35" s="289" t="str">
        <f ca="true">+IF(OFFSET('Hygiene Data'!$F$11,0,10*ROW('Hygiene Data'!F29))="","",OFFSET('Hygiene Data'!$F$11,0,10*ROW('Hygiene Data'!F29)))</f>
        <v/>
      </c>
      <c r="DV35" s="289" t="str">
        <f ca="true">+IF(OFFSET('Hygiene Data'!$F$12,0,10*ROW('Hygiene Data'!F29))="","",OFFSET('Hygiene Data'!$F$12,0,10*ROW('Hygiene Data'!F29)))</f>
        <v/>
      </c>
      <c r="DW35" s="289" t="str">
        <f ca="true">+IF(OFFSET('Hygiene Data'!$F$13,0,10*ROW('Hygiene Data'!F29))="","",OFFSET('Hygiene Data'!$F$13,0,10*ROW('Hygiene Data'!F29)))</f>
        <v/>
      </c>
      <c r="DX35" s="289" t="str">
        <f ca="true">+IF(OFFSET('Hygiene Data'!$G$11,0,10*ROW('Hygiene Data'!G29))="","",OFFSET('Hygiene Data'!$G$11,0,10*ROW('Hygiene Data'!G29)))</f>
        <v/>
      </c>
      <c r="DY35" s="289" t="str">
        <f ca="true">+IF(OFFSET('Hygiene Data'!$G$12,0,10*ROW('Hygiene Data'!G29))="","",OFFSET('Hygiene Data'!$G$12,0,10*ROW('Hygiene Data'!G29)))</f>
        <v/>
      </c>
      <c r="DZ35" s="289" t="str">
        <f ca="true">+IF(OFFSET('Hygiene Data'!$G$13,0,10*ROW('Hygiene Data'!G29))="","",OFFSET('Hygiene Data'!$G$13,0,10*ROW('Hygiene Data'!G29)))</f>
        <v/>
      </c>
      <c r="EA35" s="289" t="str">
        <f ca="true">+IF(OFFSET('Hygiene Data'!$H$11,0,10*ROW('Hygiene Data'!H29))="","",OFFSET('Hygiene Data'!$H$11,0,10*ROW('Hygiene Data'!H29)))</f>
        <v/>
      </c>
      <c r="EB35" s="289" t="str">
        <f ca="true">+IF(OFFSET('Hygiene Data'!$H$12,0,10*ROW('Hygiene Data'!H29))="","",OFFSET('Hygiene Data'!$H$12,0,10*ROW('Hygiene Data'!H29)))</f>
        <v/>
      </c>
      <c r="EC35" s="289" t="str">
        <f ca="true">+IF(OFFSET('Hygiene Data'!$H$13,0,10*ROW('Hygiene Data'!H29))="","",OFFSET('Hygiene Data'!$H$13,0,10*ROW('Hygiene Data'!H29)))</f>
        <v/>
      </c>
      <c r="ED35" s="289" t="str">
        <f ca="true">+IF(OFFSET('Hygiene Data'!$I$11,0,10*ROW('Hygiene Data'!I29))="","",OFFSET('Hygiene Data'!$I$11,0,10*ROW('Hygiene Data'!I29)))</f>
        <v/>
      </c>
      <c r="EE35" s="289" t="str">
        <f ca="true">+IF(OFFSET('Hygiene Data'!$I$12,0,10*ROW('Hygiene Data'!I29))="","",OFFSET('Hygiene Data'!$I$12,0,10*ROW('Hygiene Data'!I29)))</f>
        <v/>
      </c>
      <c r="EF35" s="289"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5"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9"/>
      <c r="BS36" s="289" t="str">
        <f ca="true">+IF(OFFSET('Water Data'!$D$27,0,10*ROW('Water Data'!D30))="","",OFFSET('Water Data'!$D$27,0,10*ROW('Water Data'!D30)))</f>
        <v/>
      </c>
      <c r="BT36" s="289" t="str">
        <f ca="true">+IF(OFFSET('Water Data'!$D$28,0,10*ROW('Water Data'!D30))="","",OFFSET('Water Data'!$D$28,0,10*ROW('Water Data'!D30)))</f>
        <v/>
      </c>
      <c r="BU36" s="289" t="str">
        <f ca="true">+IF(OFFSET('Water Data'!$D$29,0,10*ROW('Water Data'!D30))="","",OFFSET('Water Data'!$D$29,0,10*ROW('Water Data'!D30)))</f>
        <v/>
      </c>
      <c r="BV36" s="289" t="str">
        <f ca="true">+IF(OFFSET('Water Data'!$E$27,0,10*ROW('Water Data'!E30))="","",OFFSET('Water Data'!$E$27,0,10*ROW('Water Data'!E30)))</f>
        <v/>
      </c>
      <c r="BW36" s="289" t="str">
        <f ca="true">+IF(OFFSET('Water Data'!$E$28,0,10*ROW('Water Data'!E30))="","",OFFSET('Water Data'!$E$28,0,10*ROW('Water Data'!E30)))</f>
        <v/>
      </c>
      <c r="BX36" s="289" t="str">
        <f ca="true">+IF(OFFSET('Water Data'!$E$29,0,10*ROW('Water Data'!E30))="","",OFFSET('Water Data'!$E$29,0,10*ROW('Water Data'!E30)))</f>
        <v/>
      </c>
      <c r="BY36" s="289" t="str">
        <f ca="true">+IF(OFFSET('Water Data'!$F$27,0,10*ROW('Water Data'!F30))="","",OFFSET('Water Data'!$F$27,0,10*ROW('Water Data'!F30)))</f>
        <v/>
      </c>
      <c r="BZ36" s="289" t="str">
        <f ca="true">+IF(OFFSET('Water Data'!$F$28,0,10*ROW('Water Data'!F30))="","",OFFSET('Water Data'!$F$28,0,10*ROW('Water Data'!F30)))</f>
        <v/>
      </c>
      <c r="CA36" s="289" t="str">
        <f ca="true">+IF(OFFSET('Water Data'!$F$29,0,10*ROW('Water Data'!F30))="","",OFFSET('Water Data'!$F$29,0,10*ROW('Water Data'!F30)))</f>
        <v/>
      </c>
      <c r="CB36" s="289" t="str">
        <f ca="true">+IF(OFFSET('Water Data'!$G$27,0,10*ROW('Water Data'!G30))="","",OFFSET('Water Data'!$G$27,0,10*ROW('Water Data'!G30)))</f>
        <v/>
      </c>
      <c r="CC36" s="289" t="str">
        <f ca="true">+IF(OFFSET('Water Data'!$G$28,0,10*ROW('Water Data'!G30))="","",OFFSET('Water Data'!$G$28,0,10*ROW('Water Data'!G30)))</f>
        <v/>
      </c>
      <c r="CD36" s="289" t="str">
        <f ca="true">+IF(OFFSET('Water Data'!$G$29,0,10*ROW('Water Data'!G30))="","",OFFSET('Water Data'!$G$29,0,10*ROW('Water Data'!G30)))</f>
        <v/>
      </c>
      <c r="CE36" s="289" t="str">
        <f ca="true">+IF(OFFSET('Water Data'!$H$27,0,10*ROW('Water Data'!H30))="","",OFFSET('Water Data'!$H$27,0,10*ROW('Water Data'!H30)))</f>
        <v/>
      </c>
      <c r="CF36" s="289" t="str">
        <f ca="true">+IF(OFFSET('Water Data'!$H$28,0,10*ROW('Water Data'!H30))="","",OFFSET('Water Data'!$H$28,0,10*ROW('Water Data'!H30)))</f>
        <v/>
      </c>
      <c r="CG36" s="289" t="str">
        <f ca="true">+IF(OFFSET('Water Data'!$H$29,0,10*ROW('Water Data'!H30))="","",OFFSET('Water Data'!$H$29,0,10*ROW('Water Data'!H30)))</f>
        <v/>
      </c>
      <c r="CH36" s="289" t="str">
        <f ca="true">+IF(OFFSET('Water Data'!$I$27,0,10*ROW('Water Data'!I30))="","",OFFSET('Water Data'!$I$27,0,10*ROW('Water Data'!I30)))</f>
        <v/>
      </c>
      <c r="CI36" s="289" t="str">
        <f ca="true">+IF(OFFSET('Water Data'!$I$28,0,10*ROW('Water Data'!I30))="","",OFFSET('Water Data'!$I$28,0,10*ROW('Water Data'!I30)))</f>
        <v/>
      </c>
      <c r="CJ36" s="289" t="str">
        <f ca="true">+IF(OFFSET('Water Data'!$I$29,0,10*ROW('Water Data'!I30))="","",OFFSET('Water Data'!$I$29,0,10*ROW('Water Data'!I30)))</f>
        <v/>
      </c>
      <c r="CK36" s="289" t="str">
        <f ca="true">+IF(OFFSET('Sanitation Data'!$D$28,0,10*ROW('Sanitation Data'!D30))="","",OFFSET('Sanitation Data'!$D$28,0,10*ROW('Sanitation Data'!D30)))</f>
        <v/>
      </c>
      <c r="CL36" s="289" t="str">
        <f ca="true">+IF(OFFSET('Sanitation Data'!$D$29,0,10*ROW('Sanitation Data'!D30))="","",OFFSET('Sanitation Data'!$D$29,0,10*ROW('Sanitation Data'!D30)))</f>
        <v/>
      </c>
      <c r="CM36" s="289" t="str">
        <f ca="true">+IF(OFFSET('Sanitation Data'!$D$30,0,10*ROW('Sanitation Data'!D30))="","",OFFSET('Sanitation Data'!$D$30,0,10*ROW('Sanitation Data'!D30)))</f>
        <v/>
      </c>
      <c r="CN36" s="289" t="str">
        <f ca="true">+IF(OFFSET('Sanitation Data'!$D$31,0,10*ROW('Sanitation Data'!D30))="","",OFFSET('Sanitation Data'!$D$31,0,10*ROW('Sanitation Data'!D30)))</f>
        <v/>
      </c>
      <c r="CO36" s="289" t="str">
        <f ca="true">+IF(OFFSET('Sanitation Data'!$D$32,0,10*ROW('Sanitation Data'!D30))="","",OFFSET('Sanitation Data'!$D$32,0,10*ROW('Sanitation Data'!D30)))</f>
        <v/>
      </c>
      <c r="CP36" s="289" t="str">
        <f ca="true">+IF(OFFSET('Sanitation Data'!$E$28,0,10*ROW('Sanitation Data'!E30))="","",OFFSET('Sanitation Data'!$E$28,0,10*ROW('Sanitation Data'!E30)))</f>
        <v/>
      </c>
      <c r="CQ36" s="289" t="str">
        <f ca="true">+IF(OFFSET('Sanitation Data'!$E$29,0,10*ROW('Sanitation Data'!E30))="","",OFFSET('Sanitation Data'!$E$29,0,10*ROW('Sanitation Data'!E30)))</f>
        <v/>
      </c>
      <c r="CR36" s="289" t="str">
        <f ca="true">+IF(OFFSET('Sanitation Data'!$E$30,0,10*ROW('Sanitation Data'!E30))="","",OFFSET('Sanitation Data'!$E$30,0,10*ROW('Sanitation Data'!E30)))</f>
        <v/>
      </c>
      <c r="CS36" s="289" t="str">
        <f ca="true">+IF(OFFSET('Sanitation Data'!$E$31,0,10*ROW('Sanitation Data'!E30))="","",OFFSET('Sanitation Data'!$E$31,0,10*ROW('Sanitation Data'!E30)))</f>
        <v/>
      </c>
      <c r="CT36" s="289" t="str">
        <f ca="true">+IF(OFFSET('Sanitation Data'!$E$32,0,10*ROW('Sanitation Data'!E30))="","",OFFSET('Sanitation Data'!$E$32,0,10*ROW('Sanitation Data'!E30)))</f>
        <v/>
      </c>
      <c r="CU36" s="289" t="str">
        <f ca="true">+IF(OFFSET('Sanitation Data'!$F$28,0,10*ROW('Sanitation Data'!F30))="","",OFFSET('Sanitation Data'!$F$28,0,10*ROW('Sanitation Data'!F30)))</f>
        <v/>
      </c>
      <c r="CV36" s="289" t="str">
        <f ca="true">+IF(OFFSET('Sanitation Data'!$F$29,0,10*ROW('Sanitation Data'!F30))="","",OFFSET('Sanitation Data'!$F$29,0,10*ROW('Sanitation Data'!F30)))</f>
        <v/>
      </c>
      <c r="CW36" s="289" t="str">
        <f ca="true">+IF(OFFSET('Sanitation Data'!$F$30,0,10*ROW('Sanitation Data'!F30))="","",OFFSET('Sanitation Data'!$F$30,0,10*ROW('Sanitation Data'!F30)))</f>
        <v/>
      </c>
      <c r="CX36" s="289" t="str">
        <f ca="true">+IF(OFFSET('Sanitation Data'!$F$31,0,10*ROW('Sanitation Data'!F30))="","",OFFSET('Sanitation Data'!$F$31,0,10*ROW('Sanitation Data'!F30)))</f>
        <v/>
      </c>
      <c r="CY36" s="289" t="str">
        <f ca="true">+IF(OFFSET('Sanitation Data'!$F$32,0,10*ROW('Sanitation Data'!F30))="","",OFFSET('Sanitation Data'!$F$32,0,10*ROW('Sanitation Data'!F30)))</f>
        <v/>
      </c>
      <c r="CZ36" s="289" t="str">
        <f ca="true">+IF(OFFSET('Sanitation Data'!$G$28,0,10*ROW('Sanitation Data'!G30))="","",OFFSET('Sanitation Data'!$G$28,0,10*ROW('Sanitation Data'!G30)))</f>
        <v/>
      </c>
      <c r="DA36" s="289" t="str">
        <f ca="true">+IF(OFFSET('Sanitation Data'!$G$29,0,10*ROW('Sanitation Data'!G30))="","",OFFSET('Sanitation Data'!$G$29,0,10*ROW('Sanitation Data'!G30)))</f>
        <v/>
      </c>
      <c r="DB36" s="289" t="str">
        <f ca="true">+IF(OFFSET('Sanitation Data'!$G$30,0,10*ROW('Sanitation Data'!G30))="","",OFFSET('Sanitation Data'!$G$30,0,10*ROW('Sanitation Data'!G30)))</f>
        <v/>
      </c>
      <c r="DC36" s="289" t="str">
        <f ca="true">+IF(OFFSET('Sanitation Data'!$G$31,0,10*ROW('Sanitation Data'!G30))="","",OFFSET('Sanitation Data'!$G$31,0,10*ROW('Sanitation Data'!G30)))</f>
        <v/>
      </c>
      <c r="DD36" s="289" t="str">
        <f ca="true">+IF(OFFSET('Sanitation Data'!$G$32,0,10*ROW('Sanitation Data'!G30))="","",OFFSET('Sanitation Data'!$G$32,0,10*ROW('Sanitation Data'!G30)))</f>
        <v/>
      </c>
      <c r="DE36" s="289" t="str">
        <f ca="true">+IF(OFFSET('Sanitation Data'!$H$28,0,10*ROW('Sanitation Data'!H30))="","",OFFSET('Sanitation Data'!$H$28,0,10*ROW('Sanitation Data'!H30)))</f>
        <v/>
      </c>
      <c r="DF36" s="289" t="str">
        <f ca="true">+IF(OFFSET('Sanitation Data'!$H$29,0,10*ROW('Sanitation Data'!H30))="","",OFFSET('Sanitation Data'!$H$29,0,10*ROW('Sanitation Data'!H30)))</f>
        <v/>
      </c>
      <c r="DG36" s="289" t="str">
        <f ca="true">+IF(OFFSET('Sanitation Data'!$H$30,0,10*ROW('Sanitation Data'!H30))="","",OFFSET('Sanitation Data'!$H$30,0,10*ROW('Sanitation Data'!H30)))</f>
        <v/>
      </c>
      <c r="DH36" s="289" t="str">
        <f ca="true">+IF(OFFSET('Sanitation Data'!$H$31,0,10*ROW('Sanitation Data'!H30))="","",OFFSET('Sanitation Data'!$H$31,0,10*ROW('Sanitation Data'!H30)))</f>
        <v/>
      </c>
      <c r="DI36" s="289" t="str">
        <f ca="true">+IF(OFFSET('Sanitation Data'!$H$32,0,10*ROW('Sanitation Data'!H30))="","",OFFSET('Sanitation Data'!$H$32,0,10*ROW('Sanitation Data'!H30)))</f>
        <v/>
      </c>
      <c r="DJ36" s="289" t="str">
        <f ca="true">+IF(OFFSET('Sanitation Data'!$I$28,0,10*ROW('Sanitation Data'!I30))="","",OFFSET('Sanitation Data'!$I$28,0,10*ROW('Sanitation Data'!I30)))</f>
        <v/>
      </c>
      <c r="DK36" s="289" t="str">
        <f ca="true">+IF(OFFSET('Sanitation Data'!$I$29,0,10*ROW('Sanitation Data'!I30))="","",OFFSET('Sanitation Data'!$I$29,0,10*ROW('Sanitation Data'!I30)))</f>
        <v/>
      </c>
      <c r="DL36" s="289" t="str">
        <f ca="true">+IF(OFFSET('Sanitation Data'!$I$30,0,10*ROW('Sanitation Data'!I30))="","",OFFSET('Sanitation Data'!$I$30,0,10*ROW('Sanitation Data'!I30)))</f>
        <v/>
      </c>
      <c r="DM36" s="289" t="str">
        <f ca="true">+IF(OFFSET('Sanitation Data'!$I$31,0,10*ROW('Sanitation Data'!I30))="","",OFFSET('Sanitation Data'!$I$31,0,10*ROW('Sanitation Data'!I30)))</f>
        <v/>
      </c>
      <c r="DN36" s="289" t="str">
        <f ca="true">+IF(OFFSET('Sanitation Data'!$I$32,0,10*ROW('Sanitation Data'!I30))="","",OFFSET('Sanitation Data'!$I$32,0,10*ROW('Sanitation Data'!I30)))</f>
        <v/>
      </c>
      <c r="DO36" s="289" t="str">
        <f ca="true">+IF(OFFSET('Hygiene Data'!$D$11,0,10*ROW('Hygiene Data'!D30))="","",OFFSET('Hygiene Data'!$D$11,0,10*ROW('Hygiene Data'!D30)))</f>
        <v/>
      </c>
      <c r="DP36" s="289" t="str">
        <f ca="true">+IF(OFFSET('Hygiene Data'!$D$12,0,10*ROW('Hygiene Data'!D30))="","",OFFSET('Hygiene Data'!$D$12,0,10*ROW('Hygiene Data'!D30)))</f>
        <v/>
      </c>
      <c r="DQ36" s="289" t="str">
        <f ca="true">+IF(OFFSET('Hygiene Data'!$D$13,0,10*ROW('Hygiene Data'!D30))="","",OFFSET('Hygiene Data'!$D$13,0,10*ROW('Hygiene Data'!D30)))</f>
        <v/>
      </c>
      <c r="DR36" s="289" t="str">
        <f ca="true">+IF(OFFSET('Hygiene Data'!$E$11,0,10*ROW('Hygiene Data'!E30))="","",OFFSET('Hygiene Data'!$E$11,0,10*ROW('Hygiene Data'!E30)))</f>
        <v/>
      </c>
      <c r="DS36" s="289" t="str">
        <f ca="true">+IF(OFFSET('Hygiene Data'!$E$12,0,10*ROW('Hygiene Data'!E30))="","",OFFSET('Hygiene Data'!$E$12,0,10*ROW('Hygiene Data'!E30)))</f>
        <v/>
      </c>
      <c r="DT36" s="289" t="str">
        <f ca="true">+IF(OFFSET('Hygiene Data'!$E$13,0,10*ROW('Hygiene Data'!E30))="","",OFFSET('Hygiene Data'!$E$13,0,10*ROW('Hygiene Data'!E30)))</f>
        <v/>
      </c>
      <c r="DU36" s="289" t="str">
        <f ca="true">+IF(OFFSET('Hygiene Data'!$F$11,0,10*ROW('Hygiene Data'!F30))="","",OFFSET('Hygiene Data'!$F$11,0,10*ROW('Hygiene Data'!F30)))</f>
        <v/>
      </c>
      <c r="DV36" s="289" t="str">
        <f ca="true">+IF(OFFSET('Hygiene Data'!$F$12,0,10*ROW('Hygiene Data'!F30))="","",OFFSET('Hygiene Data'!$F$12,0,10*ROW('Hygiene Data'!F30)))</f>
        <v/>
      </c>
      <c r="DW36" s="289" t="str">
        <f ca="true">+IF(OFFSET('Hygiene Data'!$F$13,0,10*ROW('Hygiene Data'!F30))="","",OFFSET('Hygiene Data'!$F$13,0,10*ROW('Hygiene Data'!F30)))</f>
        <v/>
      </c>
      <c r="DX36" s="289" t="str">
        <f ca="true">+IF(OFFSET('Hygiene Data'!$G$11,0,10*ROW('Hygiene Data'!G30))="","",OFFSET('Hygiene Data'!$G$11,0,10*ROW('Hygiene Data'!G30)))</f>
        <v/>
      </c>
      <c r="DY36" s="289" t="str">
        <f ca="true">+IF(OFFSET('Hygiene Data'!$G$12,0,10*ROW('Hygiene Data'!G30))="","",OFFSET('Hygiene Data'!$G$12,0,10*ROW('Hygiene Data'!G30)))</f>
        <v/>
      </c>
      <c r="DZ36" s="289" t="str">
        <f ca="true">+IF(OFFSET('Hygiene Data'!$G$13,0,10*ROW('Hygiene Data'!G30))="","",OFFSET('Hygiene Data'!$G$13,0,10*ROW('Hygiene Data'!G30)))</f>
        <v/>
      </c>
      <c r="EA36" s="289" t="str">
        <f ca="true">+IF(OFFSET('Hygiene Data'!$H$11,0,10*ROW('Hygiene Data'!H30))="","",OFFSET('Hygiene Data'!$H$11,0,10*ROW('Hygiene Data'!H30)))</f>
        <v/>
      </c>
      <c r="EB36" s="289" t="str">
        <f ca="true">+IF(OFFSET('Hygiene Data'!$H$12,0,10*ROW('Hygiene Data'!H30))="","",OFFSET('Hygiene Data'!$H$12,0,10*ROW('Hygiene Data'!H30)))</f>
        <v/>
      </c>
      <c r="EC36" s="289" t="str">
        <f ca="true">+IF(OFFSET('Hygiene Data'!$H$13,0,10*ROW('Hygiene Data'!H30))="","",OFFSET('Hygiene Data'!$H$13,0,10*ROW('Hygiene Data'!H30)))</f>
        <v/>
      </c>
      <c r="ED36" s="289" t="str">
        <f ca="true">+IF(OFFSET('Hygiene Data'!$I$11,0,10*ROW('Hygiene Data'!I30))="","",OFFSET('Hygiene Data'!$I$11,0,10*ROW('Hygiene Data'!I30)))</f>
        <v/>
      </c>
      <c r="EE36" s="289" t="str">
        <f ca="true">+IF(OFFSET('Hygiene Data'!$I$12,0,10*ROW('Hygiene Data'!I30))="","",OFFSET('Hygiene Data'!$I$12,0,10*ROW('Hygiene Data'!I30)))</f>
        <v/>
      </c>
      <c r="EF36" s="289"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5"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9"/>
      <c r="BS37" s="289" t="str">
        <f ca="true">+IF(OFFSET('Water Data'!$D$27,0,10*ROW('Water Data'!D31))="","",OFFSET('Water Data'!$D$27,0,10*ROW('Water Data'!D31)))</f>
        <v/>
      </c>
      <c r="BT37" s="289" t="str">
        <f ca="true">+IF(OFFSET('Water Data'!$D$28,0,10*ROW('Water Data'!D31))="","",OFFSET('Water Data'!$D$28,0,10*ROW('Water Data'!D31)))</f>
        <v/>
      </c>
      <c r="BU37" s="289" t="str">
        <f ca="true">+IF(OFFSET('Water Data'!$D$29,0,10*ROW('Water Data'!D31))="","",OFFSET('Water Data'!$D$29,0,10*ROW('Water Data'!D31)))</f>
        <v/>
      </c>
      <c r="BV37" s="289" t="str">
        <f ca="true">+IF(OFFSET('Water Data'!$E$27,0,10*ROW('Water Data'!E31))="","",OFFSET('Water Data'!$E$27,0,10*ROW('Water Data'!E31)))</f>
        <v/>
      </c>
      <c r="BW37" s="289" t="str">
        <f ca="true">+IF(OFFSET('Water Data'!$E$28,0,10*ROW('Water Data'!E31))="","",OFFSET('Water Data'!$E$28,0,10*ROW('Water Data'!E31)))</f>
        <v/>
      </c>
      <c r="BX37" s="289" t="str">
        <f ca="true">+IF(OFFSET('Water Data'!$E$29,0,10*ROW('Water Data'!E31))="","",OFFSET('Water Data'!$E$29,0,10*ROW('Water Data'!E31)))</f>
        <v/>
      </c>
      <c r="BY37" s="289" t="str">
        <f ca="true">+IF(OFFSET('Water Data'!$F$27,0,10*ROW('Water Data'!F31))="","",OFFSET('Water Data'!$F$27,0,10*ROW('Water Data'!F31)))</f>
        <v/>
      </c>
      <c r="BZ37" s="289" t="str">
        <f ca="true">+IF(OFFSET('Water Data'!$F$28,0,10*ROW('Water Data'!F31))="","",OFFSET('Water Data'!$F$28,0,10*ROW('Water Data'!F31)))</f>
        <v/>
      </c>
      <c r="CA37" s="289" t="str">
        <f ca="true">+IF(OFFSET('Water Data'!$F$29,0,10*ROW('Water Data'!F31))="","",OFFSET('Water Data'!$F$29,0,10*ROW('Water Data'!F31)))</f>
        <v/>
      </c>
      <c r="CB37" s="289" t="str">
        <f ca="true">+IF(OFFSET('Water Data'!$G$27,0,10*ROW('Water Data'!G31))="","",OFFSET('Water Data'!$G$27,0,10*ROW('Water Data'!G31)))</f>
        <v/>
      </c>
      <c r="CC37" s="289" t="str">
        <f ca="true">+IF(OFFSET('Water Data'!$G$28,0,10*ROW('Water Data'!G31))="","",OFFSET('Water Data'!$G$28,0,10*ROW('Water Data'!G31)))</f>
        <v/>
      </c>
      <c r="CD37" s="289" t="str">
        <f ca="true">+IF(OFFSET('Water Data'!$G$29,0,10*ROW('Water Data'!G31))="","",OFFSET('Water Data'!$G$29,0,10*ROW('Water Data'!G31)))</f>
        <v/>
      </c>
      <c r="CE37" s="289" t="str">
        <f ca="true">+IF(OFFSET('Water Data'!$H$27,0,10*ROW('Water Data'!H31))="","",OFFSET('Water Data'!$H$27,0,10*ROW('Water Data'!H31)))</f>
        <v/>
      </c>
      <c r="CF37" s="289" t="str">
        <f ca="true">+IF(OFFSET('Water Data'!$H$28,0,10*ROW('Water Data'!H31))="","",OFFSET('Water Data'!$H$28,0,10*ROW('Water Data'!H31)))</f>
        <v/>
      </c>
      <c r="CG37" s="289" t="str">
        <f ca="true">+IF(OFFSET('Water Data'!$H$29,0,10*ROW('Water Data'!H31))="","",OFFSET('Water Data'!$H$29,0,10*ROW('Water Data'!H31)))</f>
        <v/>
      </c>
      <c r="CH37" s="289" t="str">
        <f ca="true">+IF(OFFSET('Water Data'!$I$27,0,10*ROW('Water Data'!I31))="","",OFFSET('Water Data'!$I$27,0,10*ROW('Water Data'!I31)))</f>
        <v/>
      </c>
      <c r="CI37" s="289" t="str">
        <f ca="true">+IF(OFFSET('Water Data'!$I$28,0,10*ROW('Water Data'!I31))="","",OFFSET('Water Data'!$I$28,0,10*ROW('Water Data'!I31)))</f>
        <v/>
      </c>
      <c r="CJ37" s="289" t="str">
        <f ca="true">+IF(OFFSET('Water Data'!$I$29,0,10*ROW('Water Data'!I31))="","",OFFSET('Water Data'!$I$29,0,10*ROW('Water Data'!I31)))</f>
        <v/>
      </c>
      <c r="CK37" s="289" t="str">
        <f ca="true">+IF(OFFSET('Sanitation Data'!$D$28,0,10*ROW('Sanitation Data'!D31))="","",OFFSET('Sanitation Data'!$D$28,0,10*ROW('Sanitation Data'!D31)))</f>
        <v/>
      </c>
      <c r="CL37" s="289" t="str">
        <f ca="true">+IF(OFFSET('Sanitation Data'!$D$29,0,10*ROW('Sanitation Data'!D31))="","",OFFSET('Sanitation Data'!$D$29,0,10*ROW('Sanitation Data'!D31)))</f>
        <v/>
      </c>
      <c r="CM37" s="289" t="str">
        <f ca="true">+IF(OFFSET('Sanitation Data'!$D$30,0,10*ROW('Sanitation Data'!D31))="","",OFFSET('Sanitation Data'!$D$30,0,10*ROW('Sanitation Data'!D31)))</f>
        <v/>
      </c>
      <c r="CN37" s="289" t="str">
        <f ca="true">+IF(OFFSET('Sanitation Data'!$D$31,0,10*ROW('Sanitation Data'!D31))="","",OFFSET('Sanitation Data'!$D$31,0,10*ROW('Sanitation Data'!D31)))</f>
        <v/>
      </c>
      <c r="CO37" s="289" t="str">
        <f ca="true">+IF(OFFSET('Sanitation Data'!$D$32,0,10*ROW('Sanitation Data'!D31))="","",OFFSET('Sanitation Data'!$D$32,0,10*ROW('Sanitation Data'!D31)))</f>
        <v/>
      </c>
      <c r="CP37" s="289" t="str">
        <f ca="true">+IF(OFFSET('Sanitation Data'!$E$28,0,10*ROW('Sanitation Data'!E31))="","",OFFSET('Sanitation Data'!$E$28,0,10*ROW('Sanitation Data'!E31)))</f>
        <v/>
      </c>
      <c r="CQ37" s="289" t="str">
        <f ca="true">+IF(OFFSET('Sanitation Data'!$E$29,0,10*ROW('Sanitation Data'!E31))="","",OFFSET('Sanitation Data'!$E$29,0,10*ROW('Sanitation Data'!E31)))</f>
        <v/>
      </c>
      <c r="CR37" s="289" t="str">
        <f ca="true">+IF(OFFSET('Sanitation Data'!$E$30,0,10*ROW('Sanitation Data'!E31))="","",OFFSET('Sanitation Data'!$E$30,0,10*ROW('Sanitation Data'!E31)))</f>
        <v/>
      </c>
      <c r="CS37" s="289" t="str">
        <f ca="true">+IF(OFFSET('Sanitation Data'!$E$31,0,10*ROW('Sanitation Data'!E31))="","",OFFSET('Sanitation Data'!$E$31,0,10*ROW('Sanitation Data'!E31)))</f>
        <v/>
      </c>
      <c r="CT37" s="289" t="str">
        <f ca="true">+IF(OFFSET('Sanitation Data'!$E$32,0,10*ROW('Sanitation Data'!E31))="","",OFFSET('Sanitation Data'!$E$32,0,10*ROW('Sanitation Data'!E31)))</f>
        <v/>
      </c>
      <c r="CU37" s="289" t="str">
        <f ca="true">+IF(OFFSET('Sanitation Data'!$F$28,0,10*ROW('Sanitation Data'!F31))="","",OFFSET('Sanitation Data'!$F$28,0,10*ROW('Sanitation Data'!F31)))</f>
        <v/>
      </c>
      <c r="CV37" s="289" t="str">
        <f ca="true">+IF(OFFSET('Sanitation Data'!$F$29,0,10*ROW('Sanitation Data'!F31))="","",OFFSET('Sanitation Data'!$F$29,0,10*ROW('Sanitation Data'!F31)))</f>
        <v/>
      </c>
      <c r="CW37" s="289" t="str">
        <f ca="true">+IF(OFFSET('Sanitation Data'!$F$30,0,10*ROW('Sanitation Data'!F31))="","",OFFSET('Sanitation Data'!$F$30,0,10*ROW('Sanitation Data'!F31)))</f>
        <v/>
      </c>
      <c r="CX37" s="289" t="str">
        <f ca="true">+IF(OFFSET('Sanitation Data'!$F$31,0,10*ROW('Sanitation Data'!F31))="","",OFFSET('Sanitation Data'!$F$31,0,10*ROW('Sanitation Data'!F31)))</f>
        <v/>
      </c>
      <c r="CY37" s="289" t="str">
        <f ca="true">+IF(OFFSET('Sanitation Data'!$F$32,0,10*ROW('Sanitation Data'!F31))="","",OFFSET('Sanitation Data'!$F$32,0,10*ROW('Sanitation Data'!F31)))</f>
        <v/>
      </c>
      <c r="CZ37" s="289" t="str">
        <f ca="true">+IF(OFFSET('Sanitation Data'!$G$28,0,10*ROW('Sanitation Data'!G31))="","",OFFSET('Sanitation Data'!$G$28,0,10*ROW('Sanitation Data'!G31)))</f>
        <v/>
      </c>
      <c r="DA37" s="289" t="str">
        <f ca="true">+IF(OFFSET('Sanitation Data'!$G$29,0,10*ROW('Sanitation Data'!G31))="","",OFFSET('Sanitation Data'!$G$29,0,10*ROW('Sanitation Data'!G31)))</f>
        <v/>
      </c>
      <c r="DB37" s="289" t="str">
        <f ca="true">+IF(OFFSET('Sanitation Data'!$G$30,0,10*ROW('Sanitation Data'!G31))="","",OFFSET('Sanitation Data'!$G$30,0,10*ROW('Sanitation Data'!G31)))</f>
        <v/>
      </c>
      <c r="DC37" s="289" t="str">
        <f ca="true">+IF(OFFSET('Sanitation Data'!$G$31,0,10*ROW('Sanitation Data'!G31))="","",OFFSET('Sanitation Data'!$G$31,0,10*ROW('Sanitation Data'!G31)))</f>
        <v/>
      </c>
      <c r="DD37" s="289" t="str">
        <f ca="true">+IF(OFFSET('Sanitation Data'!$G$32,0,10*ROW('Sanitation Data'!G31))="","",OFFSET('Sanitation Data'!$G$32,0,10*ROW('Sanitation Data'!G31)))</f>
        <v/>
      </c>
      <c r="DE37" s="289" t="str">
        <f ca="true">+IF(OFFSET('Sanitation Data'!$H$28,0,10*ROW('Sanitation Data'!H31))="","",OFFSET('Sanitation Data'!$H$28,0,10*ROW('Sanitation Data'!H31)))</f>
        <v/>
      </c>
      <c r="DF37" s="289" t="str">
        <f ca="true">+IF(OFFSET('Sanitation Data'!$H$29,0,10*ROW('Sanitation Data'!H31))="","",OFFSET('Sanitation Data'!$H$29,0,10*ROW('Sanitation Data'!H31)))</f>
        <v/>
      </c>
      <c r="DG37" s="289" t="str">
        <f ca="true">+IF(OFFSET('Sanitation Data'!$H$30,0,10*ROW('Sanitation Data'!H31))="","",OFFSET('Sanitation Data'!$H$30,0,10*ROW('Sanitation Data'!H31)))</f>
        <v/>
      </c>
      <c r="DH37" s="289" t="str">
        <f ca="true">+IF(OFFSET('Sanitation Data'!$H$31,0,10*ROW('Sanitation Data'!H31))="","",OFFSET('Sanitation Data'!$H$31,0,10*ROW('Sanitation Data'!H31)))</f>
        <v/>
      </c>
      <c r="DI37" s="289" t="str">
        <f ca="true">+IF(OFFSET('Sanitation Data'!$H$32,0,10*ROW('Sanitation Data'!H31))="","",OFFSET('Sanitation Data'!$H$32,0,10*ROW('Sanitation Data'!H31)))</f>
        <v/>
      </c>
      <c r="DJ37" s="289" t="str">
        <f ca="true">+IF(OFFSET('Sanitation Data'!$I$28,0,10*ROW('Sanitation Data'!I31))="","",OFFSET('Sanitation Data'!$I$28,0,10*ROW('Sanitation Data'!I31)))</f>
        <v/>
      </c>
      <c r="DK37" s="289" t="str">
        <f ca="true">+IF(OFFSET('Sanitation Data'!$I$29,0,10*ROW('Sanitation Data'!I31))="","",OFFSET('Sanitation Data'!$I$29,0,10*ROW('Sanitation Data'!I31)))</f>
        <v/>
      </c>
      <c r="DL37" s="289" t="str">
        <f ca="true">+IF(OFFSET('Sanitation Data'!$I$30,0,10*ROW('Sanitation Data'!I31))="","",OFFSET('Sanitation Data'!$I$30,0,10*ROW('Sanitation Data'!I31)))</f>
        <v/>
      </c>
      <c r="DM37" s="289" t="str">
        <f ca="true">+IF(OFFSET('Sanitation Data'!$I$31,0,10*ROW('Sanitation Data'!I31))="","",OFFSET('Sanitation Data'!$I$31,0,10*ROW('Sanitation Data'!I31)))</f>
        <v/>
      </c>
      <c r="DN37" s="289" t="str">
        <f ca="true">+IF(OFFSET('Sanitation Data'!$I$32,0,10*ROW('Sanitation Data'!I31))="","",OFFSET('Sanitation Data'!$I$32,0,10*ROW('Sanitation Data'!I31)))</f>
        <v/>
      </c>
      <c r="DO37" s="289" t="str">
        <f ca="true">+IF(OFFSET('Hygiene Data'!$D$11,0,10*ROW('Hygiene Data'!D31))="","",OFFSET('Hygiene Data'!$D$11,0,10*ROW('Hygiene Data'!D31)))</f>
        <v/>
      </c>
      <c r="DP37" s="289" t="str">
        <f ca="true">+IF(OFFSET('Hygiene Data'!$D$12,0,10*ROW('Hygiene Data'!D31))="","",OFFSET('Hygiene Data'!$D$12,0,10*ROW('Hygiene Data'!D31)))</f>
        <v/>
      </c>
      <c r="DQ37" s="289" t="str">
        <f ca="true">+IF(OFFSET('Hygiene Data'!$D$13,0,10*ROW('Hygiene Data'!D31))="","",OFFSET('Hygiene Data'!$D$13,0,10*ROW('Hygiene Data'!D31)))</f>
        <v/>
      </c>
      <c r="DR37" s="289" t="str">
        <f ca="true">+IF(OFFSET('Hygiene Data'!$E$11,0,10*ROW('Hygiene Data'!E31))="","",OFFSET('Hygiene Data'!$E$11,0,10*ROW('Hygiene Data'!E31)))</f>
        <v/>
      </c>
      <c r="DS37" s="289" t="str">
        <f ca="true">+IF(OFFSET('Hygiene Data'!$E$12,0,10*ROW('Hygiene Data'!E31))="","",OFFSET('Hygiene Data'!$E$12,0,10*ROW('Hygiene Data'!E31)))</f>
        <v/>
      </c>
      <c r="DT37" s="289" t="str">
        <f ca="true">+IF(OFFSET('Hygiene Data'!$E$13,0,10*ROW('Hygiene Data'!E31))="","",OFFSET('Hygiene Data'!$E$13,0,10*ROW('Hygiene Data'!E31)))</f>
        <v/>
      </c>
      <c r="DU37" s="289" t="str">
        <f ca="true">+IF(OFFSET('Hygiene Data'!$F$11,0,10*ROW('Hygiene Data'!F31))="","",OFFSET('Hygiene Data'!$F$11,0,10*ROW('Hygiene Data'!F31)))</f>
        <v/>
      </c>
      <c r="DV37" s="289" t="str">
        <f ca="true">+IF(OFFSET('Hygiene Data'!$F$12,0,10*ROW('Hygiene Data'!F31))="","",OFFSET('Hygiene Data'!$F$12,0,10*ROW('Hygiene Data'!F31)))</f>
        <v/>
      </c>
      <c r="DW37" s="289" t="str">
        <f ca="true">+IF(OFFSET('Hygiene Data'!$F$13,0,10*ROW('Hygiene Data'!F31))="","",OFFSET('Hygiene Data'!$F$13,0,10*ROW('Hygiene Data'!F31)))</f>
        <v/>
      </c>
      <c r="DX37" s="289" t="str">
        <f ca="true">+IF(OFFSET('Hygiene Data'!$G$11,0,10*ROW('Hygiene Data'!G31))="","",OFFSET('Hygiene Data'!$G$11,0,10*ROW('Hygiene Data'!G31)))</f>
        <v/>
      </c>
      <c r="DY37" s="289" t="str">
        <f ca="true">+IF(OFFSET('Hygiene Data'!$G$12,0,10*ROW('Hygiene Data'!G31))="","",OFFSET('Hygiene Data'!$G$12,0,10*ROW('Hygiene Data'!G31)))</f>
        <v/>
      </c>
      <c r="DZ37" s="289" t="str">
        <f ca="true">+IF(OFFSET('Hygiene Data'!$G$13,0,10*ROW('Hygiene Data'!G31))="","",OFFSET('Hygiene Data'!$G$13,0,10*ROW('Hygiene Data'!G31)))</f>
        <v/>
      </c>
      <c r="EA37" s="289" t="str">
        <f ca="true">+IF(OFFSET('Hygiene Data'!$H$11,0,10*ROW('Hygiene Data'!H31))="","",OFFSET('Hygiene Data'!$H$11,0,10*ROW('Hygiene Data'!H31)))</f>
        <v/>
      </c>
      <c r="EB37" s="289" t="str">
        <f ca="true">+IF(OFFSET('Hygiene Data'!$H$12,0,10*ROW('Hygiene Data'!H31))="","",OFFSET('Hygiene Data'!$H$12,0,10*ROW('Hygiene Data'!H31)))</f>
        <v/>
      </c>
      <c r="EC37" s="289" t="str">
        <f ca="true">+IF(OFFSET('Hygiene Data'!$H$13,0,10*ROW('Hygiene Data'!H31))="","",OFFSET('Hygiene Data'!$H$13,0,10*ROW('Hygiene Data'!H31)))</f>
        <v/>
      </c>
      <c r="ED37" s="289" t="str">
        <f ca="true">+IF(OFFSET('Hygiene Data'!$I$11,0,10*ROW('Hygiene Data'!I31))="","",OFFSET('Hygiene Data'!$I$11,0,10*ROW('Hygiene Data'!I31)))</f>
        <v/>
      </c>
      <c r="EE37" s="289" t="str">
        <f ca="true">+IF(OFFSET('Hygiene Data'!$I$12,0,10*ROW('Hygiene Data'!I31))="","",OFFSET('Hygiene Data'!$I$12,0,10*ROW('Hygiene Data'!I31)))</f>
        <v/>
      </c>
      <c r="EF37" s="289"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5"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9"/>
      <c r="BS38" s="289" t="str">
        <f ca="true">+IF(OFFSET('Water Data'!$D$27,0,10*ROW('Water Data'!D32))="","",OFFSET('Water Data'!$D$27,0,10*ROW('Water Data'!D32)))</f>
        <v/>
      </c>
      <c r="BT38" s="289" t="str">
        <f ca="true">+IF(OFFSET('Water Data'!$D$28,0,10*ROW('Water Data'!D32))="","",OFFSET('Water Data'!$D$28,0,10*ROW('Water Data'!D32)))</f>
        <v/>
      </c>
      <c r="BU38" s="289" t="str">
        <f ca="true">+IF(OFFSET('Water Data'!$D$29,0,10*ROW('Water Data'!D32))="","",OFFSET('Water Data'!$D$29,0,10*ROW('Water Data'!D32)))</f>
        <v/>
      </c>
      <c r="BV38" s="289" t="str">
        <f ca="true">+IF(OFFSET('Water Data'!$E$27,0,10*ROW('Water Data'!E32))="","",OFFSET('Water Data'!$E$27,0,10*ROW('Water Data'!E32)))</f>
        <v/>
      </c>
      <c r="BW38" s="289" t="str">
        <f ca="true">+IF(OFFSET('Water Data'!$E$28,0,10*ROW('Water Data'!E32))="","",OFFSET('Water Data'!$E$28,0,10*ROW('Water Data'!E32)))</f>
        <v/>
      </c>
      <c r="BX38" s="289" t="str">
        <f ca="true">+IF(OFFSET('Water Data'!$E$29,0,10*ROW('Water Data'!E32))="","",OFFSET('Water Data'!$E$29,0,10*ROW('Water Data'!E32)))</f>
        <v/>
      </c>
      <c r="BY38" s="289" t="str">
        <f ca="true">+IF(OFFSET('Water Data'!$F$27,0,10*ROW('Water Data'!F32))="","",OFFSET('Water Data'!$F$27,0,10*ROW('Water Data'!F32)))</f>
        <v/>
      </c>
      <c r="BZ38" s="289" t="str">
        <f ca="true">+IF(OFFSET('Water Data'!$F$28,0,10*ROW('Water Data'!F32))="","",OFFSET('Water Data'!$F$28,0,10*ROW('Water Data'!F32)))</f>
        <v/>
      </c>
      <c r="CA38" s="289" t="str">
        <f ca="true">+IF(OFFSET('Water Data'!$F$29,0,10*ROW('Water Data'!F32))="","",OFFSET('Water Data'!$F$29,0,10*ROW('Water Data'!F32)))</f>
        <v/>
      </c>
      <c r="CB38" s="289" t="str">
        <f ca="true">+IF(OFFSET('Water Data'!$G$27,0,10*ROW('Water Data'!G32))="","",OFFSET('Water Data'!$G$27,0,10*ROW('Water Data'!G32)))</f>
        <v/>
      </c>
      <c r="CC38" s="289" t="str">
        <f ca="true">+IF(OFFSET('Water Data'!$G$28,0,10*ROW('Water Data'!G32))="","",OFFSET('Water Data'!$G$28,0,10*ROW('Water Data'!G32)))</f>
        <v/>
      </c>
      <c r="CD38" s="289" t="str">
        <f ca="true">+IF(OFFSET('Water Data'!$G$29,0,10*ROW('Water Data'!G32))="","",OFFSET('Water Data'!$G$29,0,10*ROW('Water Data'!G32)))</f>
        <v/>
      </c>
      <c r="CE38" s="289" t="str">
        <f ca="true">+IF(OFFSET('Water Data'!$H$27,0,10*ROW('Water Data'!H32))="","",OFFSET('Water Data'!$H$27,0,10*ROW('Water Data'!H32)))</f>
        <v/>
      </c>
      <c r="CF38" s="289" t="str">
        <f ca="true">+IF(OFFSET('Water Data'!$H$28,0,10*ROW('Water Data'!H32))="","",OFFSET('Water Data'!$H$28,0,10*ROW('Water Data'!H32)))</f>
        <v/>
      </c>
      <c r="CG38" s="289" t="str">
        <f ca="true">+IF(OFFSET('Water Data'!$H$29,0,10*ROW('Water Data'!H32))="","",OFFSET('Water Data'!$H$29,0,10*ROW('Water Data'!H32)))</f>
        <v/>
      </c>
      <c r="CH38" s="289" t="str">
        <f ca="true">+IF(OFFSET('Water Data'!$I$27,0,10*ROW('Water Data'!I32))="","",OFFSET('Water Data'!$I$27,0,10*ROW('Water Data'!I32)))</f>
        <v/>
      </c>
      <c r="CI38" s="289" t="str">
        <f ca="true">+IF(OFFSET('Water Data'!$I$28,0,10*ROW('Water Data'!I32))="","",OFFSET('Water Data'!$I$28,0,10*ROW('Water Data'!I32)))</f>
        <v/>
      </c>
      <c r="CJ38" s="289" t="str">
        <f ca="true">+IF(OFFSET('Water Data'!$I$29,0,10*ROW('Water Data'!I32))="","",OFFSET('Water Data'!$I$29,0,10*ROW('Water Data'!I32)))</f>
        <v/>
      </c>
      <c r="CK38" s="289" t="str">
        <f ca="true">+IF(OFFSET('Sanitation Data'!$D$28,0,10*ROW('Sanitation Data'!D32))="","",OFFSET('Sanitation Data'!$D$28,0,10*ROW('Sanitation Data'!D32)))</f>
        <v/>
      </c>
      <c r="CL38" s="289" t="str">
        <f ca="true">+IF(OFFSET('Sanitation Data'!$D$29,0,10*ROW('Sanitation Data'!D32))="","",OFFSET('Sanitation Data'!$D$29,0,10*ROW('Sanitation Data'!D32)))</f>
        <v/>
      </c>
      <c r="CM38" s="289" t="str">
        <f ca="true">+IF(OFFSET('Sanitation Data'!$D$30,0,10*ROW('Sanitation Data'!D32))="","",OFFSET('Sanitation Data'!$D$30,0,10*ROW('Sanitation Data'!D32)))</f>
        <v/>
      </c>
      <c r="CN38" s="289" t="str">
        <f ca="true">+IF(OFFSET('Sanitation Data'!$D$31,0,10*ROW('Sanitation Data'!D32))="","",OFFSET('Sanitation Data'!$D$31,0,10*ROW('Sanitation Data'!D32)))</f>
        <v/>
      </c>
      <c r="CO38" s="289" t="str">
        <f ca="true">+IF(OFFSET('Sanitation Data'!$D$32,0,10*ROW('Sanitation Data'!D32))="","",OFFSET('Sanitation Data'!$D$32,0,10*ROW('Sanitation Data'!D32)))</f>
        <v/>
      </c>
      <c r="CP38" s="289" t="str">
        <f ca="true">+IF(OFFSET('Sanitation Data'!$E$28,0,10*ROW('Sanitation Data'!E32))="","",OFFSET('Sanitation Data'!$E$28,0,10*ROW('Sanitation Data'!E32)))</f>
        <v/>
      </c>
      <c r="CQ38" s="289" t="str">
        <f ca="true">+IF(OFFSET('Sanitation Data'!$E$29,0,10*ROW('Sanitation Data'!E32))="","",OFFSET('Sanitation Data'!$E$29,0,10*ROW('Sanitation Data'!E32)))</f>
        <v/>
      </c>
      <c r="CR38" s="289" t="str">
        <f ca="true">+IF(OFFSET('Sanitation Data'!$E$30,0,10*ROW('Sanitation Data'!E32))="","",OFFSET('Sanitation Data'!$E$30,0,10*ROW('Sanitation Data'!E32)))</f>
        <v/>
      </c>
      <c r="CS38" s="289" t="str">
        <f ca="true">+IF(OFFSET('Sanitation Data'!$E$31,0,10*ROW('Sanitation Data'!E32))="","",OFFSET('Sanitation Data'!$E$31,0,10*ROW('Sanitation Data'!E32)))</f>
        <v/>
      </c>
      <c r="CT38" s="289" t="str">
        <f ca="true">+IF(OFFSET('Sanitation Data'!$E$32,0,10*ROW('Sanitation Data'!E32))="","",OFFSET('Sanitation Data'!$E$32,0,10*ROW('Sanitation Data'!E32)))</f>
        <v/>
      </c>
      <c r="CU38" s="289" t="str">
        <f ca="true">+IF(OFFSET('Sanitation Data'!$F$28,0,10*ROW('Sanitation Data'!F32))="","",OFFSET('Sanitation Data'!$F$28,0,10*ROW('Sanitation Data'!F32)))</f>
        <v/>
      </c>
      <c r="CV38" s="289" t="str">
        <f ca="true">+IF(OFFSET('Sanitation Data'!$F$29,0,10*ROW('Sanitation Data'!F32))="","",OFFSET('Sanitation Data'!$F$29,0,10*ROW('Sanitation Data'!F32)))</f>
        <v/>
      </c>
      <c r="CW38" s="289" t="str">
        <f ca="true">+IF(OFFSET('Sanitation Data'!$F$30,0,10*ROW('Sanitation Data'!F32))="","",OFFSET('Sanitation Data'!$F$30,0,10*ROW('Sanitation Data'!F32)))</f>
        <v/>
      </c>
      <c r="CX38" s="289" t="str">
        <f ca="true">+IF(OFFSET('Sanitation Data'!$F$31,0,10*ROW('Sanitation Data'!F32))="","",OFFSET('Sanitation Data'!$F$31,0,10*ROW('Sanitation Data'!F32)))</f>
        <v/>
      </c>
      <c r="CY38" s="289" t="str">
        <f ca="true">+IF(OFFSET('Sanitation Data'!$F$32,0,10*ROW('Sanitation Data'!F32))="","",OFFSET('Sanitation Data'!$F$32,0,10*ROW('Sanitation Data'!F32)))</f>
        <v/>
      </c>
      <c r="CZ38" s="289" t="str">
        <f ca="true">+IF(OFFSET('Sanitation Data'!$G$28,0,10*ROW('Sanitation Data'!G32))="","",OFFSET('Sanitation Data'!$G$28,0,10*ROW('Sanitation Data'!G32)))</f>
        <v/>
      </c>
      <c r="DA38" s="289" t="str">
        <f ca="true">+IF(OFFSET('Sanitation Data'!$G$29,0,10*ROW('Sanitation Data'!G32))="","",OFFSET('Sanitation Data'!$G$29,0,10*ROW('Sanitation Data'!G32)))</f>
        <v/>
      </c>
      <c r="DB38" s="289" t="str">
        <f ca="true">+IF(OFFSET('Sanitation Data'!$G$30,0,10*ROW('Sanitation Data'!G32))="","",OFFSET('Sanitation Data'!$G$30,0,10*ROW('Sanitation Data'!G32)))</f>
        <v/>
      </c>
      <c r="DC38" s="289" t="str">
        <f ca="true">+IF(OFFSET('Sanitation Data'!$G$31,0,10*ROW('Sanitation Data'!G32))="","",OFFSET('Sanitation Data'!$G$31,0,10*ROW('Sanitation Data'!G32)))</f>
        <v/>
      </c>
      <c r="DD38" s="289" t="str">
        <f ca="true">+IF(OFFSET('Sanitation Data'!$G$32,0,10*ROW('Sanitation Data'!G32))="","",OFFSET('Sanitation Data'!$G$32,0,10*ROW('Sanitation Data'!G32)))</f>
        <v/>
      </c>
      <c r="DE38" s="289" t="str">
        <f ca="true">+IF(OFFSET('Sanitation Data'!$H$28,0,10*ROW('Sanitation Data'!H32))="","",OFFSET('Sanitation Data'!$H$28,0,10*ROW('Sanitation Data'!H32)))</f>
        <v/>
      </c>
      <c r="DF38" s="289" t="str">
        <f ca="true">+IF(OFFSET('Sanitation Data'!$H$29,0,10*ROW('Sanitation Data'!H32))="","",OFFSET('Sanitation Data'!$H$29,0,10*ROW('Sanitation Data'!H32)))</f>
        <v/>
      </c>
      <c r="DG38" s="289" t="str">
        <f ca="true">+IF(OFFSET('Sanitation Data'!$H$30,0,10*ROW('Sanitation Data'!H32))="","",OFFSET('Sanitation Data'!$H$30,0,10*ROW('Sanitation Data'!H32)))</f>
        <v/>
      </c>
      <c r="DH38" s="289" t="str">
        <f ca="true">+IF(OFFSET('Sanitation Data'!$H$31,0,10*ROW('Sanitation Data'!H32))="","",OFFSET('Sanitation Data'!$H$31,0,10*ROW('Sanitation Data'!H32)))</f>
        <v/>
      </c>
      <c r="DI38" s="289" t="str">
        <f ca="true">+IF(OFFSET('Sanitation Data'!$H$32,0,10*ROW('Sanitation Data'!H32))="","",OFFSET('Sanitation Data'!$H$32,0,10*ROW('Sanitation Data'!H32)))</f>
        <v/>
      </c>
      <c r="DJ38" s="289" t="str">
        <f ca="true">+IF(OFFSET('Sanitation Data'!$I$28,0,10*ROW('Sanitation Data'!I32))="","",OFFSET('Sanitation Data'!$I$28,0,10*ROW('Sanitation Data'!I32)))</f>
        <v/>
      </c>
      <c r="DK38" s="289" t="str">
        <f ca="true">+IF(OFFSET('Sanitation Data'!$I$29,0,10*ROW('Sanitation Data'!I32))="","",OFFSET('Sanitation Data'!$I$29,0,10*ROW('Sanitation Data'!I32)))</f>
        <v/>
      </c>
      <c r="DL38" s="289" t="str">
        <f ca="true">+IF(OFFSET('Sanitation Data'!$I$30,0,10*ROW('Sanitation Data'!I32))="","",OFFSET('Sanitation Data'!$I$30,0,10*ROW('Sanitation Data'!I32)))</f>
        <v/>
      </c>
      <c r="DM38" s="289" t="str">
        <f ca="true">+IF(OFFSET('Sanitation Data'!$I$31,0,10*ROW('Sanitation Data'!I32))="","",OFFSET('Sanitation Data'!$I$31,0,10*ROW('Sanitation Data'!I32)))</f>
        <v/>
      </c>
      <c r="DN38" s="289" t="str">
        <f ca="true">+IF(OFFSET('Sanitation Data'!$I$32,0,10*ROW('Sanitation Data'!I32))="","",OFFSET('Sanitation Data'!$I$32,0,10*ROW('Sanitation Data'!I32)))</f>
        <v/>
      </c>
      <c r="DO38" s="289" t="str">
        <f ca="true">+IF(OFFSET('Hygiene Data'!$D$11,0,10*ROW('Hygiene Data'!D32))="","",OFFSET('Hygiene Data'!$D$11,0,10*ROW('Hygiene Data'!D32)))</f>
        <v/>
      </c>
      <c r="DP38" s="289" t="str">
        <f ca="true">+IF(OFFSET('Hygiene Data'!$D$12,0,10*ROW('Hygiene Data'!D32))="","",OFFSET('Hygiene Data'!$D$12,0,10*ROW('Hygiene Data'!D32)))</f>
        <v/>
      </c>
      <c r="DQ38" s="289" t="str">
        <f ca="true">+IF(OFFSET('Hygiene Data'!$D$13,0,10*ROW('Hygiene Data'!D32))="","",OFFSET('Hygiene Data'!$D$13,0,10*ROW('Hygiene Data'!D32)))</f>
        <v/>
      </c>
      <c r="DR38" s="289" t="str">
        <f ca="true">+IF(OFFSET('Hygiene Data'!$E$11,0,10*ROW('Hygiene Data'!E32))="","",OFFSET('Hygiene Data'!$E$11,0,10*ROW('Hygiene Data'!E32)))</f>
        <v/>
      </c>
      <c r="DS38" s="289" t="str">
        <f ca="true">+IF(OFFSET('Hygiene Data'!$E$12,0,10*ROW('Hygiene Data'!E32))="","",OFFSET('Hygiene Data'!$E$12,0,10*ROW('Hygiene Data'!E32)))</f>
        <v/>
      </c>
      <c r="DT38" s="289" t="str">
        <f ca="true">+IF(OFFSET('Hygiene Data'!$E$13,0,10*ROW('Hygiene Data'!E32))="","",OFFSET('Hygiene Data'!$E$13,0,10*ROW('Hygiene Data'!E32)))</f>
        <v/>
      </c>
      <c r="DU38" s="289" t="str">
        <f ca="true">+IF(OFFSET('Hygiene Data'!$F$11,0,10*ROW('Hygiene Data'!F32))="","",OFFSET('Hygiene Data'!$F$11,0,10*ROW('Hygiene Data'!F32)))</f>
        <v/>
      </c>
      <c r="DV38" s="289" t="str">
        <f ca="true">+IF(OFFSET('Hygiene Data'!$F$12,0,10*ROW('Hygiene Data'!F32))="","",OFFSET('Hygiene Data'!$F$12,0,10*ROW('Hygiene Data'!F32)))</f>
        <v/>
      </c>
      <c r="DW38" s="289" t="str">
        <f ca="true">+IF(OFFSET('Hygiene Data'!$F$13,0,10*ROW('Hygiene Data'!F32))="","",OFFSET('Hygiene Data'!$F$13,0,10*ROW('Hygiene Data'!F32)))</f>
        <v/>
      </c>
      <c r="DX38" s="289" t="str">
        <f ca="true">+IF(OFFSET('Hygiene Data'!$G$11,0,10*ROW('Hygiene Data'!G32))="","",OFFSET('Hygiene Data'!$G$11,0,10*ROW('Hygiene Data'!G32)))</f>
        <v/>
      </c>
      <c r="DY38" s="289" t="str">
        <f ca="true">+IF(OFFSET('Hygiene Data'!$G$12,0,10*ROW('Hygiene Data'!G32))="","",OFFSET('Hygiene Data'!$G$12,0,10*ROW('Hygiene Data'!G32)))</f>
        <v/>
      </c>
      <c r="DZ38" s="289" t="str">
        <f ca="true">+IF(OFFSET('Hygiene Data'!$G$13,0,10*ROW('Hygiene Data'!G32))="","",OFFSET('Hygiene Data'!$G$13,0,10*ROW('Hygiene Data'!G32)))</f>
        <v/>
      </c>
      <c r="EA38" s="289" t="str">
        <f ca="true">+IF(OFFSET('Hygiene Data'!$H$11,0,10*ROW('Hygiene Data'!H32))="","",OFFSET('Hygiene Data'!$H$11,0,10*ROW('Hygiene Data'!H32)))</f>
        <v/>
      </c>
      <c r="EB38" s="289" t="str">
        <f ca="true">+IF(OFFSET('Hygiene Data'!$H$12,0,10*ROW('Hygiene Data'!H32))="","",OFFSET('Hygiene Data'!$H$12,0,10*ROW('Hygiene Data'!H32)))</f>
        <v/>
      </c>
      <c r="EC38" s="289" t="str">
        <f ca="true">+IF(OFFSET('Hygiene Data'!$H$13,0,10*ROW('Hygiene Data'!H32))="","",OFFSET('Hygiene Data'!$H$13,0,10*ROW('Hygiene Data'!H32)))</f>
        <v/>
      </c>
      <c r="ED38" s="289" t="str">
        <f ca="true">+IF(OFFSET('Hygiene Data'!$I$11,0,10*ROW('Hygiene Data'!I32))="","",OFFSET('Hygiene Data'!$I$11,0,10*ROW('Hygiene Data'!I32)))</f>
        <v/>
      </c>
      <c r="EE38" s="289" t="str">
        <f ca="true">+IF(OFFSET('Hygiene Data'!$I$12,0,10*ROW('Hygiene Data'!I32))="","",OFFSET('Hygiene Data'!$I$12,0,10*ROW('Hygiene Data'!I32)))</f>
        <v/>
      </c>
      <c r="EF38" s="289"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5"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9"/>
      <c r="BS39" s="289" t="str">
        <f ca="true">+IF(OFFSET('Water Data'!$D$27,0,10*ROW('Water Data'!D33))="","",OFFSET('Water Data'!$D$27,0,10*ROW('Water Data'!D33)))</f>
        <v/>
      </c>
      <c r="BT39" s="289" t="str">
        <f ca="true">+IF(OFFSET('Water Data'!$D$28,0,10*ROW('Water Data'!D33))="","",OFFSET('Water Data'!$D$28,0,10*ROW('Water Data'!D33)))</f>
        <v/>
      </c>
      <c r="BU39" s="289" t="str">
        <f ca="true">+IF(OFFSET('Water Data'!$D$29,0,10*ROW('Water Data'!D33))="","",OFFSET('Water Data'!$D$29,0,10*ROW('Water Data'!D33)))</f>
        <v/>
      </c>
      <c r="BV39" s="289" t="str">
        <f ca="true">+IF(OFFSET('Water Data'!$E$27,0,10*ROW('Water Data'!E33))="","",OFFSET('Water Data'!$E$27,0,10*ROW('Water Data'!E33)))</f>
        <v/>
      </c>
      <c r="BW39" s="289" t="str">
        <f ca="true">+IF(OFFSET('Water Data'!$E$28,0,10*ROW('Water Data'!E33))="","",OFFSET('Water Data'!$E$28,0,10*ROW('Water Data'!E33)))</f>
        <v/>
      </c>
      <c r="BX39" s="289" t="str">
        <f ca="true">+IF(OFFSET('Water Data'!$E$29,0,10*ROW('Water Data'!E33))="","",OFFSET('Water Data'!$E$29,0,10*ROW('Water Data'!E33)))</f>
        <v/>
      </c>
      <c r="BY39" s="289" t="str">
        <f ca="true">+IF(OFFSET('Water Data'!$F$27,0,10*ROW('Water Data'!F33))="","",OFFSET('Water Data'!$F$27,0,10*ROW('Water Data'!F33)))</f>
        <v/>
      </c>
      <c r="BZ39" s="289" t="str">
        <f ca="true">+IF(OFFSET('Water Data'!$F$28,0,10*ROW('Water Data'!F33))="","",OFFSET('Water Data'!$F$28,0,10*ROW('Water Data'!F33)))</f>
        <v/>
      </c>
      <c r="CA39" s="289" t="str">
        <f ca="true">+IF(OFFSET('Water Data'!$F$29,0,10*ROW('Water Data'!F33))="","",OFFSET('Water Data'!$F$29,0,10*ROW('Water Data'!F33)))</f>
        <v/>
      </c>
      <c r="CB39" s="289" t="str">
        <f ca="true">+IF(OFFSET('Water Data'!$G$27,0,10*ROW('Water Data'!G33))="","",OFFSET('Water Data'!$G$27,0,10*ROW('Water Data'!G33)))</f>
        <v/>
      </c>
      <c r="CC39" s="289" t="str">
        <f ca="true">+IF(OFFSET('Water Data'!$G$28,0,10*ROW('Water Data'!G33))="","",OFFSET('Water Data'!$G$28,0,10*ROW('Water Data'!G33)))</f>
        <v/>
      </c>
      <c r="CD39" s="289" t="str">
        <f ca="true">+IF(OFFSET('Water Data'!$G$29,0,10*ROW('Water Data'!G33))="","",OFFSET('Water Data'!$G$29,0,10*ROW('Water Data'!G33)))</f>
        <v/>
      </c>
      <c r="CE39" s="289" t="str">
        <f ca="true">+IF(OFFSET('Water Data'!$H$27,0,10*ROW('Water Data'!H33))="","",OFFSET('Water Data'!$H$27,0,10*ROW('Water Data'!H33)))</f>
        <v/>
      </c>
      <c r="CF39" s="289" t="str">
        <f ca="true">+IF(OFFSET('Water Data'!$H$28,0,10*ROW('Water Data'!H33))="","",OFFSET('Water Data'!$H$28,0,10*ROW('Water Data'!H33)))</f>
        <v/>
      </c>
      <c r="CG39" s="289" t="str">
        <f ca="true">+IF(OFFSET('Water Data'!$H$29,0,10*ROW('Water Data'!H33))="","",OFFSET('Water Data'!$H$29,0,10*ROW('Water Data'!H33)))</f>
        <v/>
      </c>
      <c r="CH39" s="289" t="str">
        <f ca="true">+IF(OFFSET('Water Data'!$I$27,0,10*ROW('Water Data'!I33))="","",OFFSET('Water Data'!$I$27,0,10*ROW('Water Data'!I33)))</f>
        <v/>
      </c>
      <c r="CI39" s="289" t="str">
        <f ca="true">+IF(OFFSET('Water Data'!$I$28,0,10*ROW('Water Data'!I33))="","",OFFSET('Water Data'!$I$28,0,10*ROW('Water Data'!I33)))</f>
        <v/>
      </c>
      <c r="CJ39" s="289" t="str">
        <f ca="true">+IF(OFFSET('Water Data'!$I$29,0,10*ROW('Water Data'!I33))="","",OFFSET('Water Data'!$I$29,0,10*ROW('Water Data'!I33)))</f>
        <v/>
      </c>
      <c r="CK39" s="289" t="str">
        <f ca="true">+IF(OFFSET('Sanitation Data'!$D$28,0,10*ROW('Sanitation Data'!D33))="","",OFFSET('Sanitation Data'!$D$28,0,10*ROW('Sanitation Data'!D33)))</f>
        <v/>
      </c>
      <c r="CL39" s="289" t="str">
        <f ca="true">+IF(OFFSET('Sanitation Data'!$D$29,0,10*ROW('Sanitation Data'!D33))="","",OFFSET('Sanitation Data'!$D$29,0,10*ROW('Sanitation Data'!D33)))</f>
        <v/>
      </c>
      <c r="CM39" s="289" t="str">
        <f ca="true">+IF(OFFSET('Sanitation Data'!$D$30,0,10*ROW('Sanitation Data'!D33))="","",OFFSET('Sanitation Data'!$D$30,0,10*ROW('Sanitation Data'!D33)))</f>
        <v/>
      </c>
      <c r="CN39" s="289" t="str">
        <f ca="true">+IF(OFFSET('Sanitation Data'!$D$31,0,10*ROW('Sanitation Data'!D33))="","",OFFSET('Sanitation Data'!$D$31,0,10*ROW('Sanitation Data'!D33)))</f>
        <v/>
      </c>
      <c r="CO39" s="289" t="str">
        <f ca="true">+IF(OFFSET('Sanitation Data'!$D$32,0,10*ROW('Sanitation Data'!D33))="","",OFFSET('Sanitation Data'!$D$32,0,10*ROW('Sanitation Data'!D33)))</f>
        <v/>
      </c>
      <c r="CP39" s="289" t="str">
        <f ca="true">+IF(OFFSET('Sanitation Data'!$E$28,0,10*ROW('Sanitation Data'!E33))="","",OFFSET('Sanitation Data'!$E$28,0,10*ROW('Sanitation Data'!E33)))</f>
        <v/>
      </c>
      <c r="CQ39" s="289" t="str">
        <f ca="true">+IF(OFFSET('Sanitation Data'!$E$29,0,10*ROW('Sanitation Data'!E33))="","",OFFSET('Sanitation Data'!$E$29,0,10*ROW('Sanitation Data'!E33)))</f>
        <v/>
      </c>
      <c r="CR39" s="289" t="str">
        <f ca="true">+IF(OFFSET('Sanitation Data'!$E$30,0,10*ROW('Sanitation Data'!E33))="","",OFFSET('Sanitation Data'!$E$30,0,10*ROW('Sanitation Data'!E33)))</f>
        <v/>
      </c>
      <c r="CS39" s="289" t="str">
        <f ca="true">+IF(OFFSET('Sanitation Data'!$E$31,0,10*ROW('Sanitation Data'!E33))="","",OFFSET('Sanitation Data'!$E$31,0,10*ROW('Sanitation Data'!E33)))</f>
        <v/>
      </c>
      <c r="CT39" s="289" t="str">
        <f ca="true">+IF(OFFSET('Sanitation Data'!$E$32,0,10*ROW('Sanitation Data'!E33))="","",OFFSET('Sanitation Data'!$E$32,0,10*ROW('Sanitation Data'!E33)))</f>
        <v/>
      </c>
      <c r="CU39" s="289" t="str">
        <f ca="true">+IF(OFFSET('Sanitation Data'!$F$28,0,10*ROW('Sanitation Data'!F33))="","",OFFSET('Sanitation Data'!$F$28,0,10*ROW('Sanitation Data'!F33)))</f>
        <v/>
      </c>
      <c r="CV39" s="289" t="str">
        <f ca="true">+IF(OFFSET('Sanitation Data'!$F$29,0,10*ROW('Sanitation Data'!F33))="","",OFFSET('Sanitation Data'!$F$29,0,10*ROW('Sanitation Data'!F33)))</f>
        <v/>
      </c>
      <c r="CW39" s="289" t="str">
        <f ca="true">+IF(OFFSET('Sanitation Data'!$F$30,0,10*ROW('Sanitation Data'!F33))="","",OFFSET('Sanitation Data'!$F$30,0,10*ROW('Sanitation Data'!F33)))</f>
        <v/>
      </c>
      <c r="CX39" s="289" t="str">
        <f ca="true">+IF(OFFSET('Sanitation Data'!$F$31,0,10*ROW('Sanitation Data'!F33))="","",OFFSET('Sanitation Data'!$F$31,0,10*ROW('Sanitation Data'!F33)))</f>
        <v/>
      </c>
      <c r="CY39" s="289" t="str">
        <f ca="true">+IF(OFFSET('Sanitation Data'!$F$32,0,10*ROW('Sanitation Data'!F33))="","",OFFSET('Sanitation Data'!$F$32,0,10*ROW('Sanitation Data'!F33)))</f>
        <v/>
      </c>
      <c r="CZ39" s="289" t="str">
        <f ca="true">+IF(OFFSET('Sanitation Data'!$G$28,0,10*ROW('Sanitation Data'!G33))="","",OFFSET('Sanitation Data'!$G$28,0,10*ROW('Sanitation Data'!G33)))</f>
        <v/>
      </c>
      <c r="DA39" s="289" t="str">
        <f ca="true">+IF(OFFSET('Sanitation Data'!$G$29,0,10*ROW('Sanitation Data'!G33))="","",OFFSET('Sanitation Data'!$G$29,0,10*ROW('Sanitation Data'!G33)))</f>
        <v/>
      </c>
      <c r="DB39" s="289" t="str">
        <f ca="true">+IF(OFFSET('Sanitation Data'!$G$30,0,10*ROW('Sanitation Data'!G33))="","",OFFSET('Sanitation Data'!$G$30,0,10*ROW('Sanitation Data'!G33)))</f>
        <v/>
      </c>
      <c r="DC39" s="289" t="str">
        <f ca="true">+IF(OFFSET('Sanitation Data'!$G$31,0,10*ROW('Sanitation Data'!G33))="","",OFFSET('Sanitation Data'!$G$31,0,10*ROW('Sanitation Data'!G33)))</f>
        <v/>
      </c>
      <c r="DD39" s="289" t="str">
        <f ca="true">+IF(OFFSET('Sanitation Data'!$G$32,0,10*ROW('Sanitation Data'!G33))="","",OFFSET('Sanitation Data'!$G$32,0,10*ROW('Sanitation Data'!G33)))</f>
        <v/>
      </c>
      <c r="DE39" s="289" t="str">
        <f ca="true">+IF(OFFSET('Sanitation Data'!$H$28,0,10*ROW('Sanitation Data'!H33))="","",OFFSET('Sanitation Data'!$H$28,0,10*ROW('Sanitation Data'!H33)))</f>
        <v/>
      </c>
      <c r="DF39" s="289" t="str">
        <f ca="true">+IF(OFFSET('Sanitation Data'!$H$29,0,10*ROW('Sanitation Data'!H33))="","",OFFSET('Sanitation Data'!$H$29,0,10*ROW('Sanitation Data'!H33)))</f>
        <v/>
      </c>
      <c r="DG39" s="289" t="str">
        <f ca="true">+IF(OFFSET('Sanitation Data'!$H$30,0,10*ROW('Sanitation Data'!H33))="","",OFFSET('Sanitation Data'!$H$30,0,10*ROW('Sanitation Data'!H33)))</f>
        <v/>
      </c>
      <c r="DH39" s="289" t="str">
        <f ca="true">+IF(OFFSET('Sanitation Data'!$H$31,0,10*ROW('Sanitation Data'!H33))="","",OFFSET('Sanitation Data'!$H$31,0,10*ROW('Sanitation Data'!H33)))</f>
        <v/>
      </c>
      <c r="DI39" s="289" t="str">
        <f ca="true">+IF(OFFSET('Sanitation Data'!$H$32,0,10*ROW('Sanitation Data'!H33))="","",OFFSET('Sanitation Data'!$H$32,0,10*ROW('Sanitation Data'!H33)))</f>
        <v/>
      </c>
      <c r="DJ39" s="289" t="str">
        <f ca="true">+IF(OFFSET('Sanitation Data'!$I$28,0,10*ROW('Sanitation Data'!I33))="","",OFFSET('Sanitation Data'!$I$28,0,10*ROW('Sanitation Data'!I33)))</f>
        <v/>
      </c>
      <c r="DK39" s="289" t="str">
        <f ca="true">+IF(OFFSET('Sanitation Data'!$I$29,0,10*ROW('Sanitation Data'!I33))="","",OFFSET('Sanitation Data'!$I$29,0,10*ROW('Sanitation Data'!I33)))</f>
        <v/>
      </c>
      <c r="DL39" s="289" t="str">
        <f ca="true">+IF(OFFSET('Sanitation Data'!$I$30,0,10*ROW('Sanitation Data'!I33))="","",OFFSET('Sanitation Data'!$I$30,0,10*ROW('Sanitation Data'!I33)))</f>
        <v/>
      </c>
      <c r="DM39" s="289" t="str">
        <f ca="true">+IF(OFFSET('Sanitation Data'!$I$31,0,10*ROW('Sanitation Data'!I33))="","",OFFSET('Sanitation Data'!$I$31,0,10*ROW('Sanitation Data'!I33)))</f>
        <v/>
      </c>
      <c r="DN39" s="289" t="str">
        <f ca="true">+IF(OFFSET('Sanitation Data'!$I$32,0,10*ROW('Sanitation Data'!I33))="","",OFFSET('Sanitation Data'!$I$32,0,10*ROW('Sanitation Data'!I33)))</f>
        <v/>
      </c>
      <c r="DO39" s="289" t="str">
        <f ca="true">+IF(OFFSET('Hygiene Data'!$D$11,0,10*ROW('Hygiene Data'!D33))="","",OFFSET('Hygiene Data'!$D$11,0,10*ROW('Hygiene Data'!D33)))</f>
        <v/>
      </c>
      <c r="DP39" s="289" t="str">
        <f ca="true">+IF(OFFSET('Hygiene Data'!$D$12,0,10*ROW('Hygiene Data'!D33))="","",OFFSET('Hygiene Data'!$D$12,0,10*ROW('Hygiene Data'!D33)))</f>
        <v/>
      </c>
      <c r="DQ39" s="289" t="str">
        <f ca="true">+IF(OFFSET('Hygiene Data'!$D$13,0,10*ROW('Hygiene Data'!D33))="","",OFFSET('Hygiene Data'!$D$13,0,10*ROW('Hygiene Data'!D33)))</f>
        <v/>
      </c>
      <c r="DR39" s="289" t="str">
        <f ca="true">+IF(OFFSET('Hygiene Data'!$E$11,0,10*ROW('Hygiene Data'!E33))="","",OFFSET('Hygiene Data'!$E$11,0,10*ROW('Hygiene Data'!E33)))</f>
        <v/>
      </c>
      <c r="DS39" s="289" t="str">
        <f ca="true">+IF(OFFSET('Hygiene Data'!$E$12,0,10*ROW('Hygiene Data'!E33))="","",OFFSET('Hygiene Data'!$E$12,0,10*ROW('Hygiene Data'!E33)))</f>
        <v/>
      </c>
      <c r="DT39" s="289" t="str">
        <f ca="true">+IF(OFFSET('Hygiene Data'!$E$13,0,10*ROW('Hygiene Data'!E33))="","",OFFSET('Hygiene Data'!$E$13,0,10*ROW('Hygiene Data'!E33)))</f>
        <v/>
      </c>
      <c r="DU39" s="289" t="str">
        <f ca="true">+IF(OFFSET('Hygiene Data'!$F$11,0,10*ROW('Hygiene Data'!F33))="","",OFFSET('Hygiene Data'!$F$11,0,10*ROW('Hygiene Data'!F33)))</f>
        <v/>
      </c>
      <c r="DV39" s="289" t="str">
        <f ca="true">+IF(OFFSET('Hygiene Data'!$F$12,0,10*ROW('Hygiene Data'!F33))="","",OFFSET('Hygiene Data'!$F$12,0,10*ROW('Hygiene Data'!F33)))</f>
        <v/>
      </c>
      <c r="DW39" s="289" t="str">
        <f ca="true">+IF(OFFSET('Hygiene Data'!$F$13,0,10*ROW('Hygiene Data'!F33))="","",OFFSET('Hygiene Data'!$F$13,0,10*ROW('Hygiene Data'!F33)))</f>
        <v/>
      </c>
      <c r="DX39" s="289" t="str">
        <f ca="true">+IF(OFFSET('Hygiene Data'!$G$11,0,10*ROW('Hygiene Data'!G33))="","",OFFSET('Hygiene Data'!$G$11,0,10*ROW('Hygiene Data'!G33)))</f>
        <v/>
      </c>
      <c r="DY39" s="289" t="str">
        <f ca="true">+IF(OFFSET('Hygiene Data'!$G$12,0,10*ROW('Hygiene Data'!G33))="","",OFFSET('Hygiene Data'!$G$12,0,10*ROW('Hygiene Data'!G33)))</f>
        <v/>
      </c>
      <c r="DZ39" s="289" t="str">
        <f ca="true">+IF(OFFSET('Hygiene Data'!$G$13,0,10*ROW('Hygiene Data'!G33))="","",OFFSET('Hygiene Data'!$G$13,0,10*ROW('Hygiene Data'!G33)))</f>
        <v/>
      </c>
      <c r="EA39" s="289" t="str">
        <f ca="true">+IF(OFFSET('Hygiene Data'!$H$11,0,10*ROW('Hygiene Data'!H33))="","",OFFSET('Hygiene Data'!$H$11,0,10*ROW('Hygiene Data'!H33)))</f>
        <v/>
      </c>
      <c r="EB39" s="289" t="str">
        <f ca="true">+IF(OFFSET('Hygiene Data'!$H$12,0,10*ROW('Hygiene Data'!H33))="","",OFFSET('Hygiene Data'!$H$12,0,10*ROW('Hygiene Data'!H33)))</f>
        <v/>
      </c>
      <c r="EC39" s="289" t="str">
        <f ca="true">+IF(OFFSET('Hygiene Data'!$H$13,0,10*ROW('Hygiene Data'!H33))="","",OFFSET('Hygiene Data'!$H$13,0,10*ROW('Hygiene Data'!H33)))</f>
        <v/>
      </c>
      <c r="ED39" s="289" t="str">
        <f ca="true">+IF(OFFSET('Hygiene Data'!$I$11,0,10*ROW('Hygiene Data'!I33))="","",OFFSET('Hygiene Data'!$I$11,0,10*ROW('Hygiene Data'!I33)))</f>
        <v/>
      </c>
      <c r="EE39" s="289" t="str">
        <f ca="true">+IF(OFFSET('Hygiene Data'!$I$12,0,10*ROW('Hygiene Data'!I33))="","",OFFSET('Hygiene Data'!$I$12,0,10*ROW('Hygiene Data'!I33)))</f>
        <v/>
      </c>
      <c r="EF39" s="289"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5"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9"/>
      <c r="BS40" s="289" t="str">
        <f ca="true">+IF(OFFSET('Water Data'!$D$27,0,10*ROW('Water Data'!D34))="","",OFFSET('Water Data'!$D$27,0,10*ROW('Water Data'!D34)))</f>
        <v/>
      </c>
      <c r="BT40" s="289" t="str">
        <f ca="true">+IF(OFFSET('Water Data'!$D$28,0,10*ROW('Water Data'!D34))="","",OFFSET('Water Data'!$D$28,0,10*ROW('Water Data'!D34)))</f>
        <v/>
      </c>
      <c r="BU40" s="289" t="str">
        <f ca="true">+IF(OFFSET('Water Data'!$D$29,0,10*ROW('Water Data'!D34))="","",OFFSET('Water Data'!$D$29,0,10*ROW('Water Data'!D34)))</f>
        <v/>
      </c>
      <c r="BV40" s="289" t="str">
        <f ca="true">+IF(OFFSET('Water Data'!$E$27,0,10*ROW('Water Data'!E34))="","",OFFSET('Water Data'!$E$27,0,10*ROW('Water Data'!E34)))</f>
        <v/>
      </c>
      <c r="BW40" s="289" t="str">
        <f ca="true">+IF(OFFSET('Water Data'!$E$28,0,10*ROW('Water Data'!E34))="","",OFFSET('Water Data'!$E$28,0,10*ROW('Water Data'!E34)))</f>
        <v/>
      </c>
      <c r="BX40" s="289" t="str">
        <f ca="true">+IF(OFFSET('Water Data'!$E$29,0,10*ROW('Water Data'!E34))="","",OFFSET('Water Data'!$E$29,0,10*ROW('Water Data'!E34)))</f>
        <v/>
      </c>
      <c r="BY40" s="289" t="str">
        <f ca="true">+IF(OFFSET('Water Data'!$F$27,0,10*ROW('Water Data'!F34))="","",OFFSET('Water Data'!$F$27,0,10*ROW('Water Data'!F34)))</f>
        <v/>
      </c>
      <c r="BZ40" s="289" t="str">
        <f ca="true">+IF(OFFSET('Water Data'!$F$28,0,10*ROW('Water Data'!F34))="","",OFFSET('Water Data'!$F$28,0,10*ROW('Water Data'!F34)))</f>
        <v/>
      </c>
      <c r="CA40" s="289" t="str">
        <f ca="true">+IF(OFFSET('Water Data'!$F$29,0,10*ROW('Water Data'!F34))="","",OFFSET('Water Data'!$F$29,0,10*ROW('Water Data'!F34)))</f>
        <v/>
      </c>
      <c r="CB40" s="289" t="str">
        <f ca="true">+IF(OFFSET('Water Data'!$G$27,0,10*ROW('Water Data'!G34))="","",OFFSET('Water Data'!$G$27,0,10*ROW('Water Data'!G34)))</f>
        <v/>
      </c>
      <c r="CC40" s="289" t="str">
        <f ca="true">+IF(OFFSET('Water Data'!$G$28,0,10*ROW('Water Data'!G34))="","",OFFSET('Water Data'!$G$28,0,10*ROW('Water Data'!G34)))</f>
        <v/>
      </c>
      <c r="CD40" s="289" t="str">
        <f ca="true">+IF(OFFSET('Water Data'!$G$29,0,10*ROW('Water Data'!G34))="","",OFFSET('Water Data'!$G$29,0,10*ROW('Water Data'!G34)))</f>
        <v/>
      </c>
      <c r="CE40" s="289" t="str">
        <f ca="true">+IF(OFFSET('Water Data'!$H$27,0,10*ROW('Water Data'!H34))="","",OFFSET('Water Data'!$H$27,0,10*ROW('Water Data'!H34)))</f>
        <v/>
      </c>
      <c r="CF40" s="289" t="str">
        <f ca="true">+IF(OFFSET('Water Data'!$H$28,0,10*ROW('Water Data'!H34))="","",OFFSET('Water Data'!$H$28,0,10*ROW('Water Data'!H34)))</f>
        <v/>
      </c>
      <c r="CG40" s="289" t="str">
        <f ca="true">+IF(OFFSET('Water Data'!$H$29,0,10*ROW('Water Data'!H34))="","",OFFSET('Water Data'!$H$29,0,10*ROW('Water Data'!H34)))</f>
        <v/>
      </c>
      <c r="CH40" s="289" t="str">
        <f ca="true">+IF(OFFSET('Water Data'!$I$27,0,10*ROW('Water Data'!I34))="","",OFFSET('Water Data'!$I$27,0,10*ROW('Water Data'!I34)))</f>
        <v/>
      </c>
      <c r="CI40" s="289" t="str">
        <f ca="true">+IF(OFFSET('Water Data'!$I$28,0,10*ROW('Water Data'!I34))="","",OFFSET('Water Data'!$I$28,0,10*ROW('Water Data'!I34)))</f>
        <v/>
      </c>
      <c r="CJ40" s="289" t="str">
        <f ca="true">+IF(OFFSET('Water Data'!$I$29,0,10*ROW('Water Data'!I34))="","",OFFSET('Water Data'!$I$29,0,10*ROW('Water Data'!I34)))</f>
        <v/>
      </c>
      <c r="CK40" s="289" t="str">
        <f ca="true">+IF(OFFSET('Sanitation Data'!$D$28,0,10*ROW('Sanitation Data'!D34))="","",OFFSET('Sanitation Data'!$D$28,0,10*ROW('Sanitation Data'!D34)))</f>
        <v/>
      </c>
      <c r="CL40" s="289" t="str">
        <f ca="true">+IF(OFFSET('Sanitation Data'!$D$29,0,10*ROW('Sanitation Data'!D34))="","",OFFSET('Sanitation Data'!$D$29,0,10*ROW('Sanitation Data'!D34)))</f>
        <v/>
      </c>
      <c r="CM40" s="289" t="str">
        <f ca="true">+IF(OFFSET('Sanitation Data'!$D$30,0,10*ROW('Sanitation Data'!D34))="","",OFFSET('Sanitation Data'!$D$30,0,10*ROW('Sanitation Data'!D34)))</f>
        <v/>
      </c>
      <c r="CN40" s="289" t="str">
        <f ca="true">+IF(OFFSET('Sanitation Data'!$D$31,0,10*ROW('Sanitation Data'!D34))="","",OFFSET('Sanitation Data'!$D$31,0,10*ROW('Sanitation Data'!D34)))</f>
        <v/>
      </c>
      <c r="CO40" s="289" t="str">
        <f ca="true">+IF(OFFSET('Sanitation Data'!$D$32,0,10*ROW('Sanitation Data'!D34))="","",OFFSET('Sanitation Data'!$D$32,0,10*ROW('Sanitation Data'!D34)))</f>
        <v/>
      </c>
      <c r="CP40" s="289" t="str">
        <f ca="true">+IF(OFFSET('Sanitation Data'!$E$28,0,10*ROW('Sanitation Data'!E34))="","",OFFSET('Sanitation Data'!$E$28,0,10*ROW('Sanitation Data'!E34)))</f>
        <v/>
      </c>
      <c r="CQ40" s="289" t="str">
        <f ca="true">+IF(OFFSET('Sanitation Data'!$E$29,0,10*ROW('Sanitation Data'!E34))="","",OFFSET('Sanitation Data'!$E$29,0,10*ROW('Sanitation Data'!E34)))</f>
        <v/>
      </c>
      <c r="CR40" s="289" t="str">
        <f ca="true">+IF(OFFSET('Sanitation Data'!$E$30,0,10*ROW('Sanitation Data'!E34))="","",OFFSET('Sanitation Data'!$E$30,0,10*ROW('Sanitation Data'!E34)))</f>
        <v/>
      </c>
      <c r="CS40" s="289" t="str">
        <f ca="true">+IF(OFFSET('Sanitation Data'!$E$31,0,10*ROW('Sanitation Data'!E34))="","",OFFSET('Sanitation Data'!$E$31,0,10*ROW('Sanitation Data'!E34)))</f>
        <v/>
      </c>
      <c r="CT40" s="289" t="str">
        <f ca="true">+IF(OFFSET('Sanitation Data'!$E$32,0,10*ROW('Sanitation Data'!E34))="","",OFFSET('Sanitation Data'!$E$32,0,10*ROW('Sanitation Data'!E34)))</f>
        <v/>
      </c>
      <c r="CU40" s="289" t="str">
        <f ca="true">+IF(OFFSET('Sanitation Data'!$F$28,0,10*ROW('Sanitation Data'!F34))="","",OFFSET('Sanitation Data'!$F$28,0,10*ROW('Sanitation Data'!F34)))</f>
        <v/>
      </c>
      <c r="CV40" s="289" t="str">
        <f ca="true">+IF(OFFSET('Sanitation Data'!$F$29,0,10*ROW('Sanitation Data'!F34))="","",OFFSET('Sanitation Data'!$F$29,0,10*ROW('Sanitation Data'!F34)))</f>
        <v/>
      </c>
      <c r="CW40" s="289" t="str">
        <f ca="true">+IF(OFFSET('Sanitation Data'!$F$30,0,10*ROW('Sanitation Data'!F34))="","",OFFSET('Sanitation Data'!$F$30,0,10*ROW('Sanitation Data'!F34)))</f>
        <v/>
      </c>
      <c r="CX40" s="289" t="str">
        <f ca="true">+IF(OFFSET('Sanitation Data'!$F$31,0,10*ROW('Sanitation Data'!F34))="","",OFFSET('Sanitation Data'!$F$31,0,10*ROW('Sanitation Data'!F34)))</f>
        <v/>
      </c>
      <c r="CY40" s="289" t="str">
        <f ca="true">+IF(OFFSET('Sanitation Data'!$F$32,0,10*ROW('Sanitation Data'!F34))="","",OFFSET('Sanitation Data'!$F$32,0,10*ROW('Sanitation Data'!F34)))</f>
        <v/>
      </c>
      <c r="CZ40" s="289" t="str">
        <f ca="true">+IF(OFFSET('Sanitation Data'!$G$28,0,10*ROW('Sanitation Data'!G34))="","",OFFSET('Sanitation Data'!$G$28,0,10*ROW('Sanitation Data'!G34)))</f>
        <v/>
      </c>
      <c r="DA40" s="289" t="str">
        <f ca="true">+IF(OFFSET('Sanitation Data'!$G$29,0,10*ROW('Sanitation Data'!G34))="","",OFFSET('Sanitation Data'!$G$29,0,10*ROW('Sanitation Data'!G34)))</f>
        <v/>
      </c>
      <c r="DB40" s="289" t="str">
        <f ca="true">+IF(OFFSET('Sanitation Data'!$G$30,0,10*ROW('Sanitation Data'!G34))="","",OFFSET('Sanitation Data'!$G$30,0,10*ROW('Sanitation Data'!G34)))</f>
        <v/>
      </c>
      <c r="DC40" s="289" t="str">
        <f ca="true">+IF(OFFSET('Sanitation Data'!$G$31,0,10*ROW('Sanitation Data'!G34))="","",OFFSET('Sanitation Data'!$G$31,0,10*ROW('Sanitation Data'!G34)))</f>
        <v/>
      </c>
      <c r="DD40" s="289" t="str">
        <f ca="true">+IF(OFFSET('Sanitation Data'!$G$32,0,10*ROW('Sanitation Data'!G34))="","",OFFSET('Sanitation Data'!$G$32,0,10*ROW('Sanitation Data'!G34)))</f>
        <v/>
      </c>
      <c r="DE40" s="289" t="str">
        <f ca="true">+IF(OFFSET('Sanitation Data'!$H$28,0,10*ROW('Sanitation Data'!H34))="","",OFFSET('Sanitation Data'!$H$28,0,10*ROW('Sanitation Data'!H34)))</f>
        <v/>
      </c>
      <c r="DF40" s="289" t="str">
        <f ca="true">+IF(OFFSET('Sanitation Data'!$H$29,0,10*ROW('Sanitation Data'!H34))="","",OFFSET('Sanitation Data'!$H$29,0,10*ROW('Sanitation Data'!H34)))</f>
        <v/>
      </c>
      <c r="DG40" s="289" t="str">
        <f ca="true">+IF(OFFSET('Sanitation Data'!$H$30,0,10*ROW('Sanitation Data'!H34))="","",OFFSET('Sanitation Data'!$H$30,0,10*ROW('Sanitation Data'!H34)))</f>
        <v/>
      </c>
      <c r="DH40" s="289" t="str">
        <f ca="true">+IF(OFFSET('Sanitation Data'!$H$31,0,10*ROW('Sanitation Data'!H34))="","",OFFSET('Sanitation Data'!$H$31,0,10*ROW('Sanitation Data'!H34)))</f>
        <v/>
      </c>
      <c r="DI40" s="289" t="str">
        <f ca="true">+IF(OFFSET('Sanitation Data'!$H$32,0,10*ROW('Sanitation Data'!H34))="","",OFFSET('Sanitation Data'!$H$32,0,10*ROW('Sanitation Data'!H34)))</f>
        <v/>
      </c>
      <c r="DJ40" s="289" t="str">
        <f ca="true">+IF(OFFSET('Sanitation Data'!$I$28,0,10*ROW('Sanitation Data'!I34))="","",OFFSET('Sanitation Data'!$I$28,0,10*ROW('Sanitation Data'!I34)))</f>
        <v/>
      </c>
      <c r="DK40" s="289" t="str">
        <f ca="true">+IF(OFFSET('Sanitation Data'!$I$29,0,10*ROW('Sanitation Data'!I34))="","",OFFSET('Sanitation Data'!$I$29,0,10*ROW('Sanitation Data'!I34)))</f>
        <v/>
      </c>
      <c r="DL40" s="289" t="str">
        <f ca="true">+IF(OFFSET('Sanitation Data'!$I$30,0,10*ROW('Sanitation Data'!I34))="","",OFFSET('Sanitation Data'!$I$30,0,10*ROW('Sanitation Data'!I34)))</f>
        <v/>
      </c>
      <c r="DM40" s="289" t="str">
        <f ca="true">+IF(OFFSET('Sanitation Data'!$I$31,0,10*ROW('Sanitation Data'!I34))="","",OFFSET('Sanitation Data'!$I$31,0,10*ROW('Sanitation Data'!I34)))</f>
        <v/>
      </c>
      <c r="DN40" s="289" t="str">
        <f ca="true">+IF(OFFSET('Sanitation Data'!$I$32,0,10*ROW('Sanitation Data'!I34))="","",OFFSET('Sanitation Data'!$I$32,0,10*ROW('Sanitation Data'!I34)))</f>
        <v/>
      </c>
      <c r="DO40" s="289" t="str">
        <f ca="true">+IF(OFFSET('Hygiene Data'!$D$11,0,10*ROW('Hygiene Data'!D34))="","",OFFSET('Hygiene Data'!$D$11,0,10*ROW('Hygiene Data'!D34)))</f>
        <v/>
      </c>
      <c r="DP40" s="289" t="str">
        <f ca="true">+IF(OFFSET('Hygiene Data'!$D$12,0,10*ROW('Hygiene Data'!D34))="","",OFFSET('Hygiene Data'!$D$12,0,10*ROW('Hygiene Data'!D34)))</f>
        <v/>
      </c>
      <c r="DQ40" s="289" t="str">
        <f ca="true">+IF(OFFSET('Hygiene Data'!$D$13,0,10*ROW('Hygiene Data'!D34))="","",OFFSET('Hygiene Data'!$D$13,0,10*ROW('Hygiene Data'!D34)))</f>
        <v/>
      </c>
      <c r="DR40" s="289" t="str">
        <f ca="true">+IF(OFFSET('Hygiene Data'!$E$11,0,10*ROW('Hygiene Data'!E34))="","",OFFSET('Hygiene Data'!$E$11,0,10*ROW('Hygiene Data'!E34)))</f>
        <v/>
      </c>
      <c r="DS40" s="289" t="str">
        <f ca="true">+IF(OFFSET('Hygiene Data'!$E$12,0,10*ROW('Hygiene Data'!E34))="","",OFFSET('Hygiene Data'!$E$12,0,10*ROW('Hygiene Data'!E34)))</f>
        <v/>
      </c>
      <c r="DT40" s="289" t="str">
        <f ca="true">+IF(OFFSET('Hygiene Data'!$E$13,0,10*ROW('Hygiene Data'!E34))="","",OFFSET('Hygiene Data'!$E$13,0,10*ROW('Hygiene Data'!E34)))</f>
        <v/>
      </c>
      <c r="DU40" s="289" t="str">
        <f ca="true">+IF(OFFSET('Hygiene Data'!$F$11,0,10*ROW('Hygiene Data'!F34))="","",OFFSET('Hygiene Data'!$F$11,0,10*ROW('Hygiene Data'!F34)))</f>
        <v/>
      </c>
      <c r="DV40" s="289" t="str">
        <f ca="true">+IF(OFFSET('Hygiene Data'!$F$12,0,10*ROW('Hygiene Data'!F34))="","",OFFSET('Hygiene Data'!$F$12,0,10*ROW('Hygiene Data'!F34)))</f>
        <v/>
      </c>
      <c r="DW40" s="289" t="str">
        <f ca="true">+IF(OFFSET('Hygiene Data'!$F$13,0,10*ROW('Hygiene Data'!F34))="","",OFFSET('Hygiene Data'!$F$13,0,10*ROW('Hygiene Data'!F34)))</f>
        <v/>
      </c>
      <c r="DX40" s="289" t="str">
        <f ca="true">+IF(OFFSET('Hygiene Data'!$G$11,0,10*ROW('Hygiene Data'!G34))="","",OFFSET('Hygiene Data'!$G$11,0,10*ROW('Hygiene Data'!G34)))</f>
        <v/>
      </c>
      <c r="DY40" s="289" t="str">
        <f ca="true">+IF(OFFSET('Hygiene Data'!$G$12,0,10*ROW('Hygiene Data'!G34))="","",OFFSET('Hygiene Data'!$G$12,0,10*ROW('Hygiene Data'!G34)))</f>
        <v/>
      </c>
      <c r="DZ40" s="289" t="str">
        <f ca="true">+IF(OFFSET('Hygiene Data'!$G$13,0,10*ROW('Hygiene Data'!G34))="","",OFFSET('Hygiene Data'!$G$13,0,10*ROW('Hygiene Data'!G34)))</f>
        <v/>
      </c>
      <c r="EA40" s="289" t="str">
        <f ca="true">+IF(OFFSET('Hygiene Data'!$H$11,0,10*ROW('Hygiene Data'!H34))="","",OFFSET('Hygiene Data'!$H$11,0,10*ROW('Hygiene Data'!H34)))</f>
        <v/>
      </c>
      <c r="EB40" s="289" t="str">
        <f ca="true">+IF(OFFSET('Hygiene Data'!$H$12,0,10*ROW('Hygiene Data'!H34))="","",OFFSET('Hygiene Data'!$H$12,0,10*ROW('Hygiene Data'!H34)))</f>
        <v/>
      </c>
      <c r="EC40" s="289" t="str">
        <f ca="true">+IF(OFFSET('Hygiene Data'!$H$13,0,10*ROW('Hygiene Data'!H34))="","",OFFSET('Hygiene Data'!$H$13,0,10*ROW('Hygiene Data'!H34)))</f>
        <v/>
      </c>
      <c r="ED40" s="289" t="str">
        <f ca="true">+IF(OFFSET('Hygiene Data'!$I$11,0,10*ROW('Hygiene Data'!I34))="","",OFFSET('Hygiene Data'!$I$11,0,10*ROW('Hygiene Data'!I34)))</f>
        <v/>
      </c>
      <c r="EE40" s="289" t="str">
        <f ca="true">+IF(OFFSET('Hygiene Data'!$I$12,0,10*ROW('Hygiene Data'!I34))="","",OFFSET('Hygiene Data'!$I$12,0,10*ROW('Hygiene Data'!I34)))</f>
        <v/>
      </c>
      <c r="EF40" s="289"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5"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9"/>
      <c r="BS41" s="289" t="str">
        <f ca="true">+IF(OFFSET('Water Data'!$D$27,0,10*ROW('Water Data'!D35))="","",OFFSET('Water Data'!$D$27,0,10*ROW('Water Data'!D35)))</f>
        <v/>
      </c>
      <c r="BT41" s="289" t="str">
        <f ca="true">+IF(OFFSET('Water Data'!$D$28,0,10*ROW('Water Data'!D35))="","",OFFSET('Water Data'!$D$28,0,10*ROW('Water Data'!D35)))</f>
        <v/>
      </c>
      <c r="BU41" s="289" t="str">
        <f ca="true">+IF(OFFSET('Water Data'!$D$29,0,10*ROW('Water Data'!D35))="","",OFFSET('Water Data'!$D$29,0,10*ROW('Water Data'!D35)))</f>
        <v/>
      </c>
      <c r="BV41" s="289" t="str">
        <f ca="true">+IF(OFFSET('Water Data'!$E$27,0,10*ROW('Water Data'!E35))="","",OFFSET('Water Data'!$E$27,0,10*ROW('Water Data'!E35)))</f>
        <v/>
      </c>
      <c r="BW41" s="289" t="str">
        <f ca="true">+IF(OFFSET('Water Data'!$E$28,0,10*ROW('Water Data'!E35))="","",OFFSET('Water Data'!$E$28,0,10*ROW('Water Data'!E35)))</f>
        <v/>
      </c>
      <c r="BX41" s="289" t="str">
        <f ca="true">+IF(OFFSET('Water Data'!$E$29,0,10*ROW('Water Data'!E35))="","",OFFSET('Water Data'!$E$29,0,10*ROW('Water Data'!E35)))</f>
        <v/>
      </c>
      <c r="BY41" s="289" t="str">
        <f ca="true">+IF(OFFSET('Water Data'!$F$27,0,10*ROW('Water Data'!F35))="","",OFFSET('Water Data'!$F$27,0,10*ROW('Water Data'!F35)))</f>
        <v/>
      </c>
      <c r="BZ41" s="289" t="str">
        <f ca="true">+IF(OFFSET('Water Data'!$F$28,0,10*ROW('Water Data'!F35))="","",OFFSET('Water Data'!$F$28,0,10*ROW('Water Data'!F35)))</f>
        <v/>
      </c>
      <c r="CA41" s="289" t="str">
        <f ca="true">+IF(OFFSET('Water Data'!$F$29,0,10*ROW('Water Data'!F35))="","",OFFSET('Water Data'!$F$29,0,10*ROW('Water Data'!F35)))</f>
        <v/>
      </c>
      <c r="CB41" s="289" t="str">
        <f ca="true">+IF(OFFSET('Water Data'!$G$27,0,10*ROW('Water Data'!G35))="","",OFFSET('Water Data'!$G$27,0,10*ROW('Water Data'!G35)))</f>
        <v/>
      </c>
      <c r="CC41" s="289" t="str">
        <f ca="true">+IF(OFFSET('Water Data'!$G$28,0,10*ROW('Water Data'!G35))="","",OFFSET('Water Data'!$G$28,0,10*ROW('Water Data'!G35)))</f>
        <v/>
      </c>
      <c r="CD41" s="289" t="str">
        <f ca="true">+IF(OFFSET('Water Data'!$G$29,0,10*ROW('Water Data'!G35))="","",OFFSET('Water Data'!$G$29,0,10*ROW('Water Data'!G35)))</f>
        <v/>
      </c>
      <c r="CE41" s="289" t="str">
        <f ca="true">+IF(OFFSET('Water Data'!$H$27,0,10*ROW('Water Data'!H35))="","",OFFSET('Water Data'!$H$27,0,10*ROW('Water Data'!H35)))</f>
        <v/>
      </c>
      <c r="CF41" s="289" t="str">
        <f ca="true">+IF(OFFSET('Water Data'!$H$28,0,10*ROW('Water Data'!H35))="","",OFFSET('Water Data'!$H$28,0,10*ROW('Water Data'!H35)))</f>
        <v/>
      </c>
      <c r="CG41" s="289" t="str">
        <f ca="true">+IF(OFFSET('Water Data'!$H$29,0,10*ROW('Water Data'!H35))="","",OFFSET('Water Data'!$H$29,0,10*ROW('Water Data'!H35)))</f>
        <v/>
      </c>
      <c r="CH41" s="289" t="str">
        <f ca="true">+IF(OFFSET('Water Data'!$I$27,0,10*ROW('Water Data'!I35))="","",OFFSET('Water Data'!$I$27,0,10*ROW('Water Data'!I35)))</f>
        <v/>
      </c>
      <c r="CI41" s="289" t="str">
        <f ca="true">+IF(OFFSET('Water Data'!$I$28,0,10*ROW('Water Data'!I35))="","",OFFSET('Water Data'!$I$28,0,10*ROW('Water Data'!I35)))</f>
        <v/>
      </c>
      <c r="CJ41" s="289" t="str">
        <f ca="true">+IF(OFFSET('Water Data'!$I$29,0,10*ROW('Water Data'!I35))="","",OFFSET('Water Data'!$I$29,0,10*ROW('Water Data'!I35)))</f>
        <v/>
      </c>
      <c r="CK41" s="289" t="str">
        <f ca="true">+IF(OFFSET('Sanitation Data'!$D$28,0,10*ROW('Sanitation Data'!D35))="","",OFFSET('Sanitation Data'!$D$28,0,10*ROW('Sanitation Data'!D35)))</f>
        <v/>
      </c>
      <c r="CL41" s="289" t="str">
        <f ca="true">+IF(OFFSET('Sanitation Data'!$D$29,0,10*ROW('Sanitation Data'!D35))="","",OFFSET('Sanitation Data'!$D$29,0,10*ROW('Sanitation Data'!D35)))</f>
        <v/>
      </c>
      <c r="CM41" s="289" t="str">
        <f ca="true">+IF(OFFSET('Sanitation Data'!$D$30,0,10*ROW('Sanitation Data'!D35))="","",OFFSET('Sanitation Data'!$D$30,0,10*ROW('Sanitation Data'!D35)))</f>
        <v/>
      </c>
      <c r="CN41" s="289" t="str">
        <f ca="true">+IF(OFFSET('Sanitation Data'!$D$31,0,10*ROW('Sanitation Data'!D35))="","",OFFSET('Sanitation Data'!$D$31,0,10*ROW('Sanitation Data'!D35)))</f>
        <v/>
      </c>
      <c r="CO41" s="289" t="str">
        <f ca="true">+IF(OFFSET('Sanitation Data'!$D$32,0,10*ROW('Sanitation Data'!D35))="","",OFFSET('Sanitation Data'!$D$32,0,10*ROW('Sanitation Data'!D35)))</f>
        <v/>
      </c>
      <c r="CP41" s="289" t="str">
        <f ca="true">+IF(OFFSET('Sanitation Data'!$E$28,0,10*ROW('Sanitation Data'!E35))="","",OFFSET('Sanitation Data'!$E$28,0,10*ROW('Sanitation Data'!E35)))</f>
        <v/>
      </c>
      <c r="CQ41" s="289" t="str">
        <f ca="true">+IF(OFFSET('Sanitation Data'!$E$29,0,10*ROW('Sanitation Data'!E35))="","",OFFSET('Sanitation Data'!$E$29,0,10*ROW('Sanitation Data'!E35)))</f>
        <v/>
      </c>
      <c r="CR41" s="289" t="str">
        <f ca="true">+IF(OFFSET('Sanitation Data'!$E$30,0,10*ROW('Sanitation Data'!E35))="","",OFFSET('Sanitation Data'!$E$30,0,10*ROW('Sanitation Data'!E35)))</f>
        <v/>
      </c>
      <c r="CS41" s="289" t="str">
        <f ca="true">+IF(OFFSET('Sanitation Data'!$E$31,0,10*ROW('Sanitation Data'!E35))="","",OFFSET('Sanitation Data'!$E$31,0,10*ROW('Sanitation Data'!E35)))</f>
        <v/>
      </c>
      <c r="CT41" s="289" t="str">
        <f ca="true">+IF(OFFSET('Sanitation Data'!$E$32,0,10*ROW('Sanitation Data'!E35))="","",OFFSET('Sanitation Data'!$E$32,0,10*ROW('Sanitation Data'!E35)))</f>
        <v/>
      </c>
      <c r="CU41" s="289" t="str">
        <f ca="true">+IF(OFFSET('Sanitation Data'!$F$28,0,10*ROW('Sanitation Data'!F35))="","",OFFSET('Sanitation Data'!$F$28,0,10*ROW('Sanitation Data'!F35)))</f>
        <v/>
      </c>
      <c r="CV41" s="289" t="str">
        <f ca="true">+IF(OFFSET('Sanitation Data'!$F$29,0,10*ROW('Sanitation Data'!F35))="","",OFFSET('Sanitation Data'!$F$29,0,10*ROW('Sanitation Data'!F35)))</f>
        <v/>
      </c>
      <c r="CW41" s="289" t="str">
        <f ca="true">+IF(OFFSET('Sanitation Data'!$F$30,0,10*ROW('Sanitation Data'!F35))="","",OFFSET('Sanitation Data'!$F$30,0,10*ROW('Sanitation Data'!F35)))</f>
        <v/>
      </c>
      <c r="CX41" s="289" t="str">
        <f ca="true">+IF(OFFSET('Sanitation Data'!$F$31,0,10*ROW('Sanitation Data'!F35))="","",OFFSET('Sanitation Data'!$F$31,0,10*ROW('Sanitation Data'!F35)))</f>
        <v/>
      </c>
      <c r="CY41" s="289" t="str">
        <f ca="true">+IF(OFFSET('Sanitation Data'!$F$32,0,10*ROW('Sanitation Data'!F35))="","",OFFSET('Sanitation Data'!$F$32,0,10*ROW('Sanitation Data'!F35)))</f>
        <v/>
      </c>
      <c r="CZ41" s="289" t="str">
        <f ca="true">+IF(OFFSET('Sanitation Data'!$G$28,0,10*ROW('Sanitation Data'!G35))="","",OFFSET('Sanitation Data'!$G$28,0,10*ROW('Sanitation Data'!G35)))</f>
        <v/>
      </c>
      <c r="DA41" s="289" t="str">
        <f ca="true">+IF(OFFSET('Sanitation Data'!$G$29,0,10*ROW('Sanitation Data'!G35))="","",OFFSET('Sanitation Data'!$G$29,0,10*ROW('Sanitation Data'!G35)))</f>
        <v/>
      </c>
      <c r="DB41" s="289" t="str">
        <f ca="true">+IF(OFFSET('Sanitation Data'!$G$30,0,10*ROW('Sanitation Data'!G35))="","",OFFSET('Sanitation Data'!$G$30,0,10*ROW('Sanitation Data'!G35)))</f>
        <v/>
      </c>
      <c r="DC41" s="289" t="str">
        <f ca="true">+IF(OFFSET('Sanitation Data'!$G$31,0,10*ROW('Sanitation Data'!G35))="","",OFFSET('Sanitation Data'!$G$31,0,10*ROW('Sanitation Data'!G35)))</f>
        <v/>
      </c>
      <c r="DD41" s="289" t="str">
        <f ca="true">+IF(OFFSET('Sanitation Data'!$G$32,0,10*ROW('Sanitation Data'!G35))="","",OFFSET('Sanitation Data'!$G$32,0,10*ROW('Sanitation Data'!G35)))</f>
        <v/>
      </c>
      <c r="DE41" s="289" t="str">
        <f ca="true">+IF(OFFSET('Sanitation Data'!$H$28,0,10*ROW('Sanitation Data'!H35))="","",OFFSET('Sanitation Data'!$H$28,0,10*ROW('Sanitation Data'!H35)))</f>
        <v/>
      </c>
      <c r="DF41" s="289" t="str">
        <f ca="true">+IF(OFFSET('Sanitation Data'!$H$29,0,10*ROW('Sanitation Data'!H35))="","",OFFSET('Sanitation Data'!$H$29,0,10*ROW('Sanitation Data'!H35)))</f>
        <v/>
      </c>
      <c r="DG41" s="289" t="str">
        <f ca="true">+IF(OFFSET('Sanitation Data'!$H$30,0,10*ROW('Sanitation Data'!H35))="","",OFFSET('Sanitation Data'!$H$30,0,10*ROW('Sanitation Data'!H35)))</f>
        <v/>
      </c>
      <c r="DH41" s="289" t="str">
        <f ca="true">+IF(OFFSET('Sanitation Data'!$H$31,0,10*ROW('Sanitation Data'!H35))="","",OFFSET('Sanitation Data'!$H$31,0,10*ROW('Sanitation Data'!H35)))</f>
        <v/>
      </c>
      <c r="DI41" s="289" t="str">
        <f ca="true">+IF(OFFSET('Sanitation Data'!$H$32,0,10*ROW('Sanitation Data'!H35))="","",OFFSET('Sanitation Data'!$H$32,0,10*ROW('Sanitation Data'!H35)))</f>
        <v/>
      </c>
      <c r="DJ41" s="289" t="str">
        <f ca="true">+IF(OFFSET('Sanitation Data'!$I$28,0,10*ROW('Sanitation Data'!I35))="","",OFFSET('Sanitation Data'!$I$28,0,10*ROW('Sanitation Data'!I35)))</f>
        <v/>
      </c>
      <c r="DK41" s="289" t="str">
        <f ca="true">+IF(OFFSET('Sanitation Data'!$I$29,0,10*ROW('Sanitation Data'!I35))="","",OFFSET('Sanitation Data'!$I$29,0,10*ROW('Sanitation Data'!I35)))</f>
        <v/>
      </c>
      <c r="DL41" s="289" t="str">
        <f ca="true">+IF(OFFSET('Sanitation Data'!$I$30,0,10*ROW('Sanitation Data'!I35))="","",OFFSET('Sanitation Data'!$I$30,0,10*ROW('Sanitation Data'!I35)))</f>
        <v/>
      </c>
      <c r="DM41" s="289" t="str">
        <f ca="true">+IF(OFFSET('Sanitation Data'!$I$31,0,10*ROW('Sanitation Data'!I35))="","",OFFSET('Sanitation Data'!$I$31,0,10*ROW('Sanitation Data'!I35)))</f>
        <v/>
      </c>
      <c r="DN41" s="289" t="str">
        <f ca="true">+IF(OFFSET('Sanitation Data'!$I$32,0,10*ROW('Sanitation Data'!I35))="","",OFFSET('Sanitation Data'!$I$32,0,10*ROW('Sanitation Data'!I35)))</f>
        <v/>
      </c>
      <c r="DO41" s="289" t="str">
        <f ca="true">+IF(OFFSET('Hygiene Data'!$D$11,0,10*ROW('Hygiene Data'!D35))="","",OFFSET('Hygiene Data'!$D$11,0,10*ROW('Hygiene Data'!D35)))</f>
        <v/>
      </c>
      <c r="DP41" s="289" t="str">
        <f ca="true">+IF(OFFSET('Hygiene Data'!$D$12,0,10*ROW('Hygiene Data'!D35))="","",OFFSET('Hygiene Data'!$D$12,0,10*ROW('Hygiene Data'!D35)))</f>
        <v/>
      </c>
      <c r="DQ41" s="289" t="str">
        <f ca="true">+IF(OFFSET('Hygiene Data'!$D$13,0,10*ROW('Hygiene Data'!D35))="","",OFFSET('Hygiene Data'!$D$13,0,10*ROW('Hygiene Data'!D35)))</f>
        <v/>
      </c>
      <c r="DR41" s="289" t="str">
        <f ca="true">+IF(OFFSET('Hygiene Data'!$E$11,0,10*ROW('Hygiene Data'!E35))="","",OFFSET('Hygiene Data'!$E$11,0,10*ROW('Hygiene Data'!E35)))</f>
        <v/>
      </c>
      <c r="DS41" s="289" t="str">
        <f ca="true">+IF(OFFSET('Hygiene Data'!$E$12,0,10*ROW('Hygiene Data'!E35))="","",OFFSET('Hygiene Data'!$E$12,0,10*ROW('Hygiene Data'!E35)))</f>
        <v/>
      </c>
      <c r="DT41" s="289" t="str">
        <f ca="true">+IF(OFFSET('Hygiene Data'!$E$13,0,10*ROW('Hygiene Data'!E35))="","",OFFSET('Hygiene Data'!$E$13,0,10*ROW('Hygiene Data'!E35)))</f>
        <v/>
      </c>
      <c r="DU41" s="289" t="str">
        <f ca="true">+IF(OFFSET('Hygiene Data'!$F$11,0,10*ROW('Hygiene Data'!F35))="","",OFFSET('Hygiene Data'!$F$11,0,10*ROW('Hygiene Data'!F35)))</f>
        <v/>
      </c>
      <c r="DV41" s="289" t="str">
        <f ca="true">+IF(OFFSET('Hygiene Data'!$F$12,0,10*ROW('Hygiene Data'!F35))="","",OFFSET('Hygiene Data'!$F$12,0,10*ROW('Hygiene Data'!F35)))</f>
        <v/>
      </c>
      <c r="DW41" s="289" t="str">
        <f ca="true">+IF(OFFSET('Hygiene Data'!$F$13,0,10*ROW('Hygiene Data'!F35))="","",OFFSET('Hygiene Data'!$F$13,0,10*ROW('Hygiene Data'!F35)))</f>
        <v/>
      </c>
      <c r="DX41" s="289" t="str">
        <f ca="true">+IF(OFFSET('Hygiene Data'!$G$11,0,10*ROW('Hygiene Data'!G35))="","",OFFSET('Hygiene Data'!$G$11,0,10*ROW('Hygiene Data'!G35)))</f>
        <v/>
      </c>
      <c r="DY41" s="289" t="str">
        <f ca="true">+IF(OFFSET('Hygiene Data'!$G$12,0,10*ROW('Hygiene Data'!G35))="","",OFFSET('Hygiene Data'!$G$12,0,10*ROW('Hygiene Data'!G35)))</f>
        <v/>
      </c>
      <c r="DZ41" s="289" t="str">
        <f ca="true">+IF(OFFSET('Hygiene Data'!$G$13,0,10*ROW('Hygiene Data'!G35))="","",OFFSET('Hygiene Data'!$G$13,0,10*ROW('Hygiene Data'!G35)))</f>
        <v/>
      </c>
      <c r="EA41" s="289" t="str">
        <f ca="true">+IF(OFFSET('Hygiene Data'!$H$11,0,10*ROW('Hygiene Data'!H35))="","",OFFSET('Hygiene Data'!$H$11,0,10*ROW('Hygiene Data'!H35)))</f>
        <v/>
      </c>
      <c r="EB41" s="289" t="str">
        <f ca="true">+IF(OFFSET('Hygiene Data'!$H$12,0,10*ROW('Hygiene Data'!H35))="","",OFFSET('Hygiene Data'!$H$12,0,10*ROW('Hygiene Data'!H35)))</f>
        <v/>
      </c>
      <c r="EC41" s="289" t="str">
        <f ca="true">+IF(OFFSET('Hygiene Data'!$H$13,0,10*ROW('Hygiene Data'!H35))="","",OFFSET('Hygiene Data'!$H$13,0,10*ROW('Hygiene Data'!H35)))</f>
        <v/>
      </c>
      <c r="ED41" s="289" t="str">
        <f ca="true">+IF(OFFSET('Hygiene Data'!$I$11,0,10*ROW('Hygiene Data'!I35))="","",OFFSET('Hygiene Data'!$I$11,0,10*ROW('Hygiene Data'!I35)))</f>
        <v/>
      </c>
      <c r="EE41" s="289" t="str">
        <f ca="true">+IF(OFFSET('Hygiene Data'!$I$12,0,10*ROW('Hygiene Data'!I35))="","",OFFSET('Hygiene Data'!$I$12,0,10*ROW('Hygiene Data'!I35)))</f>
        <v/>
      </c>
      <c r="EF41" s="289"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5"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9"/>
      <c r="BS42" s="289" t="str">
        <f ca="true">+IF(OFFSET('Water Data'!$D$27,0,10*ROW('Water Data'!D36))="","",OFFSET('Water Data'!$D$27,0,10*ROW('Water Data'!D36)))</f>
        <v/>
      </c>
      <c r="BT42" s="289" t="str">
        <f ca="true">+IF(OFFSET('Water Data'!$D$28,0,10*ROW('Water Data'!D36))="","",OFFSET('Water Data'!$D$28,0,10*ROW('Water Data'!D36)))</f>
        <v/>
      </c>
      <c r="BU42" s="289" t="str">
        <f ca="true">+IF(OFFSET('Water Data'!$D$29,0,10*ROW('Water Data'!D36))="","",OFFSET('Water Data'!$D$29,0,10*ROW('Water Data'!D36)))</f>
        <v/>
      </c>
      <c r="BV42" s="289" t="str">
        <f ca="true">+IF(OFFSET('Water Data'!$E$27,0,10*ROW('Water Data'!E36))="","",OFFSET('Water Data'!$E$27,0,10*ROW('Water Data'!E36)))</f>
        <v/>
      </c>
      <c r="BW42" s="289" t="str">
        <f ca="true">+IF(OFFSET('Water Data'!$E$28,0,10*ROW('Water Data'!E36))="","",OFFSET('Water Data'!$E$28,0,10*ROW('Water Data'!E36)))</f>
        <v/>
      </c>
      <c r="BX42" s="289" t="str">
        <f ca="true">+IF(OFFSET('Water Data'!$E$29,0,10*ROW('Water Data'!E36))="","",OFFSET('Water Data'!$E$29,0,10*ROW('Water Data'!E36)))</f>
        <v/>
      </c>
      <c r="BY42" s="289" t="str">
        <f ca="true">+IF(OFFSET('Water Data'!$F$27,0,10*ROW('Water Data'!F36))="","",OFFSET('Water Data'!$F$27,0,10*ROW('Water Data'!F36)))</f>
        <v/>
      </c>
      <c r="BZ42" s="289" t="str">
        <f ca="true">+IF(OFFSET('Water Data'!$F$28,0,10*ROW('Water Data'!F36))="","",OFFSET('Water Data'!$F$28,0,10*ROW('Water Data'!F36)))</f>
        <v/>
      </c>
      <c r="CA42" s="289" t="str">
        <f ca="true">+IF(OFFSET('Water Data'!$F$29,0,10*ROW('Water Data'!F36))="","",OFFSET('Water Data'!$F$29,0,10*ROW('Water Data'!F36)))</f>
        <v/>
      </c>
      <c r="CB42" s="289" t="str">
        <f ca="true">+IF(OFFSET('Water Data'!$G$27,0,10*ROW('Water Data'!G36))="","",OFFSET('Water Data'!$G$27,0,10*ROW('Water Data'!G36)))</f>
        <v/>
      </c>
      <c r="CC42" s="289" t="str">
        <f ca="true">+IF(OFFSET('Water Data'!$G$28,0,10*ROW('Water Data'!G36))="","",OFFSET('Water Data'!$G$28,0,10*ROW('Water Data'!G36)))</f>
        <v/>
      </c>
      <c r="CD42" s="289" t="str">
        <f ca="true">+IF(OFFSET('Water Data'!$G$29,0,10*ROW('Water Data'!G36))="","",OFFSET('Water Data'!$G$29,0,10*ROW('Water Data'!G36)))</f>
        <v/>
      </c>
      <c r="CE42" s="289" t="str">
        <f ca="true">+IF(OFFSET('Water Data'!$H$27,0,10*ROW('Water Data'!H36))="","",OFFSET('Water Data'!$H$27,0,10*ROW('Water Data'!H36)))</f>
        <v/>
      </c>
      <c r="CF42" s="289" t="str">
        <f ca="true">+IF(OFFSET('Water Data'!$H$28,0,10*ROW('Water Data'!H36))="","",OFFSET('Water Data'!$H$28,0,10*ROW('Water Data'!H36)))</f>
        <v/>
      </c>
      <c r="CG42" s="289" t="str">
        <f ca="true">+IF(OFFSET('Water Data'!$H$29,0,10*ROW('Water Data'!H36))="","",OFFSET('Water Data'!$H$29,0,10*ROW('Water Data'!H36)))</f>
        <v/>
      </c>
      <c r="CH42" s="289" t="str">
        <f ca="true">+IF(OFFSET('Water Data'!$I$27,0,10*ROW('Water Data'!I36))="","",OFFSET('Water Data'!$I$27,0,10*ROW('Water Data'!I36)))</f>
        <v/>
      </c>
      <c r="CI42" s="289" t="str">
        <f ca="true">+IF(OFFSET('Water Data'!$I$28,0,10*ROW('Water Data'!I36))="","",OFFSET('Water Data'!$I$28,0,10*ROW('Water Data'!I36)))</f>
        <v/>
      </c>
      <c r="CJ42" s="289" t="str">
        <f ca="true">+IF(OFFSET('Water Data'!$I$29,0,10*ROW('Water Data'!I36))="","",OFFSET('Water Data'!$I$29,0,10*ROW('Water Data'!I36)))</f>
        <v/>
      </c>
      <c r="CK42" s="289" t="str">
        <f ca="true">+IF(OFFSET('Sanitation Data'!$D$28,0,10*ROW('Sanitation Data'!D36))="","",OFFSET('Sanitation Data'!$D$28,0,10*ROW('Sanitation Data'!D36)))</f>
        <v/>
      </c>
      <c r="CL42" s="289" t="str">
        <f ca="true">+IF(OFFSET('Sanitation Data'!$D$29,0,10*ROW('Sanitation Data'!D36))="","",OFFSET('Sanitation Data'!$D$29,0,10*ROW('Sanitation Data'!D36)))</f>
        <v/>
      </c>
      <c r="CM42" s="289" t="str">
        <f ca="true">+IF(OFFSET('Sanitation Data'!$D$30,0,10*ROW('Sanitation Data'!D36))="","",OFFSET('Sanitation Data'!$D$30,0,10*ROW('Sanitation Data'!D36)))</f>
        <v/>
      </c>
      <c r="CN42" s="289" t="str">
        <f ca="true">+IF(OFFSET('Sanitation Data'!$D$31,0,10*ROW('Sanitation Data'!D36))="","",OFFSET('Sanitation Data'!$D$31,0,10*ROW('Sanitation Data'!D36)))</f>
        <v/>
      </c>
      <c r="CO42" s="289" t="str">
        <f ca="true">+IF(OFFSET('Sanitation Data'!$D$32,0,10*ROW('Sanitation Data'!D36))="","",OFFSET('Sanitation Data'!$D$32,0,10*ROW('Sanitation Data'!D36)))</f>
        <v/>
      </c>
      <c r="CP42" s="289" t="str">
        <f ca="true">+IF(OFFSET('Sanitation Data'!$E$28,0,10*ROW('Sanitation Data'!E36))="","",OFFSET('Sanitation Data'!$E$28,0,10*ROW('Sanitation Data'!E36)))</f>
        <v/>
      </c>
      <c r="CQ42" s="289" t="str">
        <f ca="true">+IF(OFFSET('Sanitation Data'!$E$29,0,10*ROW('Sanitation Data'!E36))="","",OFFSET('Sanitation Data'!$E$29,0,10*ROW('Sanitation Data'!E36)))</f>
        <v/>
      </c>
      <c r="CR42" s="289" t="str">
        <f ca="true">+IF(OFFSET('Sanitation Data'!$E$30,0,10*ROW('Sanitation Data'!E36))="","",OFFSET('Sanitation Data'!$E$30,0,10*ROW('Sanitation Data'!E36)))</f>
        <v/>
      </c>
      <c r="CS42" s="289" t="str">
        <f ca="true">+IF(OFFSET('Sanitation Data'!$E$31,0,10*ROW('Sanitation Data'!E36))="","",OFFSET('Sanitation Data'!$E$31,0,10*ROW('Sanitation Data'!E36)))</f>
        <v/>
      </c>
      <c r="CT42" s="289" t="str">
        <f ca="true">+IF(OFFSET('Sanitation Data'!$E$32,0,10*ROW('Sanitation Data'!E36))="","",OFFSET('Sanitation Data'!$E$32,0,10*ROW('Sanitation Data'!E36)))</f>
        <v/>
      </c>
      <c r="CU42" s="289" t="str">
        <f ca="true">+IF(OFFSET('Sanitation Data'!$F$28,0,10*ROW('Sanitation Data'!F36))="","",OFFSET('Sanitation Data'!$F$28,0,10*ROW('Sanitation Data'!F36)))</f>
        <v/>
      </c>
      <c r="CV42" s="289" t="str">
        <f ca="true">+IF(OFFSET('Sanitation Data'!$F$29,0,10*ROW('Sanitation Data'!F36))="","",OFFSET('Sanitation Data'!$F$29,0,10*ROW('Sanitation Data'!F36)))</f>
        <v/>
      </c>
      <c r="CW42" s="289" t="str">
        <f ca="true">+IF(OFFSET('Sanitation Data'!$F$30,0,10*ROW('Sanitation Data'!F36))="","",OFFSET('Sanitation Data'!$F$30,0,10*ROW('Sanitation Data'!F36)))</f>
        <v/>
      </c>
      <c r="CX42" s="289" t="str">
        <f ca="true">+IF(OFFSET('Sanitation Data'!$F$31,0,10*ROW('Sanitation Data'!F36))="","",OFFSET('Sanitation Data'!$F$31,0,10*ROW('Sanitation Data'!F36)))</f>
        <v/>
      </c>
      <c r="CY42" s="289" t="str">
        <f ca="true">+IF(OFFSET('Sanitation Data'!$F$32,0,10*ROW('Sanitation Data'!F36))="","",OFFSET('Sanitation Data'!$F$32,0,10*ROW('Sanitation Data'!F36)))</f>
        <v/>
      </c>
      <c r="CZ42" s="289" t="str">
        <f ca="true">+IF(OFFSET('Sanitation Data'!$G$28,0,10*ROW('Sanitation Data'!G36))="","",OFFSET('Sanitation Data'!$G$28,0,10*ROW('Sanitation Data'!G36)))</f>
        <v/>
      </c>
      <c r="DA42" s="289" t="str">
        <f ca="true">+IF(OFFSET('Sanitation Data'!$G$29,0,10*ROW('Sanitation Data'!G36))="","",OFFSET('Sanitation Data'!$G$29,0,10*ROW('Sanitation Data'!G36)))</f>
        <v/>
      </c>
      <c r="DB42" s="289" t="str">
        <f ca="true">+IF(OFFSET('Sanitation Data'!$G$30,0,10*ROW('Sanitation Data'!G36))="","",OFFSET('Sanitation Data'!$G$30,0,10*ROW('Sanitation Data'!G36)))</f>
        <v/>
      </c>
      <c r="DC42" s="289" t="str">
        <f ca="true">+IF(OFFSET('Sanitation Data'!$G$31,0,10*ROW('Sanitation Data'!G36))="","",OFFSET('Sanitation Data'!$G$31,0,10*ROW('Sanitation Data'!G36)))</f>
        <v/>
      </c>
      <c r="DD42" s="289" t="str">
        <f ca="true">+IF(OFFSET('Sanitation Data'!$G$32,0,10*ROW('Sanitation Data'!G36))="","",OFFSET('Sanitation Data'!$G$32,0,10*ROW('Sanitation Data'!G36)))</f>
        <v/>
      </c>
      <c r="DE42" s="289" t="str">
        <f ca="true">+IF(OFFSET('Sanitation Data'!$H$28,0,10*ROW('Sanitation Data'!H36))="","",OFFSET('Sanitation Data'!$H$28,0,10*ROW('Sanitation Data'!H36)))</f>
        <v/>
      </c>
      <c r="DF42" s="289" t="str">
        <f ca="true">+IF(OFFSET('Sanitation Data'!$H$29,0,10*ROW('Sanitation Data'!H36))="","",OFFSET('Sanitation Data'!$H$29,0,10*ROW('Sanitation Data'!H36)))</f>
        <v/>
      </c>
      <c r="DG42" s="289" t="str">
        <f ca="true">+IF(OFFSET('Sanitation Data'!$H$30,0,10*ROW('Sanitation Data'!H36))="","",OFFSET('Sanitation Data'!$H$30,0,10*ROW('Sanitation Data'!H36)))</f>
        <v/>
      </c>
      <c r="DH42" s="289" t="str">
        <f ca="true">+IF(OFFSET('Sanitation Data'!$H$31,0,10*ROW('Sanitation Data'!H36))="","",OFFSET('Sanitation Data'!$H$31,0,10*ROW('Sanitation Data'!H36)))</f>
        <v/>
      </c>
      <c r="DI42" s="289" t="str">
        <f ca="true">+IF(OFFSET('Sanitation Data'!$H$32,0,10*ROW('Sanitation Data'!H36))="","",OFFSET('Sanitation Data'!$H$32,0,10*ROW('Sanitation Data'!H36)))</f>
        <v/>
      </c>
      <c r="DJ42" s="289" t="str">
        <f ca="true">+IF(OFFSET('Sanitation Data'!$I$28,0,10*ROW('Sanitation Data'!I36))="","",OFFSET('Sanitation Data'!$I$28,0,10*ROW('Sanitation Data'!I36)))</f>
        <v/>
      </c>
      <c r="DK42" s="289" t="str">
        <f ca="true">+IF(OFFSET('Sanitation Data'!$I$29,0,10*ROW('Sanitation Data'!I36))="","",OFFSET('Sanitation Data'!$I$29,0,10*ROW('Sanitation Data'!I36)))</f>
        <v/>
      </c>
      <c r="DL42" s="289" t="str">
        <f ca="true">+IF(OFFSET('Sanitation Data'!$I$30,0,10*ROW('Sanitation Data'!I36))="","",OFFSET('Sanitation Data'!$I$30,0,10*ROW('Sanitation Data'!I36)))</f>
        <v/>
      </c>
      <c r="DM42" s="289" t="str">
        <f ca="true">+IF(OFFSET('Sanitation Data'!$I$31,0,10*ROW('Sanitation Data'!I36))="","",OFFSET('Sanitation Data'!$I$31,0,10*ROW('Sanitation Data'!I36)))</f>
        <v/>
      </c>
      <c r="DN42" s="289" t="str">
        <f ca="true">+IF(OFFSET('Sanitation Data'!$I$32,0,10*ROW('Sanitation Data'!I36))="","",OFFSET('Sanitation Data'!$I$32,0,10*ROW('Sanitation Data'!I36)))</f>
        <v/>
      </c>
      <c r="DO42" s="289" t="str">
        <f ca="true">+IF(OFFSET('Hygiene Data'!$D$11,0,10*ROW('Hygiene Data'!D36))="","",OFFSET('Hygiene Data'!$D$11,0,10*ROW('Hygiene Data'!D36)))</f>
        <v/>
      </c>
      <c r="DP42" s="289" t="str">
        <f ca="true">+IF(OFFSET('Hygiene Data'!$D$12,0,10*ROW('Hygiene Data'!D36))="","",OFFSET('Hygiene Data'!$D$12,0,10*ROW('Hygiene Data'!D36)))</f>
        <v/>
      </c>
      <c r="DQ42" s="289" t="str">
        <f ca="true">+IF(OFFSET('Hygiene Data'!$D$13,0,10*ROW('Hygiene Data'!D36))="","",OFFSET('Hygiene Data'!$D$13,0,10*ROW('Hygiene Data'!D36)))</f>
        <v/>
      </c>
      <c r="DR42" s="289" t="str">
        <f ca="true">+IF(OFFSET('Hygiene Data'!$E$11,0,10*ROW('Hygiene Data'!E36))="","",OFFSET('Hygiene Data'!$E$11,0,10*ROW('Hygiene Data'!E36)))</f>
        <v/>
      </c>
      <c r="DS42" s="289" t="str">
        <f ca="true">+IF(OFFSET('Hygiene Data'!$E$12,0,10*ROW('Hygiene Data'!E36))="","",OFFSET('Hygiene Data'!$E$12,0,10*ROW('Hygiene Data'!E36)))</f>
        <v/>
      </c>
      <c r="DT42" s="289" t="str">
        <f ca="true">+IF(OFFSET('Hygiene Data'!$E$13,0,10*ROW('Hygiene Data'!E36))="","",OFFSET('Hygiene Data'!$E$13,0,10*ROW('Hygiene Data'!E36)))</f>
        <v/>
      </c>
      <c r="DU42" s="289" t="str">
        <f ca="true">+IF(OFFSET('Hygiene Data'!$F$11,0,10*ROW('Hygiene Data'!F36))="","",OFFSET('Hygiene Data'!$F$11,0,10*ROW('Hygiene Data'!F36)))</f>
        <v/>
      </c>
      <c r="DV42" s="289" t="str">
        <f ca="true">+IF(OFFSET('Hygiene Data'!$F$12,0,10*ROW('Hygiene Data'!F36))="","",OFFSET('Hygiene Data'!$F$12,0,10*ROW('Hygiene Data'!F36)))</f>
        <v/>
      </c>
      <c r="DW42" s="289" t="str">
        <f ca="true">+IF(OFFSET('Hygiene Data'!$F$13,0,10*ROW('Hygiene Data'!F36))="","",OFFSET('Hygiene Data'!$F$13,0,10*ROW('Hygiene Data'!F36)))</f>
        <v/>
      </c>
      <c r="DX42" s="289" t="str">
        <f ca="true">+IF(OFFSET('Hygiene Data'!$G$11,0,10*ROW('Hygiene Data'!G36))="","",OFFSET('Hygiene Data'!$G$11,0,10*ROW('Hygiene Data'!G36)))</f>
        <v/>
      </c>
      <c r="DY42" s="289" t="str">
        <f ca="true">+IF(OFFSET('Hygiene Data'!$G$12,0,10*ROW('Hygiene Data'!G36))="","",OFFSET('Hygiene Data'!$G$12,0,10*ROW('Hygiene Data'!G36)))</f>
        <v/>
      </c>
      <c r="DZ42" s="289" t="str">
        <f ca="true">+IF(OFFSET('Hygiene Data'!$G$13,0,10*ROW('Hygiene Data'!G36))="","",OFFSET('Hygiene Data'!$G$13,0,10*ROW('Hygiene Data'!G36)))</f>
        <v/>
      </c>
      <c r="EA42" s="289" t="str">
        <f ca="true">+IF(OFFSET('Hygiene Data'!$H$11,0,10*ROW('Hygiene Data'!H36))="","",OFFSET('Hygiene Data'!$H$11,0,10*ROW('Hygiene Data'!H36)))</f>
        <v/>
      </c>
      <c r="EB42" s="289" t="str">
        <f ca="true">+IF(OFFSET('Hygiene Data'!$H$12,0,10*ROW('Hygiene Data'!H36))="","",OFFSET('Hygiene Data'!$H$12,0,10*ROW('Hygiene Data'!H36)))</f>
        <v/>
      </c>
      <c r="EC42" s="289" t="str">
        <f ca="true">+IF(OFFSET('Hygiene Data'!$H$13,0,10*ROW('Hygiene Data'!H36))="","",OFFSET('Hygiene Data'!$H$13,0,10*ROW('Hygiene Data'!H36)))</f>
        <v/>
      </c>
      <c r="ED42" s="289" t="str">
        <f ca="true">+IF(OFFSET('Hygiene Data'!$I$11,0,10*ROW('Hygiene Data'!I36))="","",OFFSET('Hygiene Data'!$I$11,0,10*ROW('Hygiene Data'!I36)))</f>
        <v/>
      </c>
      <c r="EE42" s="289" t="str">
        <f ca="true">+IF(OFFSET('Hygiene Data'!$I$12,0,10*ROW('Hygiene Data'!I36))="","",OFFSET('Hygiene Data'!$I$12,0,10*ROW('Hygiene Data'!I36)))</f>
        <v/>
      </c>
      <c r="EF42" s="289"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5"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9"/>
      <c r="BS43" s="289" t="str">
        <f ca="true">+IF(OFFSET('Water Data'!$D$27,0,10*ROW('Water Data'!D37))="","",OFFSET('Water Data'!$D$27,0,10*ROW('Water Data'!D37)))</f>
        <v/>
      </c>
      <c r="BT43" s="289" t="str">
        <f ca="true">+IF(OFFSET('Water Data'!$D$28,0,10*ROW('Water Data'!D37))="","",OFFSET('Water Data'!$D$28,0,10*ROW('Water Data'!D37)))</f>
        <v/>
      </c>
      <c r="BU43" s="289" t="str">
        <f ca="true">+IF(OFFSET('Water Data'!$D$29,0,10*ROW('Water Data'!D37))="","",OFFSET('Water Data'!$D$29,0,10*ROW('Water Data'!D37)))</f>
        <v/>
      </c>
      <c r="BV43" s="289" t="str">
        <f ca="true">+IF(OFFSET('Water Data'!$E$27,0,10*ROW('Water Data'!E37))="","",OFFSET('Water Data'!$E$27,0,10*ROW('Water Data'!E37)))</f>
        <v/>
      </c>
      <c r="BW43" s="289" t="str">
        <f ca="true">+IF(OFFSET('Water Data'!$E$28,0,10*ROW('Water Data'!E37))="","",OFFSET('Water Data'!$E$28,0,10*ROW('Water Data'!E37)))</f>
        <v/>
      </c>
      <c r="BX43" s="289" t="str">
        <f ca="true">+IF(OFFSET('Water Data'!$E$29,0,10*ROW('Water Data'!E37))="","",OFFSET('Water Data'!$E$29,0,10*ROW('Water Data'!E37)))</f>
        <v/>
      </c>
      <c r="BY43" s="289" t="str">
        <f ca="true">+IF(OFFSET('Water Data'!$F$27,0,10*ROW('Water Data'!F37))="","",OFFSET('Water Data'!$F$27,0,10*ROW('Water Data'!F37)))</f>
        <v/>
      </c>
      <c r="BZ43" s="289" t="str">
        <f ca="true">+IF(OFFSET('Water Data'!$F$28,0,10*ROW('Water Data'!F37))="","",OFFSET('Water Data'!$F$28,0,10*ROW('Water Data'!F37)))</f>
        <v/>
      </c>
      <c r="CA43" s="289" t="str">
        <f ca="true">+IF(OFFSET('Water Data'!$F$29,0,10*ROW('Water Data'!F37))="","",OFFSET('Water Data'!$F$29,0,10*ROW('Water Data'!F37)))</f>
        <v/>
      </c>
      <c r="CB43" s="289" t="str">
        <f ca="true">+IF(OFFSET('Water Data'!$G$27,0,10*ROW('Water Data'!G37))="","",OFFSET('Water Data'!$G$27,0,10*ROW('Water Data'!G37)))</f>
        <v/>
      </c>
      <c r="CC43" s="289" t="str">
        <f ca="true">+IF(OFFSET('Water Data'!$G$28,0,10*ROW('Water Data'!G37))="","",OFFSET('Water Data'!$G$28,0,10*ROW('Water Data'!G37)))</f>
        <v/>
      </c>
      <c r="CD43" s="289" t="str">
        <f ca="true">+IF(OFFSET('Water Data'!$G$29,0,10*ROW('Water Data'!G37))="","",OFFSET('Water Data'!$G$29,0,10*ROW('Water Data'!G37)))</f>
        <v/>
      </c>
      <c r="CE43" s="289" t="str">
        <f ca="true">+IF(OFFSET('Water Data'!$H$27,0,10*ROW('Water Data'!H37))="","",OFFSET('Water Data'!$H$27,0,10*ROW('Water Data'!H37)))</f>
        <v/>
      </c>
      <c r="CF43" s="289" t="str">
        <f ca="true">+IF(OFFSET('Water Data'!$H$28,0,10*ROW('Water Data'!H37))="","",OFFSET('Water Data'!$H$28,0,10*ROW('Water Data'!H37)))</f>
        <v/>
      </c>
      <c r="CG43" s="289" t="str">
        <f ca="true">+IF(OFFSET('Water Data'!$H$29,0,10*ROW('Water Data'!H37))="","",OFFSET('Water Data'!$H$29,0,10*ROW('Water Data'!H37)))</f>
        <v/>
      </c>
      <c r="CH43" s="289" t="str">
        <f ca="true">+IF(OFFSET('Water Data'!$I$27,0,10*ROW('Water Data'!I37))="","",OFFSET('Water Data'!$I$27,0,10*ROW('Water Data'!I37)))</f>
        <v/>
      </c>
      <c r="CI43" s="289" t="str">
        <f ca="true">+IF(OFFSET('Water Data'!$I$28,0,10*ROW('Water Data'!I37))="","",OFFSET('Water Data'!$I$28,0,10*ROW('Water Data'!I37)))</f>
        <v/>
      </c>
      <c r="CJ43" s="289" t="str">
        <f ca="true">+IF(OFFSET('Water Data'!$I$29,0,10*ROW('Water Data'!I37))="","",OFFSET('Water Data'!$I$29,0,10*ROW('Water Data'!I37)))</f>
        <v/>
      </c>
      <c r="CK43" s="289" t="str">
        <f ca="true">+IF(OFFSET('Sanitation Data'!$D$28,0,10*ROW('Sanitation Data'!D37))="","",OFFSET('Sanitation Data'!$D$28,0,10*ROW('Sanitation Data'!D37)))</f>
        <v/>
      </c>
      <c r="CL43" s="289" t="str">
        <f ca="true">+IF(OFFSET('Sanitation Data'!$D$29,0,10*ROW('Sanitation Data'!D37))="","",OFFSET('Sanitation Data'!$D$29,0,10*ROW('Sanitation Data'!D37)))</f>
        <v/>
      </c>
      <c r="CM43" s="289" t="str">
        <f ca="true">+IF(OFFSET('Sanitation Data'!$D$30,0,10*ROW('Sanitation Data'!D37))="","",OFFSET('Sanitation Data'!$D$30,0,10*ROW('Sanitation Data'!D37)))</f>
        <v/>
      </c>
      <c r="CN43" s="289" t="str">
        <f ca="true">+IF(OFFSET('Sanitation Data'!$D$31,0,10*ROW('Sanitation Data'!D37))="","",OFFSET('Sanitation Data'!$D$31,0,10*ROW('Sanitation Data'!D37)))</f>
        <v/>
      </c>
      <c r="CO43" s="289" t="str">
        <f ca="true">+IF(OFFSET('Sanitation Data'!$D$32,0,10*ROW('Sanitation Data'!D37))="","",OFFSET('Sanitation Data'!$D$32,0,10*ROW('Sanitation Data'!D37)))</f>
        <v/>
      </c>
      <c r="CP43" s="289" t="str">
        <f ca="true">+IF(OFFSET('Sanitation Data'!$E$28,0,10*ROW('Sanitation Data'!E37))="","",OFFSET('Sanitation Data'!$E$28,0,10*ROW('Sanitation Data'!E37)))</f>
        <v/>
      </c>
      <c r="CQ43" s="289" t="str">
        <f ca="true">+IF(OFFSET('Sanitation Data'!$E$29,0,10*ROW('Sanitation Data'!E37))="","",OFFSET('Sanitation Data'!$E$29,0,10*ROW('Sanitation Data'!E37)))</f>
        <v/>
      </c>
      <c r="CR43" s="289" t="str">
        <f ca="true">+IF(OFFSET('Sanitation Data'!$E$30,0,10*ROW('Sanitation Data'!E37))="","",OFFSET('Sanitation Data'!$E$30,0,10*ROW('Sanitation Data'!E37)))</f>
        <v/>
      </c>
      <c r="CS43" s="289" t="str">
        <f ca="true">+IF(OFFSET('Sanitation Data'!$E$31,0,10*ROW('Sanitation Data'!E37))="","",OFFSET('Sanitation Data'!$E$31,0,10*ROW('Sanitation Data'!E37)))</f>
        <v/>
      </c>
      <c r="CT43" s="289" t="str">
        <f ca="true">+IF(OFFSET('Sanitation Data'!$E$32,0,10*ROW('Sanitation Data'!E37))="","",OFFSET('Sanitation Data'!$E$32,0,10*ROW('Sanitation Data'!E37)))</f>
        <v/>
      </c>
      <c r="CU43" s="289" t="str">
        <f ca="true">+IF(OFFSET('Sanitation Data'!$F$28,0,10*ROW('Sanitation Data'!F37))="","",OFFSET('Sanitation Data'!$F$28,0,10*ROW('Sanitation Data'!F37)))</f>
        <v/>
      </c>
      <c r="CV43" s="289" t="str">
        <f ca="true">+IF(OFFSET('Sanitation Data'!$F$29,0,10*ROW('Sanitation Data'!F37))="","",OFFSET('Sanitation Data'!$F$29,0,10*ROW('Sanitation Data'!F37)))</f>
        <v/>
      </c>
      <c r="CW43" s="289" t="str">
        <f ca="true">+IF(OFFSET('Sanitation Data'!$F$30,0,10*ROW('Sanitation Data'!F37))="","",OFFSET('Sanitation Data'!$F$30,0,10*ROW('Sanitation Data'!F37)))</f>
        <v/>
      </c>
      <c r="CX43" s="289" t="str">
        <f ca="true">+IF(OFFSET('Sanitation Data'!$F$31,0,10*ROW('Sanitation Data'!F37))="","",OFFSET('Sanitation Data'!$F$31,0,10*ROW('Sanitation Data'!F37)))</f>
        <v/>
      </c>
      <c r="CY43" s="289" t="str">
        <f ca="true">+IF(OFFSET('Sanitation Data'!$F$32,0,10*ROW('Sanitation Data'!F37))="","",OFFSET('Sanitation Data'!$F$32,0,10*ROW('Sanitation Data'!F37)))</f>
        <v/>
      </c>
      <c r="CZ43" s="289" t="str">
        <f ca="true">+IF(OFFSET('Sanitation Data'!$G$28,0,10*ROW('Sanitation Data'!G37))="","",OFFSET('Sanitation Data'!$G$28,0,10*ROW('Sanitation Data'!G37)))</f>
        <v/>
      </c>
      <c r="DA43" s="289" t="str">
        <f ca="true">+IF(OFFSET('Sanitation Data'!$G$29,0,10*ROW('Sanitation Data'!G37))="","",OFFSET('Sanitation Data'!$G$29,0,10*ROW('Sanitation Data'!G37)))</f>
        <v/>
      </c>
      <c r="DB43" s="289" t="str">
        <f ca="true">+IF(OFFSET('Sanitation Data'!$G$30,0,10*ROW('Sanitation Data'!G37))="","",OFFSET('Sanitation Data'!$G$30,0,10*ROW('Sanitation Data'!G37)))</f>
        <v/>
      </c>
      <c r="DC43" s="289" t="str">
        <f ca="true">+IF(OFFSET('Sanitation Data'!$G$31,0,10*ROW('Sanitation Data'!G37))="","",OFFSET('Sanitation Data'!$G$31,0,10*ROW('Sanitation Data'!G37)))</f>
        <v/>
      </c>
      <c r="DD43" s="289" t="str">
        <f ca="true">+IF(OFFSET('Sanitation Data'!$G$32,0,10*ROW('Sanitation Data'!G37))="","",OFFSET('Sanitation Data'!$G$32,0,10*ROW('Sanitation Data'!G37)))</f>
        <v/>
      </c>
      <c r="DE43" s="289" t="str">
        <f ca="true">+IF(OFFSET('Sanitation Data'!$H$28,0,10*ROW('Sanitation Data'!H37))="","",OFFSET('Sanitation Data'!$H$28,0,10*ROW('Sanitation Data'!H37)))</f>
        <v/>
      </c>
      <c r="DF43" s="289" t="str">
        <f ca="true">+IF(OFFSET('Sanitation Data'!$H$29,0,10*ROW('Sanitation Data'!H37))="","",OFFSET('Sanitation Data'!$H$29,0,10*ROW('Sanitation Data'!H37)))</f>
        <v/>
      </c>
      <c r="DG43" s="289" t="str">
        <f ca="true">+IF(OFFSET('Sanitation Data'!$H$30,0,10*ROW('Sanitation Data'!H37))="","",OFFSET('Sanitation Data'!$H$30,0,10*ROW('Sanitation Data'!H37)))</f>
        <v/>
      </c>
      <c r="DH43" s="289" t="str">
        <f ca="true">+IF(OFFSET('Sanitation Data'!$H$31,0,10*ROW('Sanitation Data'!H37))="","",OFFSET('Sanitation Data'!$H$31,0,10*ROW('Sanitation Data'!H37)))</f>
        <v/>
      </c>
      <c r="DI43" s="289" t="str">
        <f ca="true">+IF(OFFSET('Sanitation Data'!$H$32,0,10*ROW('Sanitation Data'!H37))="","",OFFSET('Sanitation Data'!$H$32,0,10*ROW('Sanitation Data'!H37)))</f>
        <v/>
      </c>
      <c r="DJ43" s="289" t="str">
        <f ca="true">+IF(OFFSET('Sanitation Data'!$I$28,0,10*ROW('Sanitation Data'!I37))="","",OFFSET('Sanitation Data'!$I$28,0,10*ROW('Sanitation Data'!I37)))</f>
        <v/>
      </c>
      <c r="DK43" s="289" t="str">
        <f ca="true">+IF(OFFSET('Sanitation Data'!$I$29,0,10*ROW('Sanitation Data'!I37))="","",OFFSET('Sanitation Data'!$I$29,0,10*ROW('Sanitation Data'!I37)))</f>
        <v/>
      </c>
      <c r="DL43" s="289" t="str">
        <f ca="true">+IF(OFFSET('Sanitation Data'!$I$30,0,10*ROW('Sanitation Data'!I37))="","",OFFSET('Sanitation Data'!$I$30,0,10*ROW('Sanitation Data'!I37)))</f>
        <v/>
      </c>
      <c r="DM43" s="289" t="str">
        <f ca="true">+IF(OFFSET('Sanitation Data'!$I$31,0,10*ROW('Sanitation Data'!I37))="","",OFFSET('Sanitation Data'!$I$31,0,10*ROW('Sanitation Data'!I37)))</f>
        <v/>
      </c>
      <c r="DN43" s="289" t="str">
        <f ca="true">+IF(OFFSET('Sanitation Data'!$I$32,0,10*ROW('Sanitation Data'!I37))="","",OFFSET('Sanitation Data'!$I$32,0,10*ROW('Sanitation Data'!I37)))</f>
        <v/>
      </c>
      <c r="DO43" s="289" t="str">
        <f ca="true">+IF(OFFSET('Hygiene Data'!$D$11,0,10*ROW('Hygiene Data'!D37))="","",OFFSET('Hygiene Data'!$D$11,0,10*ROW('Hygiene Data'!D37)))</f>
        <v/>
      </c>
      <c r="DP43" s="289" t="str">
        <f ca="true">+IF(OFFSET('Hygiene Data'!$D$12,0,10*ROW('Hygiene Data'!D37))="","",OFFSET('Hygiene Data'!$D$12,0,10*ROW('Hygiene Data'!D37)))</f>
        <v/>
      </c>
      <c r="DQ43" s="289" t="str">
        <f ca="true">+IF(OFFSET('Hygiene Data'!$D$13,0,10*ROW('Hygiene Data'!D37))="","",OFFSET('Hygiene Data'!$D$13,0,10*ROW('Hygiene Data'!D37)))</f>
        <v/>
      </c>
      <c r="DR43" s="289" t="str">
        <f ca="true">+IF(OFFSET('Hygiene Data'!$E$11,0,10*ROW('Hygiene Data'!E37))="","",OFFSET('Hygiene Data'!$E$11,0,10*ROW('Hygiene Data'!E37)))</f>
        <v/>
      </c>
      <c r="DS43" s="289" t="str">
        <f ca="true">+IF(OFFSET('Hygiene Data'!$E$12,0,10*ROW('Hygiene Data'!E37))="","",OFFSET('Hygiene Data'!$E$12,0,10*ROW('Hygiene Data'!E37)))</f>
        <v/>
      </c>
      <c r="DT43" s="289" t="str">
        <f ca="true">+IF(OFFSET('Hygiene Data'!$E$13,0,10*ROW('Hygiene Data'!E37))="","",OFFSET('Hygiene Data'!$E$13,0,10*ROW('Hygiene Data'!E37)))</f>
        <v/>
      </c>
      <c r="DU43" s="289" t="str">
        <f ca="true">+IF(OFFSET('Hygiene Data'!$F$11,0,10*ROW('Hygiene Data'!F37))="","",OFFSET('Hygiene Data'!$F$11,0,10*ROW('Hygiene Data'!F37)))</f>
        <v/>
      </c>
      <c r="DV43" s="289" t="str">
        <f ca="true">+IF(OFFSET('Hygiene Data'!$F$12,0,10*ROW('Hygiene Data'!F37))="","",OFFSET('Hygiene Data'!$F$12,0,10*ROW('Hygiene Data'!F37)))</f>
        <v/>
      </c>
      <c r="DW43" s="289" t="str">
        <f ca="true">+IF(OFFSET('Hygiene Data'!$F$13,0,10*ROW('Hygiene Data'!F37))="","",OFFSET('Hygiene Data'!$F$13,0,10*ROW('Hygiene Data'!F37)))</f>
        <v/>
      </c>
      <c r="DX43" s="289" t="str">
        <f ca="true">+IF(OFFSET('Hygiene Data'!$G$11,0,10*ROW('Hygiene Data'!G37))="","",OFFSET('Hygiene Data'!$G$11,0,10*ROW('Hygiene Data'!G37)))</f>
        <v/>
      </c>
      <c r="DY43" s="289" t="str">
        <f ca="true">+IF(OFFSET('Hygiene Data'!$G$12,0,10*ROW('Hygiene Data'!G37))="","",OFFSET('Hygiene Data'!$G$12,0,10*ROW('Hygiene Data'!G37)))</f>
        <v/>
      </c>
      <c r="DZ43" s="289" t="str">
        <f ca="true">+IF(OFFSET('Hygiene Data'!$G$13,0,10*ROW('Hygiene Data'!G37))="","",OFFSET('Hygiene Data'!$G$13,0,10*ROW('Hygiene Data'!G37)))</f>
        <v/>
      </c>
      <c r="EA43" s="289" t="str">
        <f ca="true">+IF(OFFSET('Hygiene Data'!$H$11,0,10*ROW('Hygiene Data'!H37))="","",OFFSET('Hygiene Data'!$H$11,0,10*ROW('Hygiene Data'!H37)))</f>
        <v/>
      </c>
      <c r="EB43" s="289" t="str">
        <f ca="true">+IF(OFFSET('Hygiene Data'!$H$12,0,10*ROW('Hygiene Data'!H37))="","",OFFSET('Hygiene Data'!$H$12,0,10*ROW('Hygiene Data'!H37)))</f>
        <v/>
      </c>
      <c r="EC43" s="289" t="str">
        <f ca="true">+IF(OFFSET('Hygiene Data'!$H$13,0,10*ROW('Hygiene Data'!H37))="","",OFFSET('Hygiene Data'!$H$13,0,10*ROW('Hygiene Data'!H37)))</f>
        <v/>
      </c>
      <c r="ED43" s="289" t="str">
        <f ca="true">+IF(OFFSET('Hygiene Data'!$I$11,0,10*ROW('Hygiene Data'!I37))="","",OFFSET('Hygiene Data'!$I$11,0,10*ROW('Hygiene Data'!I37)))</f>
        <v/>
      </c>
      <c r="EE43" s="289" t="str">
        <f ca="true">+IF(OFFSET('Hygiene Data'!$I$12,0,10*ROW('Hygiene Data'!I37))="","",OFFSET('Hygiene Data'!$I$12,0,10*ROW('Hygiene Data'!I37)))</f>
        <v/>
      </c>
      <c r="EF43" s="289"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5"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9"/>
      <c r="BS44" s="289" t="str">
        <f ca="true">+IF(OFFSET('Water Data'!$D$27,0,10*ROW('Water Data'!D38))="","",OFFSET('Water Data'!$D$27,0,10*ROW('Water Data'!D38)))</f>
        <v/>
      </c>
      <c r="BT44" s="289" t="str">
        <f ca="true">+IF(OFFSET('Water Data'!$D$28,0,10*ROW('Water Data'!D38))="","",OFFSET('Water Data'!$D$28,0,10*ROW('Water Data'!D38)))</f>
        <v/>
      </c>
      <c r="BU44" s="289" t="str">
        <f ca="true">+IF(OFFSET('Water Data'!$D$29,0,10*ROW('Water Data'!D38))="","",OFFSET('Water Data'!$D$29,0,10*ROW('Water Data'!D38)))</f>
        <v/>
      </c>
      <c r="BV44" s="289" t="str">
        <f ca="true">+IF(OFFSET('Water Data'!$E$27,0,10*ROW('Water Data'!E38))="","",OFFSET('Water Data'!$E$27,0,10*ROW('Water Data'!E38)))</f>
        <v/>
      </c>
      <c r="BW44" s="289" t="str">
        <f ca="true">+IF(OFFSET('Water Data'!$E$28,0,10*ROW('Water Data'!E38))="","",OFFSET('Water Data'!$E$28,0,10*ROW('Water Data'!E38)))</f>
        <v/>
      </c>
      <c r="BX44" s="289" t="str">
        <f ca="true">+IF(OFFSET('Water Data'!$E$29,0,10*ROW('Water Data'!E38))="","",OFFSET('Water Data'!$E$29,0,10*ROW('Water Data'!E38)))</f>
        <v/>
      </c>
      <c r="BY44" s="289" t="str">
        <f ca="true">+IF(OFFSET('Water Data'!$F$27,0,10*ROW('Water Data'!F38))="","",OFFSET('Water Data'!$F$27,0,10*ROW('Water Data'!F38)))</f>
        <v/>
      </c>
      <c r="BZ44" s="289" t="str">
        <f ca="true">+IF(OFFSET('Water Data'!$F$28,0,10*ROW('Water Data'!F38))="","",OFFSET('Water Data'!$F$28,0,10*ROW('Water Data'!F38)))</f>
        <v/>
      </c>
      <c r="CA44" s="289" t="str">
        <f ca="true">+IF(OFFSET('Water Data'!$F$29,0,10*ROW('Water Data'!F38))="","",OFFSET('Water Data'!$F$29,0,10*ROW('Water Data'!F38)))</f>
        <v/>
      </c>
      <c r="CB44" s="289" t="str">
        <f ca="true">+IF(OFFSET('Water Data'!$G$27,0,10*ROW('Water Data'!G38))="","",OFFSET('Water Data'!$G$27,0,10*ROW('Water Data'!G38)))</f>
        <v/>
      </c>
      <c r="CC44" s="289" t="str">
        <f ca="true">+IF(OFFSET('Water Data'!$G$28,0,10*ROW('Water Data'!G38))="","",OFFSET('Water Data'!$G$28,0,10*ROW('Water Data'!G38)))</f>
        <v/>
      </c>
      <c r="CD44" s="289" t="str">
        <f ca="true">+IF(OFFSET('Water Data'!$G$29,0,10*ROW('Water Data'!G38))="","",OFFSET('Water Data'!$G$29,0,10*ROW('Water Data'!G38)))</f>
        <v/>
      </c>
      <c r="CE44" s="289" t="str">
        <f ca="true">+IF(OFFSET('Water Data'!$H$27,0,10*ROW('Water Data'!H38))="","",OFFSET('Water Data'!$H$27,0,10*ROW('Water Data'!H38)))</f>
        <v/>
      </c>
      <c r="CF44" s="289" t="str">
        <f ca="true">+IF(OFFSET('Water Data'!$H$28,0,10*ROW('Water Data'!H38))="","",OFFSET('Water Data'!$H$28,0,10*ROW('Water Data'!H38)))</f>
        <v/>
      </c>
      <c r="CG44" s="289" t="str">
        <f ca="true">+IF(OFFSET('Water Data'!$H$29,0,10*ROW('Water Data'!H38))="","",OFFSET('Water Data'!$H$29,0,10*ROW('Water Data'!H38)))</f>
        <v/>
      </c>
      <c r="CH44" s="289" t="str">
        <f ca="true">+IF(OFFSET('Water Data'!$I$27,0,10*ROW('Water Data'!I38))="","",OFFSET('Water Data'!$I$27,0,10*ROW('Water Data'!I38)))</f>
        <v/>
      </c>
      <c r="CI44" s="289" t="str">
        <f ca="true">+IF(OFFSET('Water Data'!$I$28,0,10*ROW('Water Data'!I38))="","",OFFSET('Water Data'!$I$28,0,10*ROW('Water Data'!I38)))</f>
        <v/>
      </c>
      <c r="CJ44" s="289" t="str">
        <f ca="true">+IF(OFFSET('Water Data'!$I$29,0,10*ROW('Water Data'!I38))="","",OFFSET('Water Data'!$I$29,0,10*ROW('Water Data'!I38)))</f>
        <v/>
      </c>
      <c r="CK44" s="289" t="str">
        <f ca="true">+IF(OFFSET('Sanitation Data'!$D$28,0,10*ROW('Sanitation Data'!D38))="","",OFFSET('Sanitation Data'!$D$28,0,10*ROW('Sanitation Data'!D38)))</f>
        <v/>
      </c>
      <c r="CL44" s="289" t="str">
        <f ca="true">+IF(OFFSET('Sanitation Data'!$D$29,0,10*ROW('Sanitation Data'!D38))="","",OFFSET('Sanitation Data'!$D$29,0,10*ROW('Sanitation Data'!D38)))</f>
        <v/>
      </c>
      <c r="CM44" s="289" t="str">
        <f ca="true">+IF(OFFSET('Sanitation Data'!$D$30,0,10*ROW('Sanitation Data'!D38))="","",OFFSET('Sanitation Data'!$D$30,0,10*ROW('Sanitation Data'!D38)))</f>
        <v/>
      </c>
      <c r="CN44" s="289" t="str">
        <f ca="true">+IF(OFFSET('Sanitation Data'!$D$31,0,10*ROW('Sanitation Data'!D38))="","",OFFSET('Sanitation Data'!$D$31,0,10*ROW('Sanitation Data'!D38)))</f>
        <v/>
      </c>
      <c r="CO44" s="289" t="str">
        <f ca="true">+IF(OFFSET('Sanitation Data'!$D$32,0,10*ROW('Sanitation Data'!D38))="","",OFFSET('Sanitation Data'!$D$32,0,10*ROW('Sanitation Data'!D38)))</f>
        <v/>
      </c>
      <c r="CP44" s="289" t="str">
        <f ca="true">+IF(OFFSET('Sanitation Data'!$E$28,0,10*ROW('Sanitation Data'!E38))="","",OFFSET('Sanitation Data'!$E$28,0,10*ROW('Sanitation Data'!E38)))</f>
        <v/>
      </c>
      <c r="CQ44" s="289" t="str">
        <f ca="true">+IF(OFFSET('Sanitation Data'!$E$29,0,10*ROW('Sanitation Data'!E38))="","",OFFSET('Sanitation Data'!$E$29,0,10*ROW('Sanitation Data'!E38)))</f>
        <v/>
      </c>
      <c r="CR44" s="289" t="str">
        <f ca="true">+IF(OFFSET('Sanitation Data'!$E$30,0,10*ROW('Sanitation Data'!E38))="","",OFFSET('Sanitation Data'!$E$30,0,10*ROW('Sanitation Data'!E38)))</f>
        <v/>
      </c>
      <c r="CS44" s="289" t="str">
        <f ca="true">+IF(OFFSET('Sanitation Data'!$E$31,0,10*ROW('Sanitation Data'!E38))="","",OFFSET('Sanitation Data'!$E$31,0,10*ROW('Sanitation Data'!E38)))</f>
        <v/>
      </c>
      <c r="CT44" s="289" t="str">
        <f ca="true">+IF(OFFSET('Sanitation Data'!$E$32,0,10*ROW('Sanitation Data'!E38))="","",OFFSET('Sanitation Data'!$E$32,0,10*ROW('Sanitation Data'!E38)))</f>
        <v/>
      </c>
      <c r="CU44" s="289" t="str">
        <f ca="true">+IF(OFFSET('Sanitation Data'!$F$28,0,10*ROW('Sanitation Data'!F38))="","",OFFSET('Sanitation Data'!$F$28,0,10*ROW('Sanitation Data'!F38)))</f>
        <v/>
      </c>
      <c r="CV44" s="289" t="str">
        <f ca="true">+IF(OFFSET('Sanitation Data'!$F$29,0,10*ROW('Sanitation Data'!F38))="","",OFFSET('Sanitation Data'!$F$29,0,10*ROW('Sanitation Data'!F38)))</f>
        <v/>
      </c>
      <c r="CW44" s="289" t="str">
        <f ca="true">+IF(OFFSET('Sanitation Data'!$F$30,0,10*ROW('Sanitation Data'!F38))="","",OFFSET('Sanitation Data'!$F$30,0,10*ROW('Sanitation Data'!F38)))</f>
        <v/>
      </c>
      <c r="CX44" s="289" t="str">
        <f ca="true">+IF(OFFSET('Sanitation Data'!$F$31,0,10*ROW('Sanitation Data'!F38))="","",OFFSET('Sanitation Data'!$F$31,0,10*ROW('Sanitation Data'!F38)))</f>
        <v/>
      </c>
      <c r="CY44" s="289" t="str">
        <f ca="true">+IF(OFFSET('Sanitation Data'!$F$32,0,10*ROW('Sanitation Data'!F38))="","",OFFSET('Sanitation Data'!$F$32,0,10*ROW('Sanitation Data'!F38)))</f>
        <v/>
      </c>
      <c r="CZ44" s="289" t="str">
        <f ca="true">+IF(OFFSET('Sanitation Data'!$G$28,0,10*ROW('Sanitation Data'!G38))="","",OFFSET('Sanitation Data'!$G$28,0,10*ROW('Sanitation Data'!G38)))</f>
        <v/>
      </c>
      <c r="DA44" s="289" t="str">
        <f ca="true">+IF(OFFSET('Sanitation Data'!$G$29,0,10*ROW('Sanitation Data'!G38))="","",OFFSET('Sanitation Data'!$G$29,0,10*ROW('Sanitation Data'!G38)))</f>
        <v/>
      </c>
      <c r="DB44" s="289" t="str">
        <f ca="true">+IF(OFFSET('Sanitation Data'!$G$30,0,10*ROW('Sanitation Data'!G38))="","",OFFSET('Sanitation Data'!$G$30,0,10*ROW('Sanitation Data'!G38)))</f>
        <v/>
      </c>
      <c r="DC44" s="289" t="str">
        <f ca="true">+IF(OFFSET('Sanitation Data'!$G$31,0,10*ROW('Sanitation Data'!G38))="","",OFFSET('Sanitation Data'!$G$31,0,10*ROW('Sanitation Data'!G38)))</f>
        <v/>
      </c>
      <c r="DD44" s="289" t="str">
        <f ca="true">+IF(OFFSET('Sanitation Data'!$G$32,0,10*ROW('Sanitation Data'!G38))="","",OFFSET('Sanitation Data'!$G$32,0,10*ROW('Sanitation Data'!G38)))</f>
        <v/>
      </c>
      <c r="DE44" s="289" t="str">
        <f ca="true">+IF(OFFSET('Sanitation Data'!$H$28,0,10*ROW('Sanitation Data'!H38))="","",OFFSET('Sanitation Data'!$H$28,0,10*ROW('Sanitation Data'!H38)))</f>
        <v/>
      </c>
      <c r="DF44" s="289" t="str">
        <f ca="true">+IF(OFFSET('Sanitation Data'!$H$29,0,10*ROW('Sanitation Data'!H38))="","",OFFSET('Sanitation Data'!$H$29,0,10*ROW('Sanitation Data'!H38)))</f>
        <v/>
      </c>
      <c r="DG44" s="289" t="str">
        <f ca="true">+IF(OFFSET('Sanitation Data'!$H$30,0,10*ROW('Sanitation Data'!H38))="","",OFFSET('Sanitation Data'!$H$30,0,10*ROW('Sanitation Data'!H38)))</f>
        <v/>
      </c>
      <c r="DH44" s="289" t="str">
        <f ca="true">+IF(OFFSET('Sanitation Data'!$H$31,0,10*ROW('Sanitation Data'!H38))="","",OFFSET('Sanitation Data'!$H$31,0,10*ROW('Sanitation Data'!H38)))</f>
        <v/>
      </c>
      <c r="DI44" s="289" t="str">
        <f ca="true">+IF(OFFSET('Sanitation Data'!$H$32,0,10*ROW('Sanitation Data'!H38))="","",OFFSET('Sanitation Data'!$H$32,0,10*ROW('Sanitation Data'!H38)))</f>
        <v/>
      </c>
      <c r="DJ44" s="289" t="str">
        <f ca="true">+IF(OFFSET('Sanitation Data'!$I$28,0,10*ROW('Sanitation Data'!I38))="","",OFFSET('Sanitation Data'!$I$28,0,10*ROW('Sanitation Data'!I38)))</f>
        <v/>
      </c>
      <c r="DK44" s="289" t="str">
        <f ca="true">+IF(OFFSET('Sanitation Data'!$I$29,0,10*ROW('Sanitation Data'!I38))="","",OFFSET('Sanitation Data'!$I$29,0,10*ROW('Sanitation Data'!I38)))</f>
        <v/>
      </c>
      <c r="DL44" s="289" t="str">
        <f ca="true">+IF(OFFSET('Sanitation Data'!$I$30,0,10*ROW('Sanitation Data'!I38))="","",OFFSET('Sanitation Data'!$I$30,0,10*ROW('Sanitation Data'!I38)))</f>
        <v/>
      </c>
      <c r="DM44" s="289" t="str">
        <f ca="true">+IF(OFFSET('Sanitation Data'!$I$31,0,10*ROW('Sanitation Data'!I38))="","",OFFSET('Sanitation Data'!$I$31,0,10*ROW('Sanitation Data'!I38)))</f>
        <v/>
      </c>
      <c r="DN44" s="289" t="str">
        <f ca="true">+IF(OFFSET('Sanitation Data'!$I$32,0,10*ROW('Sanitation Data'!I38))="","",OFFSET('Sanitation Data'!$I$32,0,10*ROW('Sanitation Data'!I38)))</f>
        <v/>
      </c>
      <c r="DO44" s="289" t="str">
        <f ca="true">+IF(OFFSET('Hygiene Data'!$D$11,0,10*ROW('Hygiene Data'!D38))="","",OFFSET('Hygiene Data'!$D$11,0,10*ROW('Hygiene Data'!D38)))</f>
        <v/>
      </c>
      <c r="DP44" s="289" t="str">
        <f ca="true">+IF(OFFSET('Hygiene Data'!$D$12,0,10*ROW('Hygiene Data'!D38))="","",OFFSET('Hygiene Data'!$D$12,0,10*ROW('Hygiene Data'!D38)))</f>
        <v/>
      </c>
      <c r="DQ44" s="289" t="str">
        <f ca="true">+IF(OFFSET('Hygiene Data'!$D$13,0,10*ROW('Hygiene Data'!D38))="","",OFFSET('Hygiene Data'!$D$13,0,10*ROW('Hygiene Data'!D38)))</f>
        <v/>
      </c>
      <c r="DR44" s="289" t="str">
        <f ca="true">+IF(OFFSET('Hygiene Data'!$E$11,0,10*ROW('Hygiene Data'!E38))="","",OFFSET('Hygiene Data'!$E$11,0,10*ROW('Hygiene Data'!E38)))</f>
        <v/>
      </c>
      <c r="DS44" s="289" t="str">
        <f ca="true">+IF(OFFSET('Hygiene Data'!$E$12,0,10*ROW('Hygiene Data'!E38))="","",OFFSET('Hygiene Data'!$E$12,0,10*ROW('Hygiene Data'!E38)))</f>
        <v/>
      </c>
      <c r="DT44" s="289" t="str">
        <f ca="true">+IF(OFFSET('Hygiene Data'!$E$13,0,10*ROW('Hygiene Data'!E38))="","",OFFSET('Hygiene Data'!$E$13,0,10*ROW('Hygiene Data'!E38)))</f>
        <v/>
      </c>
      <c r="DU44" s="289" t="str">
        <f ca="true">+IF(OFFSET('Hygiene Data'!$F$11,0,10*ROW('Hygiene Data'!F38))="","",OFFSET('Hygiene Data'!$F$11,0,10*ROW('Hygiene Data'!F38)))</f>
        <v/>
      </c>
      <c r="DV44" s="289" t="str">
        <f ca="true">+IF(OFFSET('Hygiene Data'!$F$12,0,10*ROW('Hygiene Data'!F38))="","",OFFSET('Hygiene Data'!$F$12,0,10*ROW('Hygiene Data'!F38)))</f>
        <v/>
      </c>
      <c r="DW44" s="289" t="str">
        <f ca="true">+IF(OFFSET('Hygiene Data'!$F$13,0,10*ROW('Hygiene Data'!F38))="","",OFFSET('Hygiene Data'!$F$13,0,10*ROW('Hygiene Data'!F38)))</f>
        <v/>
      </c>
      <c r="DX44" s="289" t="str">
        <f ca="true">+IF(OFFSET('Hygiene Data'!$G$11,0,10*ROW('Hygiene Data'!G38))="","",OFFSET('Hygiene Data'!$G$11,0,10*ROW('Hygiene Data'!G38)))</f>
        <v/>
      </c>
      <c r="DY44" s="289" t="str">
        <f ca="true">+IF(OFFSET('Hygiene Data'!$G$12,0,10*ROW('Hygiene Data'!G38))="","",OFFSET('Hygiene Data'!$G$12,0,10*ROW('Hygiene Data'!G38)))</f>
        <v/>
      </c>
      <c r="DZ44" s="289" t="str">
        <f ca="true">+IF(OFFSET('Hygiene Data'!$G$13,0,10*ROW('Hygiene Data'!G38))="","",OFFSET('Hygiene Data'!$G$13,0,10*ROW('Hygiene Data'!G38)))</f>
        <v/>
      </c>
      <c r="EA44" s="289" t="str">
        <f ca="true">+IF(OFFSET('Hygiene Data'!$H$11,0,10*ROW('Hygiene Data'!H38))="","",OFFSET('Hygiene Data'!$H$11,0,10*ROW('Hygiene Data'!H38)))</f>
        <v/>
      </c>
      <c r="EB44" s="289" t="str">
        <f ca="true">+IF(OFFSET('Hygiene Data'!$H$12,0,10*ROW('Hygiene Data'!H38))="","",OFFSET('Hygiene Data'!$H$12,0,10*ROW('Hygiene Data'!H38)))</f>
        <v/>
      </c>
      <c r="EC44" s="289" t="str">
        <f ca="true">+IF(OFFSET('Hygiene Data'!$H$13,0,10*ROW('Hygiene Data'!H38))="","",OFFSET('Hygiene Data'!$H$13,0,10*ROW('Hygiene Data'!H38)))</f>
        <v/>
      </c>
      <c r="ED44" s="289" t="str">
        <f ca="true">+IF(OFFSET('Hygiene Data'!$I$11,0,10*ROW('Hygiene Data'!I38))="","",OFFSET('Hygiene Data'!$I$11,0,10*ROW('Hygiene Data'!I38)))</f>
        <v/>
      </c>
      <c r="EE44" s="289" t="str">
        <f ca="true">+IF(OFFSET('Hygiene Data'!$I$12,0,10*ROW('Hygiene Data'!I38))="","",OFFSET('Hygiene Data'!$I$12,0,10*ROW('Hygiene Data'!I38)))</f>
        <v/>
      </c>
      <c r="EF44" s="289"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5"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9"/>
      <c r="BS45" s="289" t="str">
        <f ca="true">+IF(OFFSET('Water Data'!$D$27,0,10*ROW('Water Data'!D39))="","",OFFSET('Water Data'!$D$27,0,10*ROW('Water Data'!D39)))</f>
        <v/>
      </c>
      <c r="BT45" s="289" t="str">
        <f ca="true">+IF(OFFSET('Water Data'!$D$28,0,10*ROW('Water Data'!D39))="","",OFFSET('Water Data'!$D$28,0,10*ROW('Water Data'!D39)))</f>
        <v/>
      </c>
      <c r="BU45" s="289" t="str">
        <f ca="true">+IF(OFFSET('Water Data'!$D$29,0,10*ROW('Water Data'!D39))="","",OFFSET('Water Data'!$D$29,0,10*ROW('Water Data'!D39)))</f>
        <v/>
      </c>
      <c r="BV45" s="289" t="str">
        <f ca="true">+IF(OFFSET('Water Data'!$E$27,0,10*ROW('Water Data'!E39))="","",OFFSET('Water Data'!$E$27,0,10*ROW('Water Data'!E39)))</f>
        <v/>
      </c>
      <c r="BW45" s="289" t="str">
        <f ca="true">+IF(OFFSET('Water Data'!$E$28,0,10*ROW('Water Data'!E39))="","",OFFSET('Water Data'!$E$28,0,10*ROW('Water Data'!E39)))</f>
        <v/>
      </c>
      <c r="BX45" s="289" t="str">
        <f ca="true">+IF(OFFSET('Water Data'!$E$29,0,10*ROW('Water Data'!E39))="","",OFFSET('Water Data'!$E$29,0,10*ROW('Water Data'!E39)))</f>
        <v/>
      </c>
      <c r="BY45" s="289" t="str">
        <f ca="true">+IF(OFFSET('Water Data'!$F$27,0,10*ROW('Water Data'!F39))="","",OFFSET('Water Data'!$F$27,0,10*ROW('Water Data'!F39)))</f>
        <v/>
      </c>
      <c r="BZ45" s="289" t="str">
        <f ca="true">+IF(OFFSET('Water Data'!$F$28,0,10*ROW('Water Data'!F39))="","",OFFSET('Water Data'!$F$28,0,10*ROW('Water Data'!F39)))</f>
        <v/>
      </c>
      <c r="CA45" s="289" t="str">
        <f ca="true">+IF(OFFSET('Water Data'!$F$29,0,10*ROW('Water Data'!F39))="","",OFFSET('Water Data'!$F$29,0,10*ROW('Water Data'!F39)))</f>
        <v/>
      </c>
      <c r="CB45" s="289" t="str">
        <f ca="true">+IF(OFFSET('Water Data'!$G$27,0,10*ROW('Water Data'!G39))="","",OFFSET('Water Data'!$G$27,0,10*ROW('Water Data'!G39)))</f>
        <v/>
      </c>
      <c r="CC45" s="289" t="str">
        <f ca="true">+IF(OFFSET('Water Data'!$G$28,0,10*ROW('Water Data'!G39))="","",OFFSET('Water Data'!$G$28,0,10*ROW('Water Data'!G39)))</f>
        <v/>
      </c>
      <c r="CD45" s="289" t="str">
        <f ca="true">+IF(OFFSET('Water Data'!$G$29,0,10*ROW('Water Data'!G39))="","",OFFSET('Water Data'!$G$29,0,10*ROW('Water Data'!G39)))</f>
        <v/>
      </c>
      <c r="CE45" s="289" t="str">
        <f ca="true">+IF(OFFSET('Water Data'!$H$27,0,10*ROW('Water Data'!H39))="","",OFFSET('Water Data'!$H$27,0,10*ROW('Water Data'!H39)))</f>
        <v/>
      </c>
      <c r="CF45" s="289" t="str">
        <f ca="true">+IF(OFFSET('Water Data'!$H$28,0,10*ROW('Water Data'!H39))="","",OFFSET('Water Data'!$H$28,0,10*ROW('Water Data'!H39)))</f>
        <v/>
      </c>
      <c r="CG45" s="289" t="str">
        <f ca="true">+IF(OFFSET('Water Data'!$H$29,0,10*ROW('Water Data'!H39))="","",OFFSET('Water Data'!$H$29,0,10*ROW('Water Data'!H39)))</f>
        <v/>
      </c>
      <c r="CH45" s="289" t="str">
        <f ca="true">+IF(OFFSET('Water Data'!$I$27,0,10*ROW('Water Data'!I39))="","",OFFSET('Water Data'!$I$27,0,10*ROW('Water Data'!I39)))</f>
        <v/>
      </c>
      <c r="CI45" s="289" t="str">
        <f ca="true">+IF(OFFSET('Water Data'!$I$28,0,10*ROW('Water Data'!I39))="","",OFFSET('Water Data'!$I$28,0,10*ROW('Water Data'!I39)))</f>
        <v/>
      </c>
      <c r="CJ45" s="289" t="str">
        <f ca="true">+IF(OFFSET('Water Data'!$I$29,0,10*ROW('Water Data'!I39))="","",OFFSET('Water Data'!$I$29,0,10*ROW('Water Data'!I39)))</f>
        <v/>
      </c>
      <c r="CK45" s="289" t="str">
        <f ca="true">+IF(OFFSET('Sanitation Data'!$D$28,0,10*ROW('Sanitation Data'!D39))="","",OFFSET('Sanitation Data'!$D$28,0,10*ROW('Sanitation Data'!D39)))</f>
        <v/>
      </c>
      <c r="CL45" s="289" t="str">
        <f ca="true">+IF(OFFSET('Sanitation Data'!$D$29,0,10*ROW('Sanitation Data'!D39))="","",OFFSET('Sanitation Data'!$D$29,0,10*ROW('Sanitation Data'!D39)))</f>
        <v/>
      </c>
      <c r="CM45" s="289" t="str">
        <f ca="true">+IF(OFFSET('Sanitation Data'!$D$30,0,10*ROW('Sanitation Data'!D39))="","",OFFSET('Sanitation Data'!$D$30,0,10*ROW('Sanitation Data'!D39)))</f>
        <v/>
      </c>
      <c r="CN45" s="289" t="str">
        <f ca="true">+IF(OFFSET('Sanitation Data'!$D$31,0,10*ROW('Sanitation Data'!D39))="","",OFFSET('Sanitation Data'!$D$31,0,10*ROW('Sanitation Data'!D39)))</f>
        <v/>
      </c>
      <c r="CO45" s="289" t="str">
        <f ca="true">+IF(OFFSET('Sanitation Data'!$D$32,0,10*ROW('Sanitation Data'!D39))="","",OFFSET('Sanitation Data'!$D$32,0,10*ROW('Sanitation Data'!D39)))</f>
        <v/>
      </c>
      <c r="CP45" s="289" t="str">
        <f ca="true">+IF(OFFSET('Sanitation Data'!$E$28,0,10*ROW('Sanitation Data'!E39))="","",OFFSET('Sanitation Data'!$E$28,0,10*ROW('Sanitation Data'!E39)))</f>
        <v/>
      </c>
      <c r="CQ45" s="289" t="str">
        <f ca="true">+IF(OFFSET('Sanitation Data'!$E$29,0,10*ROW('Sanitation Data'!E39))="","",OFFSET('Sanitation Data'!$E$29,0,10*ROW('Sanitation Data'!E39)))</f>
        <v/>
      </c>
      <c r="CR45" s="289" t="str">
        <f ca="true">+IF(OFFSET('Sanitation Data'!$E$30,0,10*ROW('Sanitation Data'!E39))="","",OFFSET('Sanitation Data'!$E$30,0,10*ROW('Sanitation Data'!E39)))</f>
        <v/>
      </c>
      <c r="CS45" s="289" t="str">
        <f ca="true">+IF(OFFSET('Sanitation Data'!$E$31,0,10*ROW('Sanitation Data'!E39))="","",OFFSET('Sanitation Data'!$E$31,0,10*ROW('Sanitation Data'!E39)))</f>
        <v/>
      </c>
      <c r="CT45" s="289" t="str">
        <f ca="true">+IF(OFFSET('Sanitation Data'!$E$32,0,10*ROW('Sanitation Data'!E39))="","",OFFSET('Sanitation Data'!$E$32,0,10*ROW('Sanitation Data'!E39)))</f>
        <v/>
      </c>
      <c r="CU45" s="289" t="str">
        <f ca="true">+IF(OFFSET('Sanitation Data'!$F$28,0,10*ROW('Sanitation Data'!F39))="","",OFFSET('Sanitation Data'!$F$28,0,10*ROW('Sanitation Data'!F39)))</f>
        <v/>
      </c>
      <c r="CV45" s="289" t="str">
        <f ca="true">+IF(OFFSET('Sanitation Data'!$F$29,0,10*ROW('Sanitation Data'!F39))="","",OFFSET('Sanitation Data'!$F$29,0,10*ROW('Sanitation Data'!F39)))</f>
        <v/>
      </c>
      <c r="CW45" s="289" t="str">
        <f ca="true">+IF(OFFSET('Sanitation Data'!$F$30,0,10*ROW('Sanitation Data'!F39))="","",OFFSET('Sanitation Data'!$F$30,0,10*ROW('Sanitation Data'!F39)))</f>
        <v/>
      </c>
      <c r="CX45" s="289" t="str">
        <f ca="true">+IF(OFFSET('Sanitation Data'!$F$31,0,10*ROW('Sanitation Data'!F39))="","",OFFSET('Sanitation Data'!$F$31,0,10*ROW('Sanitation Data'!F39)))</f>
        <v/>
      </c>
      <c r="CY45" s="289" t="str">
        <f ca="true">+IF(OFFSET('Sanitation Data'!$F$32,0,10*ROW('Sanitation Data'!F39))="","",OFFSET('Sanitation Data'!$F$32,0,10*ROW('Sanitation Data'!F39)))</f>
        <v/>
      </c>
      <c r="CZ45" s="289" t="str">
        <f ca="true">+IF(OFFSET('Sanitation Data'!$G$28,0,10*ROW('Sanitation Data'!G39))="","",OFFSET('Sanitation Data'!$G$28,0,10*ROW('Sanitation Data'!G39)))</f>
        <v/>
      </c>
      <c r="DA45" s="289" t="str">
        <f ca="true">+IF(OFFSET('Sanitation Data'!$G$29,0,10*ROW('Sanitation Data'!G39))="","",OFFSET('Sanitation Data'!$G$29,0,10*ROW('Sanitation Data'!G39)))</f>
        <v/>
      </c>
      <c r="DB45" s="289" t="str">
        <f ca="true">+IF(OFFSET('Sanitation Data'!$G$30,0,10*ROW('Sanitation Data'!G39))="","",OFFSET('Sanitation Data'!$G$30,0,10*ROW('Sanitation Data'!G39)))</f>
        <v/>
      </c>
      <c r="DC45" s="289" t="str">
        <f ca="true">+IF(OFFSET('Sanitation Data'!$G$31,0,10*ROW('Sanitation Data'!G39))="","",OFFSET('Sanitation Data'!$G$31,0,10*ROW('Sanitation Data'!G39)))</f>
        <v/>
      </c>
      <c r="DD45" s="289" t="str">
        <f ca="true">+IF(OFFSET('Sanitation Data'!$G$32,0,10*ROW('Sanitation Data'!G39))="","",OFFSET('Sanitation Data'!$G$32,0,10*ROW('Sanitation Data'!G39)))</f>
        <v/>
      </c>
      <c r="DE45" s="289" t="str">
        <f ca="true">+IF(OFFSET('Sanitation Data'!$H$28,0,10*ROW('Sanitation Data'!H39))="","",OFFSET('Sanitation Data'!$H$28,0,10*ROW('Sanitation Data'!H39)))</f>
        <v/>
      </c>
      <c r="DF45" s="289" t="str">
        <f ca="true">+IF(OFFSET('Sanitation Data'!$H$29,0,10*ROW('Sanitation Data'!H39))="","",OFFSET('Sanitation Data'!$H$29,0,10*ROW('Sanitation Data'!H39)))</f>
        <v/>
      </c>
      <c r="DG45" s="289" t="str">
        <f ca="true">+IF(OFFSET('Sanitation Data'!$H$30,0,10*ROW('Sanitation Data'!H39))="","",OFFSET('Sanitation Data'!$H$30,0,10*ROW('Sanitation Data'!H39)))</f>
        <v/>
      </c>
      <c r="DH45" s="289" t="str">
        <f ca="true">+IF(OFFSET('Sanitation Data'!$H$31,0,10*ROW('Sanitation Data'!H39))="","",OFFSET('Sanitation Data'!$H$31,0,10*ROW('Sanitation Data'!H39)))</f>
        <v/>
      </c>
      <c r="DI45" s="289" t="str">
        <f ca="true">+IF(OFFSET('Sanitation Data'!$H$32,0,10*ROW('Sanitation Data'!H39))="","",OFFSET('Sanitation Data'!$H$32,0,10*ROW('Sanitation Data'!H39)))</f>
        <v/>
      </c>
      <c r="DJ45" s="289" t="str">
        <f ca="true">+IF(OFFSET('Sanitation Data'!$I$28,0,10*ROW('Sanitation Data'!I39))="","",OFFSET('Sanitation Data'!$I$28,0,10*ROW('Sanitation Data'!I39)))</f>
        <v/>
      </c>
      <c r="DK45" s="289" t="str">
        <f ca="true">+IF(OFFSET('Sanitation Data'!$I$29,0,10*ROW('Sanitation Data'!I39))="","",OFFSET('Sanitation Data'!$I$29,0,10*ROW('Sanitation Data'!I39)))</f>
        <v/>
      </c>
      <c r="DL45" s="289" t="str">
        <f ca="true">+IF(OFFSET('Sanitation Data'!$I$30,0,10*ROW('Sanitation Data'!I39))="","",OFFSET('Sanitation Data'!$I$30,0,10*ROW('Sanitation Data'!I39)))</f>
        <v/>
      </c>
      <c r="DM45" s="289" t="str">
        <f ca="true">+IF(OFFSET('Sanitation Data'!$I$31,0,10*ROW('Sanitation Data'!I39))="","",OFFSET('Sanitation Data'!$I$31,0,10*ROW('Sanitation Data'!I39)))</f>
        <v/>
      </c>
      <c r="DN45" s="289" t="str">
        <f ca="true">+IF(OFFSET('Sanitation Data'!$I$32,0,10*ROW('Sanitation Data'!I39))="","",OFFSET('Sanitation Data'!$I$32,0,10*ROW('Sanitation Data'!I39)))</f>
        <v/>
      </c>
      <c r="DO45" s="289" t="str">
        <f ca="true">+IF(OFFSET('Hygiene Data'!$D$11,0,10*ROW('Hygiene Data'!D39))="","",OFFSET('Hygiene Data'!$D$11,0,10*ROW('Hygiene Data'!D39)))</f>
        <v/>
      </c>
      <c r="DP45" s="289" t="str">
        <f ca="true">+IF(OFFSET('Hygiene Data'!$D$12,0,10*ROW('Hygiene Data'!D39))="","",OFFSET('Hygiene Data'!$D$12,0,10*ROW('Hygiene Data'!D39)))</f>
        <v/>
      </c>
      <c r="DQ45" s="289" t="str">
        <f ca="true">+IF(OFFSET('Hygiene Data'!$D$13,0,10*ROW('Hygiene Data'!D39))="","",OFFSET('Hygiene Data'!$D$13,0,10*ROW('Hygiene Data'!D39)))</f>
        <v/>
      </c>
      <c r="DR45" s="289" t="str">
        <f ca="true">+IF(OFFSET('Hygiene Data'!$E$11,0,10*ROW('Hygiene Data'!E39))="","",OFFSET('Hygiene Data'!$E$11,0,10*ROW('Hygiene Data'!E39)))</f>
        <v/>
      </c>
      <c r="DS45" s="289" t="str">
        <f ca="true">+IF(OFFSET('Hygiene Data'!$E$12,0,10*ROW('Hygiene Data'!E39))="","",OFFSET('Hygiene Data'!$E$12,0,10*ROW('Hygiene Data'!E39)))</f>
        <v/>
      </c>
      <c r="DT45" s="289" t="str">
        <f ca="true">+IF(OFFSET('Hygiene Data'!$E$13,0,10*ROW('Hygiene Data'!E39))="","",OFFSET('Hygiene Data'!$E$13,0,10*ROW('Hygiene Data'!E39)))</f>
        <v/>
      </c>
      <c r="DU45" s="289" t="str">
        <f ca="true">+IF(OFFSET('Hygiene Data'!$F$11,0,10*ROW('Hygiene Data'!F39))="","",OFFSET('Hygiene Data'!$F$11,0,10*ROW('Hygiene Data'!F39)))</f>
        <v/>
      </c>
      <c r="DV45" s="289" t="str">
        <f ca="true">+IF(OFFSET('Hygiene Data'!$F$12,0,10*ROW('Hygiene Data'!F39))="","",OFFSET('Hygiene Data'!$F$12,0,10*ROW('Hygiene Data'!F39)))</f>
        <v/>
      </c>
      <c r="DW45" s="289" t="str">
        <f ca="true">+IF(OFFSET('Hygiene Data'!$F$13,0,10*ROW('Hygiene Data'!F39))="","",OFFSET('Hygiene Data'!$F$13,0,10*ROW('Hygiene Data'!F39)))</f>
        <v/>
      </c>
      <c r="DX45" s="289" t="str">
        <f ca="true">+IF(OFFSET('Hygiene Data'!$G$11,0,10*ROW('Hygiene Data'!G39))="","",OFFSET('Hygiene Data'!$G$11,0,10*ROW('Hygiene Data'!G39)))</f>
        <v/>
      </c>
      <c r="DY45" s="289" t="str">
        <f ca="true">+IF(OFFSET('Hygiene Data'!$G$12,0,10*ROW('Hygiene Data'!G39))="","",OFFSET('Hygiene Data'!$G$12,0,10*ROW('Hygiene Data'!G39)))</f>
        <v/>
      </c>
      <c r="DZ45" s="289" t="str">
        <f ca="true">+IF(OFFSET('Hygiene Data'!$G$13,0,10*ROW('Hygiene Data'!G39))="","",OFFSET('Hygiene Data'!$G$13,0,10*ROW('Hygiene Data'!G39)))</f>
        <v/>
      </c>
      <c r="EA45" s="289" t="str">
        <f ca="true">+IF(OFFSET('Hygiene Data'!$H$11,0,10*ROW('Hygiene Data'!H39))="","",OFFSET('Hygiene Data'!$H$11,0,10*ROW('Hygiene Data'!H39)))</f>
        <v/>
      </c>
      <c r="EB45" s="289" t="str">
        <f ca="true">+IF(OFFSET('Hygiene Data'!$H$12,0,10*ROW('Hygiene Data'!H39))="","",OFFSET('Hygiene Data'!$H$12,0,10*ROW('Hygiene Data'!H39)))</f>
        <v/>
      </c>
      <c r="EC45" s="289" t="str">
        <f ca="true">+IF(OFFSET('Hygiene Data'!$H$13,0,10*ROW('Hygiene Data'!H39))="","",OFFSET('Hygiene Data'!$H$13,0,10*ROW('Hygiene Data'!H39)))</f>
        <v/>
      </c>
      <c r="ED45" s="289" t="str">
        <f ca="true">+IF(OFFSET('Hygiene Data'!$I$11,0,10*ROW('Hygiene Data'!I39))="","",OFFSET('Hygiene Data'!$I$11,0,10*ROW('Hygiene Data'!I39)))</f>
        <v/>
      </c>
      <c r="EE45" s="289" t="str">
        <f ca="true">+IF(OFFSET('Hygiene Data'!$I$12,0,10*ROW('Hygiene Data'!I39))="","",OFFSET('Hygiene Data'!$I$12,0,10*ROW('Hygiene Data'!I39)))</f>
        <v/>
      </c>
      <c r="EF45" s="289"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5"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9"/>
      <c r="BS46" s="289" t="str">
        <f ca="true">+IF(OFFSET('Water Data'!$D$27,0,10*ROW('Water Data'!D40))="","",OFFSET('Water Data'!$D$27,0,10*ROW('Water Data'!D40)))</f>
        <v/>
      </c>
      <c r="BT46" s="289" t="str">
        <f ca="true">+IF(OFFSET('Water Data'!$D$28,0,10*ROW('Water Data'!D40))="","",OFFSET('Water Data'!$D$28,0,10*ROW('Water Data'!D40)))</f>
        <v/>
      </c>
      <c r="BU46" s="289" t="str">
        <f ca="true">+IF(OFFSET('Water Data'!$D$29,0,10*ROW('Water Data'!D40))="","",OFFSET('Water Data'!$D$29,0,10*ROW('Water Data'!D40)))</f>
        <v/>
      </c>
      <c r="BV46" s="289" t="str">
        <f ca="true">+IF(OFFSET('Water Data'!$E$27,0,10*ROW('Water Data'!E40))="","",OFFSET('Water Data'!$E$27,0,10*ROW('Water Data'!E40)))</f>
        <v/>
      </c>
      <c r="BW46" s="289" t="str">
        <f ca="true">+IF(OFFSET('Water Data'!$E$28,0,10*ROW('Water Data'!E40))="","",OFFSET('Water Data'!$E$28,0,10*ROW('Water Data'!E40)))</f>
        <v/>
      </c>
      <c r="BX46" s="289" t="str">
        <f ca="true">+IF(OFFSET('Water Data'!$E$29,0,10*ROW('Water Data'!E40))="","",OFFSET('Water Data'!$E$29,0,10*ROW('Water Data'!E40)))</f>
        <v/>
      </c>
      <c r="BY46" s="289" t="str">
        <f ca="true">+IF(OFFSET('Water Data'!$F$27,0,10*ROW('Water Data'!F40))="","",OFFSET('Water Data'!$F$27,0,10*ROW('Water Data'!F40)))</f>
        <v/>
      </c>
      <c r="BZ46" s="289" t="str">
        <f ca="true">+IF(OFFSET('Water Data'!$F$28,0,10*ROW('Water Data'!F40))="","",OFFSET('Water Data'!$F$28,0,10*ROW('Water Data'!F40)))</f>
        <v/>
      </c>
      <c r="CA46" s="289" t="str">
        <f ca="true">+IF(OFFSET('Water Data'!$F$29,0,10*ROW('Water Data'!F40))="","",OFFSET('Water Data'!$F$29,0,10*ROW('Water Data'!F40)))</f>
        <v/>
      </c>
      <c r="CB46" s="289" t="str">
        <f ca="true">+IF(OFFSET('Water Data'!$G$27,0,10*ROW('Water Data'!G40))="","",OFFSET('Water Data'!$G$27,0,10*ROW('Water Data'!G40)))</f>
        <v/>
      </c>
      <c r="CC46" s="289" t="str">
        <f ca="true">+IF(OFFSET('Water Data'!$G$28,0,10*ROW('Water Data'!G40))="","",OFFSET('Water Data'!$G$28,0,10*ROW('Water Data'!G40)))</f>
        <v/>
      </c>
      <c r="CD46" s="289" t="str">
        <f ca="true">+IF(OFFSET('Water Data'!$G$29,0,10*ROW('Water Data'!G40))="","",OFFSET('Water Data'!$G$29,0,10*ROW('Water Data'!G40)))</f>
        <v/>
      </c>
      <c r="CE46" s="289" t="str">
        <f ca="true">+IF(OFFSET('Water Data'!$H$27,0,10*ROW('Water Data'!H40))="","",OFFSET('Water Data'!$H$27,0,10*ROW('Water Data'!H40)))</f>
        <v/>
      </c>
      <c r="CF46" s="289" t="str">
        <f ca="true">+IF(OFFSET('Water Data'!$H$28,0,10*ROW('Water Data'!H40))="","",OFFSET('Water Data'!$H$28,0,10*ROW('Water Data'!H40)))</f>
        <v/>
      </c>
      <c r="CG46" s="289" t="str">
        <f ca="true">+IF(OFFSET('Water Data'!$H$29,0,10*ROW('Water Data'!H40))="","",OFFSET('Water Data'!$H$29,0,10*ROW('Water Data'!H40)))</f>
        <v/>
      </c>
      <c r="CH46" s="289" t="str">
        <f ca="true">+IF(OFFSET('Water Data'!$I$27,0,10*ROW('Water Data'!I40))="","",OFFSET('Water Data'!$I$27,0,10*ROW('Water Data'!I40)))</f>
        <v/>
      </c>
      <c r="CI46" s="289" t="str">
        <f ca="true">+IF(OFFSET('Water Data'!$I$28,0,10*ROW('Water Data'!I40))="","",OFFSET('Water Data'!$I$28,0,10*ROW('Water Data'!I40)))</f>
        <v/>
      </c>
      <c r="CJ46" s="289" t="str">
        <f ca="true">+IF(OFFSET('Water Data'!$I$29,0,10*ROW('Water Data'!I40))="","",OFFSET('Water Data'!$I$29,0,10*ROW('Water Data'!I40)))</f>
        <v/>
      </c>
      <c r="CK46" s="289" t="str">
        <f ca="true">+IF(OFFSET('Sanitation Data'!$D$28,0,10*ROW('Sanitation Data'!D40))="","",OFFSET('Sanitation Data'!$D$28,0,10*ROW('Sanitation Data'!D40)))</f>
        <v/>
      </c>
      <c r="CL46" s="289" t="str">
        <f ca="true">+IF(OFFSET('Sanitation Data'!$D$29,0,10*ROW('Sanitation Data'!D40))="","",OFFSET('Sanitation Data'!$D$29,0,10*ROW('Sanitation Data'!D40)))</f>
        <v/>
      </c>
      <c r="CM46" s="289" t="str">
        <f ca="true">+IF(OFFSET('Sanitation Data'!$D$30,0,10*ROW('Sanitation Data'!D40))="","",OFFSET('Sanitation Data'!$D$30,0,10*ROW('Sanitation Data'!D40)))</f>
        <v/>
      </c>
      <c r="CN46" s="289" t="str">
        <f ca="true">+IF(OFFSET('Sanitation Data'!$D$31,0,10*ROW('Sanitation Data'!D40))="","",OFFSET('Sanitation Data'!$D$31,0,10*ROW('Sanitation Data'!D40)))</f>
        <v/>
      </c>
      <c r="CO46" s="289" t="str">
        <f ca="true">+IF(OFFSET('Sanitation Data'!$D$32,0,10*ROW('Sanitation Data'!D40))="","",OFFSET('Sanitation Data'!$D$32,0,10*ROW('Sanitation Data'!D40)))</f>
        <v/>
      </c>
      <c r="CP46" s="289" t="str">
        <f ca="true">+IF(OFFSET('Sanitation Data'!$E$28,0,10*ROW('Sanitation Data'!E40))="","",OFFSET('Sanitation Data'!$E$28,0,10*ROW('Sanitation Data'!E40)))</f>
        <v/>
      </c>
      <c r="CQ46" s="289" t="str">
        <f ca="true">+IF(OFFSET('Sanitation Data'!$E$29,0,10*ROW('Sanitation Data'!E40))="","",OFFSET('Sanitation Data'!$E$29,0,10*ROW('Sanitation Data'!E40)))</f>
        <v/>
      </c>
      <c r="CR46" s="289" t="str">
        <f ca="true">+IF(OFFSET('Sanitation Data'!$E$30,0,10*ROW('Sanitation Data'!E40))="","",OFFSET('Sanitation Data'!$E$30,0,10*ROW('Sanitation Data'!E40)))</f>
        <v/>
      </c>
      <c r="CS46" s="289" t="str">
        <f ca="true">+IF(OFFSET('Sanitation Data'!$E$31,0,10*ROW('Sanitation Data'!E40))="","",OFFSET('Sanitation Data'!$E$31,0,10*ROW('Sanitation Data'!E40)))</f>
        <v/>
      </c>
      <c r="CT46" s="289" t="str">
        <f ca="true">+IF(OFFSET('Sanitation Data'!$E$32,0,10*ROW('Sanitation Data'!E40))="","",OFFSET('Sanitation Data'!$E$32,0,10*ROW('Sanitation Data'!E40)))</f>
        <v/>
      </c>
      <c r="CU46" s="289" t="str">
        <f ca="true">+IF(OFFSET('Sanitation Data'!$F$28,0,10*ROW('Sanitation Data'!F40))="","",OFFSET('Sanitation Data'!$F$28,0,10*ROW('Sanitation Data'!F40)))</f>
        <v/>
      </c>
      <c r="CV46" s="289" t="str">
        <f ca="true">+IF(OFFSET('Sanitation Data'!$F$29,0,10*ROW('Sanitation Data'!F40))="","",OFFSET('Sanitation Data'!$F$29,0,10*ROW('Sanitation Data'!F40)))</f>
        <v/>
      </c>
      <c r="CW46" s="289" t="str">
        <f ca="true">+IF(OFFSET('Sanitation Data'!$F$30,0,10*ROW('Sanitation Data'!F40))="","",OFFSET('Sanitation Data'!$F$30,0,10*ROW('Sanitation Data'!F40)))</f>
        <v/>
      </c>
      <c r="CX46" s="289" t="str">
        <f ca="true">+IF(OFFSET('Sanitation Data'!$F$31,0,10*ROW('Sanitation Data'!F40))="","",OFFSET('Sanitation Data'!$F$31,0,10*ROW('Sanitation Data'!F40)))</f>
        <v/>
      </c>
      <c r="CY46" s="289" t="str">
        <f ca="true">+IF(OFFSET('Sanitation Data'!$F$32,0,10*ROW('Sanitation Data'!F40))="","",OFFSET('Sanitation Data'!$F$32,0,10*ROW('Sanitation Data'!F40)))</f>
        <v/>
      </c>
      <c r="CZ46" s="289" t="str">
        <f ca="true">+IF(OFFSET('Sanitation Data'!$G$28,0,10*ROW('Sanitation Data'!G40))="","",OFFSET('Sanitation Data'!$G$28,0,10*ROW('Sanitation Data'!G40)))</f>
        <v/>
      </c>
      <c r="DA46" s="289" t="str">
        <f ca="true">+IF(OFFSET('Sanitation Data'!$G$29,0,10*ROW('Sanitation Data'!G40))="","",OFFSET('Sanitation Data'!$G$29,0,10*ROW('Sanitation Data'!G40)))</f>
        <v/>
      </c>
      <c r="DB46" s="289" t="str">
        <f ca="true">+IF(OFFSET('Sanitation Data'!$G$30,0,10*ROW('Sanitation Data'!G40))="","",OFFSET('Sanitation Data'!$G$30,0,10*ROW('Sanitation Data'!G40)))</f>
        <v/>
      </c>
      <c r="DC46" s="289" t="str">
        <f ca="true">+IF(OFFSET('Sanitation Data'!$G$31,0,10*ROW('Sanitation Data'!G40))="","",OFFSET('Sanitation Data'!$G$31,0,10*ROW('Sanitation Data'!G40)))</f>
        <v/>
      </c>
      <c r="DD46" s="289" t="str">
        <f ca="true">+IF(OFFSET('Sanitation Data'!$G$32,0,10*ROW('Sanitation Data'!G40))="","",OFFSET('Sanitation Data'!$G$32,0,10*ROW('Sanitation Data'!G40)))</f>
        <v/>
      </c>
      <c r="DE46" s="289" t="str">
        <f ca="true">+IF(OFFSET('Sanitation Data'!$H$28,0,10*ROW('Sanitation Data'!H40))="","",OFFSET('Sanitation Data'!$H$28,0,10*ROW('Sanitation Data'!H40)))</f>
        <v/>
      </c>
      <c r="DF46" s="289" t="str">
        <f ca="true">+IF(OFFSET('Sanitation Data'!$H$29,0,10*ROW('Sanitation Data'!H40))="","",OFFSET('Sanitation Data'!$H$29,0,10*ROW('Sanitation Data'!H40)))</f>
        <v/>
      </c>
      <c r="DG46" s="289" t="str">
        <f ca="true">+IF(OFFSET('Sanitation Data'!$H$30,0,10*ROW('Sanitation Data'!H40))="","",OFFSET('Sanitation Data'!$H$30,0,10*ROW('Sanitation Data'!H40)))</f>
        <v/>
      </c>
      <c r="DH46" s="289" t="str">
        <f ca="true">+IF(OFFSET('Sanitation Data'!$H$31,0,10*ROW('Sanitation Data'!H40))="","",OFFSET('Sanitation Data'!$H$31,0,10*ROW('Sanitation Data'!H40)))</f>
        <v/>
      </c>
      <c r="DI46" s="289" t="str">
        <f ca="true">+IF(OFFSET('Sanitation Data'!$H$32,0,10*ROW('Sanitation Data'!H40))="","",OFFSET('Sanitation Data'!$H$32,0,10*ROW('Sanitation Data'!H40)))</f>
        <v/>
      </c>
      <c r="DJ46" s="289" t="str">
        <f ca="true">+IF(OFFSET('Sanitation Data'!$I$28,0,10*ROW('Sanitation Data'!I40))="","",OFFSET('Sanitation Data'!$I$28,0,10*ROW('Sanitation Data'!I40)))</f>
        <v/>
      </c>
      <c r="DK46" s="289" t="str">
        <f ca="true">+IF(OFFSET('Sanitation Data'!$I$29,0,10*ROW('Sanitation Data'!I40))="","",OFFSET('Sanitation Data'!$I$29,0,10*ROW('Sanitation Data'!I40)))</f>
        <v/>
      </c>
      <c r="DL46" s="289" t="str">
        <f ca="true">+IF(OFFSET('Sanitation Data'!$I$30,0,10*ROW('Sanitation Data'!I40))="","",OFFSET('Sanitation Data'!$I$30,0,10*ROW('Sanitation Data'!I40)))</f>
        <v/>
      </c>
      <c r="DM46" s="289" t="str">
        <f ca="true">+IF(OFFSET('Sanitation Data'!$I$31,0,10*ROW('Sanitation Data'!I40))="","",OFFSET('Sanitation Data'!$I$31,0,10*ROW('Sanitation Data'!I40)))</f>
        <v/>
      </c>
      <c r="DN46" s="289" t="str">
        <f ca="true">+IF(OFFSET('Sanitation Data'!$I$32,0,10*ROW('Sanitation Data'!I40))="","",OFFSET('Sanitation Data'!$I$32,0,10*ROW('Sanitation Data'!I40)))</f>
        <v/>
      </c>
      <c r="DO46" s="289" t="str">
        <f ca="true">+IF(OFFSET('Hygiene Data'!$D$11,0,10*ROW('Hygiene Data'!D40))="","",OFFSET('Hygiene Data'!$D$11,0,10*ROW('Hygiene Data'!D40)))</f>
        <v/>
      </c>
      <c r="DP46" s="289" t="str">
        <f ca="true">+IF(OFFSET('Hygiene Data'!$D$12,0,10*ROW('Hygiene Data'!D40))="","",OFFSET('Hygiene Data'!$D$12,0,10*ROW('Hygiene Data'!D40)))</f>
        <v/>
      </c>
      <c r="DQ46" s="289" t="str">
        <f ca="true">+IF(OFFSET('Hygiene Data'!$D$13,0,10*ROW('Hygiene Data'!D40))="","",OFFSET('Hygiene Data'!$D$13,0,10*ROW('Hygiene Data'!D40)))</f>
        <v/>
      </c>
      <c r="DR46" s="289" t="str">
        <f ca="true">+IF(OFFSET('Hygiene Data'!$E$11,0,10*ROW('Hygiene Data'!E40))="","",OFFSET('Hygiene Data'!$E$11,0,10*ROW('Hygiene Data'!E40)))</f>
        <v/>
      </c>
      <c r="DS46" s="289" t="str">
        <f ca="true">+IF(OFFSET('Hygiene Data'!$E$12,0,10*ROW('Hygiene Data'!E40))="","",OFFSET('Hygiene Data'!$E$12,0,10*ROW('Hygiene Data'!E40)))</f>
        <v/>
      </c>
      <c r="DT46" s="289" t="str">
        <f ca="true">+IF(OFFSET('Hygiene Data'!$E$13,0,10*ROW('Hygiene Data'!E40))="","",OFFSET('Hygiene Data'!$E$13,0,10*ROW('Hygiene Data'!E40)))</f>
        <v/>
      </c>
      <c r="DU46" s="289" t="str">
        <f ca="true">+IF(OFFSET('Hygiene Data'!$F$11,0,10*ROW('Hygiene Data'!F40))="","",OFFSET('Hygiene Data'!$F$11,0,10*ROW('Hygiene Data'!F40)))</f>
        <v/>
      </c>
      <c r="DV46" s="289" t="str">
        <f ca="true">+IF(OFFSET('Hygiene Data'!$F$12,0,10*ROW('Hygiene Data'!F40))="","",OFFSET('Hygiene Data'!$F$12,0,10*ROW('Hygiene Data'!F40)))</f>
        <v/>
      </c>
      <c r="DW46" s="289" t="str">
        <f ca="true">+IF(OFFSET('Hygiene Data'!$F$13,0,10*ROW('Hygiene Data'!F40))="","",OFFSET('Hygiene Data'!$F$13,0,10*ROW('Hygiene Data'!F40)))</f>
        <v/>
      </c>
      <c r="DX46" s="289" t="str">
        <f ca="true">+IF(OFFSET('Hygiene Data'!$G$11,0,10*ROW('Hygiene Data'!G40))="","",OFFSET('Hygiene Data'!$G$11,0,10*ROW('Hygiene Data'!G40)))</f>
        <v/>
      </c>
      <c r="DY46" s="289" t="str">
        <f ca="true">+IF(OFFSET('Hygiene Data'!$G$12,0,10*ROW('Hygiene Data'!G40))="","",OFFSET('Hygiene Data'!$G$12,0,10*ROW('Hygiene Data'!G40)))</f>
        <v/>
      </c>
      <c r="DZ46" s="289" t="str">
        <f ca="true">+IF(OFFSET('Hygiene Data'!$G$13,0,10*ROW('Hygiene Data'!G40))="","",OFFSET('Hygiene Data'!$G$13,0,10*ROW('Hygiene Data'!G40)))</f>
        <v/>
      </c>
      <c r="EA46" s="289" t="str">
        <f ca="true">+IF(OFFSET('Hygiene Data'!$H$11,0,10*ROW('Hygiene Data'!H40))="","",OFFSET('Hygiene Data'!$H$11,0,10*ROW('Hygiene Data'!H40)))</f>
        <v/>
      </c>
      <c r="EB46" s="289" t="str">
        <f ca="true">+IF(OFFSET('Hygiene Data'!$H$12,0,10*ROW('Hygiene Data'!H40))="","",OFFSET('Hygiene Data'!$H$12,0,10*ROW('Hygiene Data'!H40)))</f>
        <v/>
      </c>
      <c r="EC46" s="289" t="str">
        <f ca="true">+IF(OFFSET('Hygiene Data'!$H$13,0,10*ROW('Hygiene Data'!H40))="","",OFFSET('Hygiene Data'!$H$13,0,10*ROW('Hygiene Data'!H40)))</f>
        <v/>
      </c>
      <c r="ED46" s="289" t="str">
        <f ca="true">+IF(OFFSET('Hygiene Data'!$I$11,0,10*ROW('Hygiene Data'!I40))="","",OFFSET('Hygiene Data'!$I$11,0,10*ROW('Hygiene Data'!I40)))</f>
        <v/>
      </c>
      <c r="EE46" s="289" t="str">
        <f ca="true">+IF(OFFSET('Hygiene Data'!$I$12,0,10*ROW('Hygiene Data'!I40))="","",OFFSET('Hygiene Data'!$I$12,0,10*ROW('Hygiene Data'!I40)))</f>
        <v/>
      </c>
      <c r="EF46" s="289"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5"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9"/>
      <c r="BS47" s="289" t="str">
        <f ca="true">+IF(OFFSET('Water Data'!$D$27,0,10*ROW('Water Data'!D41))="","",OFFSET('Water Data'!$D$27,0,10*ROW('Water Data'!D41)))</f>
        <v/>
      </c>
      <c r="BT47" s="289" t="str">
        <f ca="true">+IF(OFFSET('Water Data'!$D$28,0,10*ROW('Water Data'!D41))="","",OFFSET('Water Data'!$D$28,0,10*ROW('Water Data'!D41)))</f>
        <v/>
      </c>
      <c r="BU47" s="289" t="str">
        <f ca="true">+IF(OFFSET('Water Data'!$D$29,0,10*ROW('Water Data'!D41))="","",OFFSET('Water Data'!$D$29,0,10*ROW('Water Data'!D41)))</f>
        <v/>
      </c>
      <c r="BV47" s="289" t="str">
        <f ca="true">+IF(OFFSET('Water Data'!$E$27,0,10*ROW('Water Data'!E41))="","",OFFSET('Water Data'!$E$27,0,10*ROW('Water Data'!E41)))</f>
        <v/>
      </c>
      <c r="BW47" s="289" t="str">
        <f ca="true">+IF(OFFSET('Water Data'!$E$28,0,10*ROW('Water Data'!E41))="","",OFFSET('Water Data'!$E$28,0,10*ROW('Water Data'!E41)))</f>
        <v/>
      </c>
      <c r="BX47" s="289" t="str">
        <f ca="true">+IF(OFFSET('Water Data'!$E$29,0,10*ROW('Water Data'!E41))="","",OFFSET('Water Data'!$E$29,0,10*ROW('Water Data'!E41)))</f>
        <v/>
      </c>
      <c r="BY47" s="289" t="str">
        <f ca="true">+IF(OFFSET('Water Data'!$F$27,0,10*ROW('Water Data'!F41))="","",OFFSET('Water Data'!$F$27,0,10*ROW('Water Data'!F41)))</f>
        <v/>
      </c>
      <c r="BZ47" s="289" t="str">
        <f ca="true">+IF(OFFSET('Water Data'!$F$28,0,10*ROW('Water Data'!F41))="","",OFFSET('Water Data'!$F$28,0,10*ROW('Water Data'!F41)))</f>
        <v/>
      </c>
      <c r="CA47" s="289" t="str">
        <f ca="true">+IF(OFFSET('Water Data'!$F$29,0,10*ROW('Water Data'!F41))="","",OFFSET('Water Data'!$F$29,0,10*ROW('Water Data'!F41)))</f>
        <v/>
      </c>
      <c r="CB47" s="289" t="str">
        <f ca="true">+IF(OFFSET('Water Data'!$G$27,0,10*ROW('Water Data'!G41))="","",OFFSET('Water Data'!$G$27,0,10*ROW('Water Data'!G41)))</f>
        <v/>
      </c>
      <c r="CC47" s="289" t="str">
        <f ca="true">+IF(OFFSET('Water Data'!$G$28,0,10*ROW('Water Data'!G41))="","",OFFSET('Water Data'!$G$28,0,10*ROW('Water Data'!G41)))</f>
        <v/>
      </c>
      <c r="CD47" s="289" t="str">
        <f ca="true">+IF(OFFSET('Water Data'!$G$29,0,10*ROW('Water Data'!G41))="","",OFFSET('Water Data'!$G$29,0,10*ROW('Water Data'!G41)))</f>
        <v/>
      </c>
      <c r="CE47" s="289" t="str">
        <f ca="true">+IF(OFFSET('Water Data'!$H$27,0,10*ROW('Water Data'!H41))="","",OFFSET('Water Data'!$H$27,0,10*ROW('Water Data'!H41)))</f>
        <v/>
      </c>
      <c r="CF47" s="289" t="str">
        <f ca="true">+IF(OFFSET('Water Data'!$H$28,0,10*ROW('Water Data'!H41))="","",OFFSET('Water Data'!$H$28,0,10*ROW('Water Data'!H41)))</f>
        <v/>
      </c>
      <c r="CG47" s="289" t="str">
        <f ca="true">+IF(OFFSET('Water Data'!$H$29,0,10*ROW('Water Data'!H41))="","",OFFSET('Water Data'!$H$29,0,10*ROW('Water Data'!H41)))</f>
        <v/>
      </c>
      <c r="CH47" s="289" t="str">
        <f ca="true">+IF(OFFSET('Water Data'!$I$27,0,10*ROW('Water Data'!I41))="","",OFFSET('Water Data'!$I$27,0,10*ROW('Water Data'!I41)))</f>
        <v/>
      </c>
      <c r="CI47" s="289" t="str">
        <f ca="true">+IF(OFFSET('Water Data'!$I$28,0,10*ROW('Water Data'!I41))="","",OFFSET('Water Data'!$I$28,0,10*ROW('Water Data'!I41)))</f>
        <v/>
      </c>
      <c r="CJ47" s="289" t="str">
        <f ca="true">+IF(OFFSET('Water Data'!$I$29,0,10*ROW('Water Data'!I41))="","",OFFSET('Water Data'!$I$29,0,10*ROW('Water Data'!I41)))</f>
        <v/>
      </c>
      <c r="CK47" s="289" t="str">
        <f ca="true">+IF(OFFSET('Sanitation Data'!$D$28,0,10*ROW('Sanitation Data'!D41))="","",OFFSET('Sanitation Data'!$D$28,0,10*ROW('Sanitation Data'!D41)))</f>
        <v/>
      </c>
      <c r="CL47" s="289" t="str">
        <f ca="true">+IF(OFFSET('Sanitation Data'!$D$29,0,10*ROW('Sanitation Data'!D41))="","",OFFSET('Sanitation Data'!$D$29,0,10*ROW('Sanitation Data'!D41)))</f>
        <v/>
      </c>
      <c r="CM47" s="289" t="str">
        <f ca="true">+IF(OFFSET('Sanitation Data'!$D$30,0,10*ROW('Sanitation Data'!D41))="","",OFFSET('Sanitation Data'!$D$30,0,10*ROW('Sanitation Data'!D41)))</f>
        <v/>
      </c>
      <c r="CN47" s="289" t="str">
        <f ca="true">+IF(OFFSET('Sanitation Data'!$D$31,0,10*ROW('Sanitation Data'!D41))="","",OFFSET('Sanitation Data'!$D$31,0,10*ROW('Sanitation Data'!D41)))</f>
        <v/>
      </c>
      <c r="CO47" s="289" t="str">
        <f ca="true">+IF(OFFSET('Sanitation Data'!$D$32,0,10*ROW('Sanitation Data'!D41))="","",OFFSET('Sanitation Data'!$D$32,0,10*ROW('Sanitation Data'!D41)))</f>
        <v/>
      </c>
      <c r="CP47" s="289" t="str">
        <f ca="true">+IF(OFFSET('Sanitation Data'!$E$28,0,10*ROW('Sanitation Data'!E41))="","",OFFSET('Sanitation Data'!$E$28,0,10*ROW('Sanitation Data'!E41)))</f>
        <v/>
      </c>
      <c r="CQ47" s="289" t="str">
        <f ca="true">+IF(OFFSET('Sanitation Data'!$E$29,0,10*ROW('Sanitation Data'!E41))="","",OFFSET('Sanitation Data'!$E$29,0,10*ROW('Sanitation Data'!E41)))</f>
        <v/>
      </c>
      <c r="CR47" s="289" t="str">
        <f ca="true">+IF(OFFSET('Sanitation Data'!$E$30,0,10*ROW('Sanitation Data'!E41))="","",OFFSET('Sanitation Data'!$E$30,0,10*ROW('Sanitation Data'!E41)))</f>
        <v/>
      </c>
      <c r="CS47" s="289" t="str">
        <f ca="true">+IF(OFFSET('Sanitation Data'!$E$31,0,10*ROW('Sanitation Data'!E41))="","",OFFSET('Sanitation Data'!$E$31,0,10*ROW('Sanitation Data'!E41)))</f>
        <v/>
      </c>
      <c r="CT47" s="289" t="str">
        <f ca="true">+IF(OFFSET('Sanitation Data'!$E$32,0,10*ROW('Sanitation Data'!E41))="","",OFFSET('Sanitation Data'!$E$32,0,10*ROW('Sanitation Data'!E41)))</f>
        <v/>
      </c>
      <c r="CU47" s="289" t="str">
        <f ca="true">+IF(OFFSET('Sanitation Data'!$F$28,0,10*ROW('Sanitation Data'!F41))="","",OFFSET('Sanitation Data'!$F$28,0,10*ROW('Sanitation Data'!F41)))</f>
        <v/>
      </c>
      <c r="CV47" s="289" t="str">
        <f ca="true">+IF(OFFSET('Sanitation Data'!$F$29,0,10*ROW('Sanitation Data'!F41))="","",OFFSET('Sanitation Data'!$F$29,0,10*ROW('Sanitation Data'!F41)))</f>
        <v/>
      </c>
      <c r="CW47" s="289" t="str">
        <f ca="true">+IF(OFFSET('Sanitation Data'!$F$30,0,10*ROW('Sanitation Data'!F41))="","",OFFSET('Sanitation Data'!$F$30,0,10*ROW('Sanitation Data'!F41)))</f>
        <v/>
      </c>
      <c r="CX47" s="289" t="str">
        <f ca="true">+IF(OFFSET('Sanitation Data'!$F$31,0,10*ROW('Sanitation Data'!F41))="","",OFFSET('Sanitation Data'!$F$31,0,10*ROW('Sanitation Data'!F41)))</f>
        <v/>
      </c>
      <c r="CY47" s="289" t="str">
        <f ca="true">+IF(OFFSET('Sanitation Data'!$F$32,0,10*ROW('Sanitation Data'!F41))="","",OFFSET('Sanitation Data'!$F$32,0,10*ROW('Sanitation Data'!F41)))</f>
        <v/>
      </c>
      <c r="CZ47" s="289" t="str">
        <f ca="true">+IF(OFFSET('Sanitation Data'!$G$28,0,10*ROW('Sanitation Data'!G41))="","",OFFSET('Sanitation Data'!$G$28,0,10*ROW('Sanitation Data'!G41)))</f>
        <v/>
      </c>
      <c r="DA47" s="289" t="str">
        <f ca="true">+IF(OFFSET('Sanitation Data'!$G$29,0,10*ROW('Sanitation Data'!G41))="","",OFFSET('Sanitation Data'!$G$29,0,10*ROW('Sanitation Data'!G41)))</f>
        <v/>
      </c>
      <c r="DB47" s="289" t="str">
        <f ca="true">+IF(OFFSET('Sanitation Data'!$G$30,0,10*ROW('Sanitation Data'!G41))="","",OFFSET('Sanitation Data'!$G$30,0,10*ROW('Sanitation Data'!G41)))</f>
        <v/>
      </c>
      <c r="DC47" s="289" t="str">
        <f ca="true">+IF(OFFSET('Sanitation Data'!$G$31,0,10*ROW('Sanitation Data'!G41))="","",OFFSET('Sanitation Data'!$G$31,0,10*ROW('Sanitation Data'!G41)))</f>
        <v/>
      </c>
      <c r="DD47" s="289" t="str">
        <f ca="true">+IF(OFFSET('Sanitation Data'!$G$32,0,10*ROW('Sanitation Data'!G41))="","",OFFSET('Sanitation Data'!$G$32,0,10*ROW('Sanitation Data'!G41)))</f>
        <v/>
      </c>
      <c r="DE47" s="289" t="str">
        <f ca="true">+IF(OFFSET('Sanitation Data'!$H$28,0,10*ROW('Sanitation Data'!H41))="","",OFFSET('Sanitation Data'!$H$28,0,10*ROW('Sanitation Data'!H41)))</f>
        <v/>
      </c>
      <c r="DF47" s="289" t="str">
        <f ca="true">+IF(OFFSET('Sanitation Data'!$H$29,0,10*ROW('Sanitation Data'!H41))="","",OFFSET('Sanitation Data'!$H$29,0,10*ROW('Sanitation Data'!H41)))</f>
        <v/>
      </c>
      <c r="DG47" s="289" t="str">
        <f ca="true">+IF(OFFSET('Sanitation Data'!$H$30,0,10*ROW('Sanitation Data'!H41))="","",OFFSET('Sanitation Data'!$H$30,0,10*ROW('Sanitation Data'!H41)))</f>
        <v/>
      </c>
      <c r="DH47" s="289" t="str">
        <f ca="true">+IF(OFFSET('Sanitation Data'!$H$31,0,10*ROW('Sanitation Data'!H41))="","",OFFSET('Sanitation Data'!$H$31,0,10*ROW('Sanitation Data'!H41)))</f>
        <v/>
      </c>
      <c r="DI47" s="289" t="str">
        <f ca="true">+IF(OFFSET('Sanitation Data'!$H$32,0,10*ROW('Sanitation Data'!H41))="","",OFFSET('Sanitation Data'!$H$32,0,10*ROW('Sanitation Data'!H41)))</f>
        <v/>
      </c>
      <c r="DJ47" s="289" t="str">
        <f ca="true">+IF(OFFSET('Sanitation Data'!$I$28,0,10*ROW('Sanitation Data'!I41))="","",OFFSET('Sanitation Data'!$I$28,0,10*ROW('Sanitation Data'!I41)))</f>
        <v/>
      </c>
      <c r="DK47" s="289" t="str">
        <f ca="true">+IF(OFFSET('Sanitation Data'!$I$29,0,10*ROW('Sanitation Data'!I41))="","",OFFSET('Sanitation Data'!$I$29,0,10*ROW('Sanitation Data'!I41)))</f>
        <v/>
      </c>
      <c r="DL47" s="289" t="str">
        <f ca="true">+IF(OFFSET('Sanitation Data'!$I$30,0,10*ROW('Sanitation Data'!I41))="","",OFFSET('Sanitation Data'!$I$30,0,10*ROW('Sanitation Data'!I41)))</f>
        <v/>
      </c>
      <c r="DM47" s="289" t="str">
        <f ca="true">+IF(OFFSET('Sanitation Data'!$I$31,0,10*ROW('Sanitation Data'!I41))="","",OFFSET('Sanitation Data'!$I$31,0,10*ROW('Sanitation Data'!I41)))</f>
        <v/>
      </c>
      <c r="DN47" s="289" t="str">
        <f ca="true">+IF(OFFSET('Sanitation Data'!$I$32,0,10*ROW('Sanitation Data'!I41))="","",OFFSET('Sanitation Data'!$I$32,0,10*ROW('Sanitation Data'!I41)))</f>
        <v/>
      </c>
      <c r="DO47" s="289" t="str">
        <f ca="true">+IF(OFFSET('Hygiene Data'!$D$11,0,10*ROW('Hygiene Data'!D41))="","",OFFSET('Hygiene Data'!$D$11,0,10*ROW('Hygiene Data'!D41)))</f>
        <v/>
      </c>
      <c r="DP47" s="289" t="str">
        <f ca="true">+IF(OFFSET('Hygiene Data'!$D$12,0,10*ROW('Hygiene Data'!D41))="","",OFFSET('Hygiene Data'!$D$12,0,10*ROW('Hygiene Data'!D41)))</f>
        <v/>
      </c>
      <c r="DQ47" s="289" t="str">
        <f ca="true">+IF(OFFSET('Hygiene Data'!$D$13,0,10*ROW('Hygiene Data'!D41))="","",OFFSET('Hygiene Data'!$D$13,0,10*ROW('Hygiene Data'!D41)))</f>
        <v/>
      </c>
      <c r="DR47" s="289" t="str">
        <f ca="true">+IF(OFFSET('Hygiene Data'!$E$11,0,10*ROW('Hygiene Data'!E41))="","",OFFSET('Hygiene Data'!$E$11,0,10*ROW('Hygiene Data'!E41)))</f>
        <v/>
      </c>
      <c r="DS47" s="289" t="str">
        <f ca="true">+IF(OFFSET('Hygiene Data'!$E$12,0,10*ROW('Hygiene Data'!E41))="","",OFFSET('Hygiene Data'!$E$12,0,10*ROW('Hygiene Data'!E41)))</f>
        <v/>
      </c>
      <c r="DT47" s="289" t="str">
        <f ca="true">+IF(OFFSET('Hygiene Data'!$E$13,0,10*ROW('Hygiene Data'!E41))="","",OFFSET('Hygiene Data'!$E$13,0,10*ROW('Hygiene Data'!E41)))</f>
        <v/>
      </c>
      <c r="DU47" s="289" t="str">
        <f ca="true">+IF(OFFSET('Hygiene Data'!$F$11,0,10*ROW('Hygiene Data'!F41))="","",OFFSET('Hygiene Data'!$F$11,0,10*ROW('Hygiene Data'!F41)))</f>
        <v/>
      </c>
      <c r="DV47" s="289" t="str">
        <f ca="true">+IF(OFFSET('Hygiene Data'!$F$12,0,10*ROW('Hygiene Data'!F41))="","",OFFSET('Hygiene Data'!$F$12,0,10*ROW('Hygiene Data'!F41)))</f>
        <v/>
      </c>
      <c r="DW47" s="289" t="str">
        <f ca="true">+IF(OFFSET('Hygiene Data'!$F$13,0,10*ROW('Hygiene Data'!F41))="","",OFFSET('Hygiene Data'!$F$13,0,10*ROW('Hygiene Data'!F41)))</f>
        <v/>
      </c>
      <c r="DX47" s="289" t="str">
        <f ca="true">+IF(OFFSET('Hygiene Data'!$G$11,0,10*ROW('Hygiene Data'!G41))="","",OFFSET('Hygiene Data'!$G$11,0,10*ROW('Hygiene Data'!G41)))</f>
        <v/>
      </c>
      <c r="DY47" s="289" t="str">
        <f ca="true">+IF(OFFSET('Hygiene Data'!$G$12,0,10*ROW('Hygiene Data'!G41))="","",OFFSET('Hygiene Data'!$G$12,0,10*ROW('Hygiene Data'!G41)))</f>
        <v/>
      </c>
      <c r="DZ47" s="289" t="str">
        <f ca="true">+IF(OFFSET('Hygiene Data'!$G$13,0,10*ROW('Hygiene Data'!G41))="","",OFFSET('Hygiene Data'!$G$13,0,10*ROW('Hygiene Data'!G41)))</f>
        <v/>
      </c>
      <c r="EA47" s="289" t="str">
        <f ca="true">+IF(OFFSET('Hygiene Data'!$H$11,0,10*ROW('Hygiene Data'!H41))="","",OFFSET('Hygiene Data'!$H$11,0,10*ROW('Hygiene Data'!H41)))</f>
        <v/>
      </c>
      <c r="EB47" s="289" t="str">
        <f ca="true">+IF(OFFSET('Hygiene Data'!$H$12,0,10*ROW('Hygiene Data'!H41))="","",OFFSET('Hygiene Data'!$H$12,0,10*ROW('Hygiene Data'!H41)))</f>
        <v/>
      </c>
      <c r="EC47" s="289" t="str">
        <f ca="true">+IF(OFFSET('Hygiene Data'!$H$13,0,10*ROW('Hygiene Data'!H41))="","",OFFSET('Hygiene Data'!$H$13,0,10*ROW('Hygiene Data'!H41)))</f>
        <v/>
      </c>
      <c r="ED47" s="289" t="str">
        <f ca="true">+IF(OFFSET('Hygiene Data'!$I$11,0,10*ROW('Hygiene Data'!I41))="","",OFFSET('Hygiene Data'!$I$11,0,10*ROW('Hygiene Data'!I41)))</f>
        <v/>
      </c>
      <c r="EE47" s="289" t="str">
        <f ca="true">+IF(OFFSET('Hygiene Data'!$I$12,0,10*ROW('Hygiene Data'!I41))="","",OFFSET('Hygiene Data'!$I$12,0,10*ROW('Hygiene Data'!I41)))</f>
        <v/>
      </c>
      <c r="EF47" s="289"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5"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9"/>
      <c r="BS48" s="289" t="str">
        <f ca="true">+IF(OFFSET('Water Data'!$D$27,0,10*ROW('Water Data'!D42))="","",OFFSET('Water Data'!$D$27,0,10*ROW('Water Data'!D42)))</f>
        <v/>
      </c>
      <c r="BT48" s="289" t="str">
        <f ca="true">+IF(OFFSET('Water Data'!$D$28,0,10*ROW('Water Data'!D42))="","",OFFSET('Water Data'!$D$28,0,10*ROW('Water Data'!D42)))</f>
        <v/>
      </c>
      <c r="BU48" s="289" t="str">
        <f ca="true">+IF(OFFSET('Water Data'!$D$29,0,10*ROW('Water Data'!D42))="","",OFFSET('Water Data'!$D$29,0,10*ROW('Water Data'!D42)))</f>
        <v/>
      </c>
      <c r="BV48" s="289" t="str">
        <f ca="true">+IF(OFFSET('Water Data'!$E$27,0,10*ROW('Water Data'!E42))="","",OFFSET('Water Data'!$E$27,0,10*ROW('Water Data'!E42)))</f>
        <v/>
      </c>
      <c r="BW48" s="289" t="str">
        <f ca="true">+IF(OFFSET('Water Data'!$E$28,0,10*ROW('Water Data'!E42))="","",OFFSET('Water Data'!$E$28,0,10*ROW('Water Data'!E42)))</f>
        <v/>
      </c>
      <c r="BX48" s="289" t="str">
        <f ca="true">+IF(OFFSET('Water Data'!$E$29,0,10*ROW('Water Data'!E42))="","",OFFSET('Water Data'!$E$29,0,10*ROW('Water Data'!E42)))</f>
        <v/>
      </c>
      <c r="BY48" s="289" t="str">
        <f ca="true">+IF(OFFSET('Water Data'!$F$27,0,10*ROW('Water Data'!F42))="","",OFFSET('Water Data'!$F$27,0,10*ROW('Water Data'!F42)))</f>
        <v/>
      </c>
      <c r="BZ48" s="289" t="str">
        <f ca="true">+IF(OFFSET('Water Data'!$F$28,0,10*ROW('Water Data'!F42))="","",OFFSET('Water Data'!$F$28,0,10*ROW('Water Data'!F42)))</f>
        <v/>
      </c>
      <c r="CA48" s="289" t="str">
        <f ca="true">+IF(OFFSET('Water Data'!$F$29,0,10*ROW('Water Data'!F42))="","",OFFSET('Water Data'!$F$29,0,10*ROW('Water Data'!F42)))</f>
        <v/>
      </c>
      <c r="CB48" s="289" t="str">
        <f ca="true">+IF(OFFSET('Water Data'!$G$27,0,10*ROW('Water Data'!G42))="","",OFFSET('Water Data'!$G$27,0,10*ROW('Water Data'!G42)))</f>
        <v/>
      </c>
      <c r="CC48" s="289" t="str">
        <f ca="true">+IF(OFFSET('Water Data'!$G$28,0,10*ROW('Water Data'!G42))="","",OFFSET('Water Data'!$G$28,0,10*ROW('Water Data'!G42)))</f>
        <v/>
      </c>
      <c r="CD48" s="289" t="str">
        <f ca="true">+IF(OFFSET('Water Data'!$G$29,0,10*ROW('Water Data'!G42))="","",OFFSET('Water Data'!$G$29,0,10*ROW('Water Data'!G42)))</f>
        <v/>
      </c>
      <c r="CE48" s="289" t="str">
        <f ca="true">+IF(OFFSET('Water Data'!$H$27,0,10*ROW('Water Data'!H42))="","",OFFSET('Water Data'!$H$27,0,10*ROW('Water Data'!H42)))</f>
        <v/>
      </c>
      <c r="CF48" s="289" t="str">
        <f ca="true">+IF(OFFSET('Water Data'!$H$28,0,10*ROW('Water Data'!H42))="","",OFFSET('Water Data'!$H$28,0,10*ROW('Water Data'!H42)))</f>
        <v/>
      </c>
      <c r="CG48" s="289" t="str">
        <f ca="true">+IF(OFFSET('Water Data'!$H$29,0,10*ROW('Water Data'!H42))="","",OFFSET('Water Data'!$H$29,0,10*ROW('Water Data'!H42)))</f>
        <v/>
      </c>
      <c r="CH48" s="289" t="str">
        <f ca="true">+IF(OFFSET('Water Data'!$I$27,0,10*ROW('Water Data'!I42))="","",OFFSET('Water Data'!$I$27,0,10*ROW('Water Data'!I42)))</f>
        <v/>
      </c>
      <c r="CI48" s="289" t="str">
        <f ca="true">+IF(OFFSET('Water Data'!$I$28,0,10*ROW('Water Data'!I42))="","",OFFSET('Water Data'!$I$28,0,10*ROW('Water Data'!I42)))</f>
        <v/>
      </c>
      <c r="CJ48" s="289" t="str">
        <f ca="true">+IF(OFFSET('Water Data'!$I$29,0,10*ROW('Water Data'!I42))="","",OFFSET('Water Data'!$I$29,0,10*ROW('Water Data'!I42)))</f>
        <v/>
      </c>
      <c r="CK48" s="289" t="str">
        <f ca="true">+IF(OFFSET('Sanitation Data'!$D$28,0,10*ROW('Sanitation Data'!D42))="","",OFFSET('Sanitation Data'!$D$28,0,10*ROW('Sanitation Data'!D42)))</f>
        <v/>
      </c>
      <c r="CL48" s="289" t="str">
        <f ca="true">+IF(OFFSET('Sanitation Data'!$D$29,0,10*ROW('Sanitation Data'!D42))="","",OFFSET('Sanitation Data'!$D$29,0,10*ROW('Sanitation Data'!D42)))</f>
        <v/>
      </c>
      <c r="CM48" s="289" t="str">
        <f ca="true">+IF(OFFSET('Sanitation Data'!$D$30,0,10*ROW('Sanitation Data'!D42))="","",OFFSET('Sanitation Data'!$D$30,0,10*ROW('Sanitation Data'!D42)))</f>
        <v/>
      </c>
      <c r="CN48" s="289" t="str">
        <f ca="true">+IF(OFFSET('Sanitation Data'!$D$31,0,10*ROW('Sanitation Data'!D42))="","",OFFSET('Sanitation Data'!$D$31,0,10*ROW('Sanitation Data'!D42)))</f>
        <v/>
      </c>
      <c r="CO48" s="289" t="str">
        <f ca="true">+IF(OFFSET('Sanitation Data'!$D$32,0,10*ROW('Sanitation Data'!D42))="","",OFFSET('Sanitation Data'!$D$32,0,10*ROW('Sanitation Data'!D42)))</f>
        <v/>
      </c>
      <c r="CP48" s="289" t="str">
        <f ca="true">+IF(OFFSET('Sanitation Data'!$E$28,0,10*ROW('Sanitation Data'!E42))="","",OFFSET('Sanitation Data'!$E$28,0,10*ROW('Sanitation Data'!E42)))</f>
        <v/>
      </c>
      <c r="CQ48" s="289" t="str">
        <f ca="true">+IF(OFFSET('Sanitation Data'!$E$29,0,10*ROW('Sanitation Data'!E42))="","",OFFSET('Sanitation Data'!$E$29,0,10*ROW('Sanitation Data'!E42)))</f>
        <v/>
      </c>
      <c r="CR48" s="289" t="str">
        <f ca="true">+IF(OFFSET('Sanitation Data'!$E$30,0,10*ROW('Sanitation Data'!E42))="","",OFFSET('Sanitation Data'!$E$30,0,10*ROW('Sanitation Data'!E42)))</f>
        <v/>
      </c>
      <c r="CS48" s="289" t="str">
        <f ca="true">+IF(OFFSET('Sanitation Data'!$E$31,0,10*ROW('Sanitation Data'!E42))="","",OFFSET('Sanitation Data'!$E$31,0,10*ROW('Sanitation Data'!E42)))</f>
        <v/>
      </c>
      <c r="CT48" s="289" t="str">
        <f ca="true">+IF(OFFSET('Sanitation Data'!$E$32,0,10*ROW('Sanitation Data'!E42))="","",OFFSET('Sanitation Data'!$E$32,0,10*ROW('Sanitation Data'!E42)))</f>
        <v/>
      </c>
      <c r="CU48" s="289" t="str">
        <f ca="true">+IF(OFFSET('Sanitation Data'!$F$28,0,10*ROW('Sanitation Data'!F42))="","",OFFSET('Sanitation Data'!$F$28,0,10*ROW('Sanitation Data'!F42)))</f>
        <v/>
      </c>
      <c r="CV48" s="289" t="str">
        <f ca="true">+IF(OFFSET('Sanitation Data'!$F$29,0,10*ROW('Sanitation Data'!F42))="","",OFFSET('Sanitation Data'!$F$29,0,10*ROW('Sanitation Data'!F42)))</f>
        <v/>
      </c>
      <c r="CW48" s="289" t="str">
        <f ca="true">+IF(OFFSET('Sanitation Data'!$F$30,0,10*ROW('Sanitation Data'!F42))="","",OFFSET('Sanitation Data'!$F$30,0,10*ROW('Sanitation Data'!F42)))</f>
        <v/>
      </c>
      <c r="CX48" s="289" t="str">
        <f ca="true">+IF(OFFSET('Sanitation Data'!$F$31,0,10*ROW('Sanitation Data'!F42))="","",OFFSET('Sanitation Data'!$F$31,0,10*ROW('Sanitation Data'!F42)))</f>
        <v/>
      </c>
      <c r="CY48" s="289" t="str">
        <f ca="true">+IF(OFFSET('Sanitation Data'!$F$32,0,10*ROW('Sanitation Data'!F42))="","",OFFSET('Sanitation Data'!$F$32,0,10*ROW('Sanitation Data'!F42)))</f>
        <v/>
      </c>
      <c r="CZ48" s="289" t="str">
        <f ca="true">+IF(OFFSET('Sanitation Data'!$G$28,0,10*ROW('Sanitation Data'!G42))="","",OFFSET('Sanitation Data'!$G$28,0,10*ROW('Sanitation Data'!G42)))</f>
        <v/>
      </c>
      <c r="DA48" s="289" t="str">
        <f ca="true">+IF(OFFSET('Sanitation Data'!$G$29,0,10*ROW('Sanitation Data'!G42))="","",OFFSET('Sanitation Data'!$G$29,0,10*ROW('Sanitation Data'!G42)))</f>
        <v/>
      </c>
      <c r="DB48" s="289" t="str">
        <f ca="true">+IF(OFFSET('Sanitation Data'!$G$30,0,10*ROW('Sanitation Data'!G42))="","",OFFSET('Sanitation Data'!$G$30,0,10*ROW('Sanitation Data'!G42)))</f>
        <v/>
      </c>
      <c r="DC48" s="289" t="str">
        <f ca="true">+IF(OFFSET('Sanitation Data'!$G$31,0,10*ROW('Sanitation Data'!G42))="","",OFFSET('Sanitation Data'!$G$31,0,10*ROW('Sanitation Data'!G42)))</f>
        <v/>
      </c>
      <c r="DD48" s="289" t="str">
        <f ca="true">+IF(OFFSET('Sanitation Data'!$G$32,0,10*ROW('Sanitation Data'!G42))="","",OFFSET('Sanitation Data'!$G$32,0,10*ROW('Sanitation Data'!G42)))</f>
        <v/>
      </c>
      <c r="DE48" s="289" t="str">
        <f ca="true">+IF(OFFSET('Sanitation Data'!$H$28,0,10*ROW('Sanitation Data'!H42))="","",OFFSET('Sanitation Data'!$H$28,0,10*ROW('Sanitation Data'!H42)))</f>
        <v/>
      </c>
      <c r="DF48" s="289" t="str">
        <f ca="true">+IF(OFFSET('Sanitation Data'!$H$29,0,10*ROW('Sanitation Data'!H42))="","",OFFSET('Sanitation Data'!$H$29,0,10*ROW('Sanitation Data'!H42)))</f>
        <v/>
      </c>
      <c r="DG48" s="289" t="str">
        <f ca="true">+IF(OFFSET('Sanitation Data'!$H$30,0,10*ROW('Sanitation Data'!H42))="","",OFFSET('Sanitation Data'!$H$30,0,10*ROW('Sanitation Data'!H42)))</f>
        <v/>
      </c>
      <c r="DH48" s="289" t="str">
        <f ca="true">+IF(OFFSET('Sanitation Data'!$H$31,0,10*ROW('Sanitation Data'!H42))="","",OFFSET('Sanitation Data'!$H$31,0,10*ROW('Sanitation Data'!H42)))</f>
        <v/>
      </c>
      <c r="DI48" s="289" t="str">
        <f ca="true">+IF(OFFSET('Sanitation Data'!$H$32,0,10*ROW('Sanitation Data'!H42))="","",OFFSET('Sanitation Data'!$H$32,0,10*ROW('Sanitation Data'!H42)))</f>
        <v/>
      </c>
      <c r="DJ48" s="289" t="str">
        <f ca="true">+IF(OFFSET('Sanitation Data'!$I$28,0,10*ROW('Sanitation Data'!I42))="","",OFFSET('Sanitation Data'!$I$28,0,10*ROW('Sanitation Data'!I42)))</f>
        <v/>
      </c>
      <c r="DK48" s="289" t="str">
        <f ca="true">+IF(OFFSET('Sanitation Data'!$I$29,0,10*ROW('Sanitation Data'!I42))="","",OFFSET('Sanitation Data'!$I$29,0,10*ROW('Sanitation Data'!I42)))</f>
        <v/>
      </c>
      <c r="DL48" s="289" t="str">
        <f ca="true">+IF(OFFSET('Sanitation Data'!$I$30,0,10*ROW('Sanitation Data'!I42))="","",OFFSET('Sanitation Data'!$I$30,0,10*ROW('Sanitation Data'!I42)))</f>
        <v/>
      </c>
      <c r="DM48" s="289" t="str">
        <f ca="true">+IF(OFFSET('Sanitation Data'!$I$31,0,10*ROW('Sanitation Data'!I42))="","",OFFSET('Sanitation Data'!$I$31,0,10*ROW('Sanitation Data'!I42)))</f>
        <v/>
      </c>
      <c r="DN48" s="289" t="str">
        <f ca="true">+IF(OFFSET('Sanitation Data'!$I$32,0,10*ROW('Sanitation Data'!I42))="","",OFFSET('Sanitation Data'!$I$32,0,10*ROW('Sanitation Data'!I42)))</f>
        <v/>
      </c>
      <c r="DO48" s="289" t="str">
        <f ca="true">+IF(OFFSET('Hygiene Data'!$D$11,0,10*ROW('Hygiene Data'!D42))="","",OFFSET('Hygiene Data'!$D$11,0,10*ROW('Hygiene Data'!D42)))</f>
        <v/>
      </c>
      <c r="DP48" s="289" t="str">
        <f ca="true">+IF(OFFSET('Hygiene Data'!$D$12,0,10*ROW('Hygiene Data'!D42))="","",OFFSET('Hygiene Data'!$D$12,0,10*ROW('Hygiene Data'!D42)))</f>
        <v/>
      </c>
      <c r="DQ48" s="289" t="str">
        <f ca="true">+IF(OFFSET('Hygiene Data'!$D$13,0,10*ROW('Hygiene Data'!D42))="","",OFFSET('Hygiene Data'!$D$13,0,10*ROW('Hygiene Data'!D42)))</f>
        <v/>
      </c>
      <c r="DR48" s="289" t="str">
        <f ca="true">+IF(OFFSET('Hygiene Data'!$E$11,0,10*ROW('Hygiene Data'!E42))="","",OFFSET('Hygiene Data'!$E$11,0,10*ROW('Hygiene Data'!E42)))</f>
        <v/>
      </c>
      <c r="DS48" s="289" t="str">
        <f ca="true">+IF(OFFSET('Hygiene Data'!$E$12,0,10*ROW('Hygiene Data'!E42))="","",OFFSET('Hygiene Data'!$E$12,0,10*ROW('Hygiene Data'!E42)))</f>
        <v/>
      </c>
      <c r="DT48" s="289" t="str">
        <f ca="true">+IF(OFFSET('Hygiene Data'!$E$13,0,10*ROW('Hygiene Data'!E42))="","",OFFSET('Hygiene Data'!$E$13,0,10*ROW('Hygiene Data'!E42)))</f>
        <v/>
      </c>
      <c r="DU48" s="289" t="str">
        <f ca="true">+IF(OFFSET('Hygiene Data'!$F$11,0,10*ROW('Hygiene Data'!F42))="","",OFFSET('Hygiene Data'!$F$11,0,10*ROW('Hygiene Data'!F42)))</f>
        <v/>
      </c>
      <c r="DV48" s="289" t="str">
        <f ca="true">+IF(OFFSET('Hygiene Data'!$F$12,0,10*ROW('Hygiene Data'!F42))="","",OFFSET('Hygiene Data'!$F$12,0,10*ROW('Hygiene Data'!F42)))</f>
        <v/>
      </c>
      <c r="DW48" s="289" t="str">
        <f ca="true">+IF(OFFSET('Hygiene Data'!$F$13,0,10*ROW('Hygiene Data'!F42))="","",OFFSET('Hygiene Data'!$F$13,0,10*ROW('Hygiene Data'!F42)))</f>
        <v/>
      </c>
      <c r="DX48" s="289" t="str">
        <f ca="true">+IF(OFFSET('Hygiene Data'!$G$11,0,10*ROW('Hygiene Data'!G42))="","",OFFSET('Hygiene Data'!$G$11,0,10*ROW('Hygiene Data'!G42)))</f>
        <v/>
      </c>
      <c r="DY48" s="289" t="str">
        <f ca="true">+IF(OFFSET('Hygiene Data'!$G$12,0,10*ROW('Hygiene Data'!G42))="","",OFFSET('Hygiene Data'!$G$12,0,10*ROW('Hygiene Data'!G42)))</f>
        <v/>
      </c>
      <c r="DZ48" s="289" t="str">
        <f ca="true">+IF(OFFSET('Hygiene Data'!$G$13,0,10*ROW('Hygiene Data'!G42))="","",OFFSET('Hygiene Data'!$G$13,0,10*ROW('Hygiene Data'!G42)))</f>
        <v/>
      </c>
      <c r="EA48" s="289" t="str">
        <f ca="true">+IF(OFFSET('Hygiene Data'!$H$11,0,10*ROW('Hygiene Data'!H42))="","",OFFSET('Hygiene Data'!$H$11,0,10*ROW('Hygiene Data'!H42)))</f>
        <v/>
      </c>
      <c r="EB48" s="289" t="str">
        <f ca="true">+IF(OFFSET('Hygiene Data'!$H$12,0,10*ROW('Hygiene Data'!H42))="","",OFFSET('Hygiene Data'!$H$12,0,10*ROW('Hygiene Data'!H42)))</f>
        <v/>
      </c>
      <c r="EC48" s="289" t="str">
        <f ca="true">+IF(OFFSET('Hygiene Data'!$H$13,0,10*ROW('Hygiene Data'!H42))="","",OFFSET('Hygiene Data'!$H$13,0,10*ROW('Hygiene Data'!H42)))</f>
        <v/>
      </c>
      <c r="ED48" s="289" t="str">
        <f ca="true">+IF(OFFSET('Hygiene Data'!$I$11,0,10*ROW('Hygiene Data'!I42))="","",OFFSET('Hygiene Data'!$I$11,0,10*ROW('Hygiene Data'!I42)))</f>
        <v/>
      </c>
      <c r="EE48" s="289" t="str">
        <f ca="true">+IF(OFFSET('Hygiene Data'!$I$12,0,10*ROW('Hygiene Data'!I42))="","",OFFSET('Hygiene Data'!$I$12,0,10*ROW('Hygiene Data'!I42)))</f>
        <v/>
      </c>
      <c r="EF48" s="289"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5"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9"/>
      <c r="BS49" s="289" t="str">
        <f ca="true">+IF(OFFSET('Water Data'!$D$27,0,10*ROW('Water Data'!D43))="","",OFFSET('Water Data'!$D$27,0,10*ROW('Water Data'!D43)))</f>
        <v/>
      </c>
      <c r="BT49" s="289" t="str">
        <f ca="true">+IF(OFFSET('Water Data'!$D$28,0,10*ROW('Water Data'!D43))="","",OFFSET('Water Data'!$D$28,0,10*ROW('Water Data'!D43)))</f>
        <v/>
      </c>
      <c r="BU49" s="289" t="str">
        <f ca="true">+IF(OFFSET('Water Data'!$D$29,0,10*ROW('Water Data'!D43))="","",OFFSET('Water Data'!$D$29,0,10*ROW('Water Data'!D43)))</f>
        <v/>
      </c>
      <c r="BV49" s="289" t="str">
        <f ca="true">+IF(OFFSET('Water Data'!$E$27,0,10*ROW('Water Data'!E43))="","",OFFSET('Water Data'!$E$27,0,10*ROW('Water Data'!E43)))</f>
        <v/>
      </c>
      <c r="BW49" s="289" t="str">
        <f ca="true">+IF(OFFSET('Water Data'!$E$28,0,10*ROW('Water Data'!E43))="","",OFFSET('Water Data'!$E$28,0,10*ROW('Water Data'!E43)))</f>
        <v/>
      </c>
      <c r="BX49" s="289" t="str">
        <f ca="true">+IF(OFFSET('Water Data'!$E$29,0,10*ROW('Water Data'!E43))="","",OFFSET('Water Data'!$E$29,0,10*ROW('Water Data'!E43)))</f>
        <v/>
      </c>
      <c r="BY49" s="289" t="str">
        <f ca="true">+IF(OFFSET('Water Data'!$F$27,0,10*ROW('Water Data'!F43))="","",OFFSET('Water Data'!$F$27,0,10*ROW('Water Data'!F43)))</f>
        <v/>
      </c>
      <c r="BZ49" s="289" t="str">
        <f ca="true">+IF(OFFSET('Water Data'!$F$28,0,10*ROW('Water Data'!F43))="","",OFFSET('Water Data'!$F$28,0,10*ROW('Water Data'!F43)))</f>
        <v/>
      </c>
      <c r="CA49" s="289" t="str">
        <f ca="true">+IF(OFFSET('Water Data'!$F$29,0,10*ROW('Water Data'!F43))="","",OFFSET('Water Data'!$F$29,0,10*ROW('Water Data'!F43)))</f>
        <v/>
      </c>
      <c r="CB49" s="289" t="str">
        <f ca="true">+IF(OFFSET('Water Data'!$G$27,0,10*ROW('Water Data'!G43))="","",OFFSET('Water Data'!$G$27,0,10*ROW('Water Data'!G43)))</f>
        <v/>
      </c>
      <c r="CC49" s="289" t="str">
        <f ca="true">+IF(OFFSET('Water Data'!$G$28,0,10*ROW('Water Data'!G43))="","",OFFSET('Water Data'!$G$28,0,10*ROW('Water Data'!G43)))</f>
        <v/>
      </c>
      <c r="CD49" s="289" t="str">
        <f ca="true">+IF(OFFSET('Water Data'!$G$29,0,10*ROW('Water Data'!G43))="","",OFFSET('Water Data'!$G$29,0,10*ROW('Water Data'!G43)))</f>
        <v/>
      </c>
      <c r="CE49" s="289" t="str">
        <f ca="true">+IF(OFFSET('Water Data'!$H$27,0,10*ROW('Water Data'!H43))="","",OFFSET('Water Data'!$H$27,0,10*ROW('Water Data'!H43)))</f>
        <v/>
      </c>
      <c r="CF49" s="289" t="str">
        <f ca="true">+IF(OFFSET('Water Data'!$H$28,0,10*ROW('Water Data'!H43))="","",OFFSET('Water Data'!$H$28,0,10*ROW('Water Data'!H43)))</f>
        <v/>
      </c>
      <c r="CG49" s="289" t="str">
        <f ca="true">+IF(OFFSET('Water Data'!$H$29,0,10*ROW('Water Data'!H43))="","",OFFSET('Water Data'!$H$29,0,10*ROW('Water Data'!H43)))</f>
        <v/>
      </c>
      <c r="CH49" s="289" t="str">
        <f ca="true">+IF(OFFSET('Water Data'!$I$27,0,10*ROW('Water Data'!I43))="","",OFFSET('Water Data'!$I$27,0,10*ROW('Water Data'!I43)))</f>
        <v/>
      </c>
      <c r="CI49" s="289" t="str">
        <f ca="true">+IF(OFFSET('Water Data'!$I$28,0,10*ROW('Water Data'!I43))="","",OFFSET('Water Data'!$I$28,0,10*ROW('Water Data'!I43)))</f>
        <v/>
      </c>
      <c r="CJ49" s="289" t="str">
        <f ca="true">+IF(OFFSET('Water Data'!$I$29,0,10*ROW('Water Data'!I43))="","",OFFSET('Water Data'!$I$29,0,10*ROW('Water Data'!I43)))</f>
        <v/>
      </c>
      <c r="CK49" s="289" t="str">
        <f ca="true">+IF(OFFSET('Sanitation Data'!$D$28,0,10*ROW('Sanitation Data'!D43))="","",OFFSET('Sanitation Data'!$D$28,0,10*ROW('Sanitation Data'!D43)))</f>
        <v/>
      </c>
      <c r="CL49" s="289" t="str">
        <f ca="true">+IF(OFFSET('Sanitation Data'!$D$29,0,10*ROW('Sanitation Data'!D43))="","",OFFSET('Sanitation Data'!$D$29,0,10*ROW('Sanitation Data'!D43)))</f>
        <v/>
      </c>
      <c r="CM49" s="289" t="str">
        <f ca="true">+IF(OFFSET('Sanitation Data'!$D$30,0,10*ROW('Sanitation Data'!D43))="","",OFFSET('Sanitation Data'!$D$30,0,10*ROW('Sanitation Data'!D43)))</f>
        <v/>
      </c>
      <c r="CN49" s="289" t="str">
        <f ca="true">+IF(OFFSET('Sanitation Data'!$D$31,0,10*ROW('Sanitation Data'!D43))="","",OFFSET('Sanitation Data'!$D$31,0,10*ROW('Sanitation Data'!D43)))</f>
        <v/>
      </c>
      <c r="CO49" s="289" t="str">
        <f ca="true">+IF(OFFSET('Sanitation Data'!$D$32,0,10*ROW('Sanitation Data'!D43))="","",OFFSET('Sanitation Data'!$D$32,0,10*ROW('Sanitation Data'!D43)))</f>
        <v/>
      </c>
      <c r="CP49" s="289" t="str">
        <f ca="true">+IF(OFFSET('Sanitation Data'!$E$28,0,10*ROW('Sanitation Data'!E43))="","",OFFSET('Sanitation Data'!$E$28,0,10*ROW('Sanitation Data'!E43)))</f>
        <v/>
      </c>
      <c r="CQ49" s="289" t="str">
        <f ca="true">+IF(OFFSET('Sanitation Data'!$E$29,0,10*ROW('Sanitation Data'!E43))="","",OFFSET('Sanitation Data'!$E$29,0,10*ROW('Sanitation Data'!E43)))</f>
        <v/>
      </c>
      <c r="CR49" s="289" t="str">
        <f ca="true">+IF(OFFSET('Sanitation Data'!$E$30,0,10*ROW('Sanitation Data'!E43))="","",OFFSET('Sanitation Data'!$E$30,0,10*ROW('Sanitation Data'!E43)))</f>
        <v/>
      </c>
      <c r="CS49" s="289" t="str">
        <f ca="true">+IF(OFFSET('Sanitation Data'!$E$31,0,10*ROW('Sanitation Data'!E43))="","",OFFSET('Sanitation Data'!$E$31,0,10*ROW('Sanitation Data'!E43)))</f>
        <v/>
      </c>
      <c r="CT49" s="289" t="str">
        <f ca="true">+IF(OFFSET('Sanitation Data'!$E$32,0,10*ROW('Sanitation Data'!E43))="","",OFFSET('Sanitation Data'!$E$32,0,10*ROW('Sanitation Data'!E43)))</f>
        <v/>
      </c>
      <c r="CU49" s="289" t="str">
        <f ca="true">+IF(OFFSET('Sanitation Data'!$F$28,0,10*ROW('Sanitation Data'!F43))="","",OFFSET('Sanitation Data'!$F$28,0,10*ROW('Sanitation Data'!F43)))</f>
        <v/>
      </c>
      <c r="CV49" s="289" t="str">
        <f ca="true">+IF(OFFSET('Sanitation Data'!$F$29,0,10*ROW('Sanitation Data'!F43))="","",OFFSET('Sanitation Data'!$F$29,0,10*ROW('Sanitation Data'!F43)))</f>
        <v/>
      </c>
      <c r="CW49" s="289" t="str">
        <f ca="true">+IF(OFFSET('Sanitation Data'!$F$30,0,10*ROW('Sanitation Data'!F43))="","",OFFSET('Sanitation Data'!$F$30,0,10*ROW('Sanitation Data'!F43)))</f>
        <v/>
      </c>
      <c r="CX49" s="289" t="str">
        <f ca="true">+IF(OFFSET('Sanitation Data'!$F$31,0,10*ROW('Sanitation Data'!F43))="","",OFFSET('Sanitation Data'!$F$31,0,10*ROW('Sanitation Data'!F43)))</f>
        <v/>
      </c>
      <c r="CY49" s="289" t="str">
        <f ca="true">+IF(OFFSET('Sanitation Data'!$F$32,0,10*ROW('Sanitation Data'!F43))="","",OFFSET('Sanitation Data'!$F$32,0,10*ROW('Sanitation Data'!F43)))</f>
        <v/>
      </c>
      <c r="CZ49" s="289" t="str">
        <f ca="true">+IF(OFFSET('Sanitation Data'!$G$28,0,10*ROW('Sanitation Data'!G43))="","",OFFSET('Sanitation Data'!$G$28,0,10*ROW('Sanitation Data'!G43)))</f>
        <v/>
      </c>
      <c r="DA49" s="289" t="str">
        <f ca="true">+IF(OFFSET('Sanitation Data'!$G$29,0,10*ROW('Sanitation Data'!G43))="","",OFFSET('Sanitation Data'!$G$29,0,10*ROW('Sanitation Data'!G43)))</f>
        <v/>
      </c>
      <c r="DB49" s="289" t="str">
        <f ca="true">+IF(OFFSET('Sanitation Data'!$G$30,0,10*ROW('Sanitation Data'!G43))="","",OFFSET('Sanitation Data'!$G$30,0,10*ROW('Sanitation Data'!G43)))</f>
        <v/>
      </c>
      <c r="DC49" s="289" t="str">
        <f ca="true">+IF(OFFSET('Sanitation Data'!$G$31,0,10*ROW('Sanitation Data'!G43))="","",OFFSET('Sanitation Data'!$G$31,0,10*ROW('Sanitation Data'!G43)))</f>
        <v/>
      </c>
      <c r="DD49" s="289" t="str">
        <f ca="true">+IF(OFFSET('Sanitation Data'!$G$32,0,10*ROW('Sanitation Data'!G43))="","",OFFSET('Sanitation Data'!$G$32,0,10*ROW('Sanitation Data'!G43)))</f>
        <v/>
      </c>
      <c r="DE49" s="289" t="str">
        <f ca="true">+IF(OFFSET('Sanitation Data'!$H$28,0,10*ROW('Sanitation Data'!H43))="","",OFFSET('Sanitation Data'!$H$28,0,10*ROW('Sanitation Data'!H43)))</f>
        <v/>
      </c>
      <c r="DF49" s="289" t="str">
        <f ca="true">+IF(OFFSET('Sanitation Data'!$H$29,0,10*ROW('Sanitation Data'!H43))="","",OFFSET('Sanitation Data'!$H$29,0,10*ROW('Sanitation Data'!H43)))</f>
        <v/>
      </c>
      <c r="DG49" s="289" t="str">
        <f ca="true">+IF(OFFSET('Sanitation Data'!$H$30,0,10*ROW('Sanitation Data'!H43))="","",OFFSET('Sanitation Data'!$H$30,0,10*ROW('Sanitation Data'!H43)))</f>
        <v/>
      </c>
      <c r="DH49" s="289" t="str">
        <f ca="true">+IF(OFFSET('Sanitation Data'!$H$31,0,10*ROW('Sanitation Data'!H43))="","",OFFSET('Sanitation Data'!$H$31,0,10*ROW('Sanitation Data'!H43)))</f>
        <v/>
      </c>
      <c r="DI49" s="289" t="str">
        <f ca="true">+IF(OFFSET('Sanitation Data'!$H$32,0,10*ROW('Sanitation Data'!H43))="","",OFFSET('Sanitation Data'!$H$32,0,10*ROW('Sanitation Data'!H43)))</f>
        <v/>
      </c>
      <c r="DJ49" s="289" t="str">
        <f ca="true">+IF(OFFSET('Sanitation Data'!$I$28,0,10*ROW('Sanitation Data'!I43))="","",OFFSET('Sanitation Data'!$I$28,0,10*ROW('Sanitation Data'!I43)))</f>
        <v/>
      </c>
      <c r="DK49" s="289" t="str">
        <f ca="true">+IF(OFFSET('Sanitation Data'!$I$29,0,10*ROW('Sanitation Data'!I43))="","",OFFSET('Sanitation Data'!$I$29,0,10*ROW('Sanitation Data'!I43)))</f>
        <v/>
      </c>
      <c r="DL49" s="289" t="str">
        <f ca="true">+IF(OFFSET('Sanitation Data'!$I$30,0,10*ROW('Sanitation Data'!I43))="","",OFFSET('Sanitation Data'!$I$30,0,10*ROW('Sanitation Data'!I43)))</f>
        <v/>
      </c>
      <c r="DM49" s="289" t="str">
        <f ca="true">+IF(OFFSET('Sanitation Data'!$I$31,0,10*ROW('Sanitation Data'!I43))="","",OFFSET('Sanitation Data'!$I$31,0,10*ROW('Sanitation Data'!I43)))</f>
        <v/>
      </c>
      <c r="DN49" s="289" t="str">
        <f ca="true">+IF(OFFSET('Sanitation Data'!$I$32,0,10*ROW('Sanitation Data'!I43))="","",OFFSET('Sanitation Data'!$I$32,0,10*ROW('Sanitation Data'!I43)))</f>
        <v/>
      </c>
      <c r="DO49" s="289" t="str">
        <f ca="true">+IF(OFFSET('Hygiene Data'!$D$11,0,10*ROW('Hygiene Data'!D43))="","",OFFSET('Hygiene Data'!$D$11,0,10*ROW('Hygiene Data'!D43)))</f>
        <v/>
      </c>
      <c r="DP49" s="289" t="str">
        <f ca="true">+IF(OFFSET('Hygiene Data'!$D$12,0,10*ROW('Hygiene Data'!D43))="","",OFFSET('Hygiene Data'!$D$12,0,10*ROW('Hygiene Data'!D43)))</f>
        <v/>
      </c>
      <c r="DQ49" s="289" t="str">
        <f ca="true">+IF(OFFSET('Hygiene Data'!$D$13,0,10*ROW('Hygiene Data'!D43))="","",OFFSET('Hygiene Data'!$D$13,0,10*ROW('Hygiene Data'!D43)))</f>
        <v/>
      </c>
      <c r="DR49" s="289" t="str">
        <f ca="true">+IF(OFFSET('Hygiene Data'!$E$11,0,10*ROW('Hygiene Data'!E43))="","",OFFSET('Hygiene Data'!$E$11,0,10*ROW('Hygiene Data'!E43)))</f>
        <v/>
      </c>
      <c r="DS49" s="289" t="str">
        <f ca="true">+IF(OFFSET('Hygiene Data'!$E$12,0,10*ROW('Hygiene Data'!E43))="","",OFFSET('Hygiene Data'!$E$12,0,10*ROW('Hygiene Data'!E43)))</f>
        <v/>
      </c>
      <c r="DT49" s="289" t="str">
        <f ca="true">+IF(OFFSET('Hygiene Data'!$E$13,0,10*ROW('Hygiene Data'!E43))="","",OFFSET('Hygiene Data'!$E$13,0,10*ROW('Hygiene Data'!E43)))</f>
        <v/>
      </c>
      <c r="DU49" s="289" t="str">
        <f ca="true">+IF(OFFSET('Hygiene Data'!$F$11,0,10*ROW('Hygiene Data'!F43))="","",OFFSET('Hygiene Data'!$F$11,0,10*ROW('Hygiene Data'!F43)))</f>
        <v/>
      </c>
      <c r="DV49" s="289" t="str">
        <f ca="true">+IF(OFFSET('Hygiene Data'!$F$12,0,10*ROW('Hygiene Data'!F43))="","",OFFSET('Hygiene Data'!$F$12,0,10*ROW('Hygiene Data'!F43)))</f>
        <v/>
      </c>
      <c r="DW49" s="289" t="str">
        <f ca="true">+IF(OFFSET('Hygiene Data'!$F$13,0,10*ROW('Hygiene Data'!F43))="","",OFFSET('Hygiene Data'!$F$13,0,10*ROW('Hygiene Data'!F43)))</f>
        <v/>
      </c>
      <c r="DX49" s="289" t="str">
        <f ca="true">+IF(OFFSET('Hygiene Data'!$G$11,0,10*ROW('Hygiene Data'!G43))="","",OFFSET('Hygiene Data'!$G$11,0,10*ROW('Hygiene Data'!G43)))</f>
        <v/>
      </c>
      <c r="DY49" s="289" t="str">
        <f ca="true">+IF(OFFSET('Hygiene Data'!$G$12,0,10*ROW('Hygiene Data'!G43))="","",OFFSET('Hygiene Data'!$G$12,0,10*ROW('Hygiene Data'!G43)))</f>
        <v/>
      </c>
      <c r="DZ49" s="289" t="str">
        <f ca="true">+IF(OFFSET('Hygiene Data'!$G$13,0,10*ROW('Hygiene Data'!G43))="","",OFFSET('Hygiene Data'!$G$13,0,10*ROW('Hygiene Data'!G43)))</f>
        <v/>
      </c>
      <c r="EA49" s="289" t="str">
        <f ca="true">+IF(OFFSET('Hygiene Data'!$H$11,0,10*ROW('Hygiene Data'!H43))="","",OFFSET('Hygiene Data'!$H$11,0,10*ROW('Hygiene Data'!H43)))</f>
        <v/>
      </c>
      <c r="EB49" s="289" t="str">
        <f ca="true">+IF(OFFSET('Hygiene Data'!$H$12,0,10*ROW('Hygiene Data'!H43))="","",OFFSET('Hygiene Data'!$H$12,0,10*ROW('Hygiene Data'!H43)))</f>
        <v/>
      </c>
      <c r="EC49" s="289" t="str">
        <f ca="true">+IF(OFFSET('Hygiene Data'!$H$13,0,10*ROW('Hygiene Data'!H43))="","",OFFSET('Hygiene Data'!$H$13,0,10*ROW('Hygiene Data'!H43)))</f>
        <v/>
      </c>
      <c r="ED49" s="289" t="str">
        <f ca="true">+IF(OFFSET('Hygiene Data'!$I$11,0,10*ROW('Hygiene Data'!I43))="","",OFFSET('Hygiene Data'!$I$11,0,10*ROW('Hygiene Data'!I43)))</f>
        <v/>
      </c>
      <c r="EE49" s="289" t="str">
        <f ca="true">+IF(OFFSET('Hygiene Data'!$I$12,0,10*ROW('Hygiene Data'!I43))="","",OFFSET('Hygiene Data'!$I$12,0,10*ROW('Hygiene Data'!I43)))</f>
        <v/>
      </c>
      <c r="EF49" s="289"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5"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9"/>
      <c r="BS50" s="289" t="str">
        <f ca="true">+IF(OFFSET('Water Data'!$D$27,0,10*ROW('Water Data'!D44))="","",OFFSET('Water Data'!$D$27,0,10*ROW('Water Data'!D44)))</f>
        <v/>
      </c>
      <c r="BT50" s="289" t="str">
        <f ca="true">+IF(OFFSET('Water Data'!$D$28,0,10*ROW('Water Data'!D44))="","",OFFSET('Water Data'!$D$28,0,10*ROW('Water Data'!D44)))</f>
        <v/>
      </c>
      <c r="BU50" s="289" t="str">
        <f ca="true">+IF(OFFSET('Water Data'!$D$29,0,10*ROW('Water Data'!D44))="","",OFFSET('Water Data'!$D$29,0,10*ROW('Water Data'!D44)))</f>
        <v/>
      </c>
      <c r="BV50" s="289" t="str">
        <f ca="true">+IF(OFFSET('Water Data'!$E$27,0,10*ROW('Water Data'!E44))="","",OFFSET('Water Data'!$E$27,0,10*ROW('Water Data'!E44)))</f>
        <v/>
      </c>
      <c r="BW50" s="289" t="str">
        <f ca="true">+IF(OFFSET('Water Data'!$E$28,0,10*ROW('Water Data'!E44))="","",OFFSET('Water Data'!$E$28,0,10*ROW('Water Data'!E44)))</f>
        <v/>
      </c>
      <c r="BX50" s="289" t="str">
        <f ca="true">+IF(OFFSET('Water Data'!$E$29,0,10*ROW('Water Data'!E44))="","",OFFSET('Water Data'!$E$29,0,10*ROW('Water Data'!E44)))</f>
        <v/>
      </c>
      <c r="BY50" s="289" t="str">
        <f ca="true">+IF(OFFSET('Water Data'!$F$27,0,10*ROW('Water Data'!F44))="","",OFFSET('Water Data'!$F$27,0,10*ROW('Water Data'!F44)))</f>
        <v/>
      </c>
      <c r="BZ50" s="289" t="str">
        <f ca="true">+IF(OFFSET('Water Data'!$F$28,0,10*ROW('Water Data'!F44))="","",OFFSET('Water Data'!$F$28,0,10*ROW('Water Data'!F44)))</f>
        <v/>
      </c>
      <c r="CA50" s="289" t="str">
        <f ca="true">+IF(OFFSET('Water Data'!$F$29,0,10*ROW('Water Data'!F44))="","",OFFSET('Water Data'!$F$29,0,10*ROW('Water Data'!F44)))</f>
        <v/>
      </c>
      <c r="CB50" s="289" t="str">
        <f ca="true">+IF(OFFSET('Water Data'!$G$27,0,10*ROW('Water Data'!G44))="","",OFFSET('Water Data'!$G$27,0,10*ROW('Water Data'!G44)))</f>
        <v/>
      </c>
      <c r="CC50" s="289" t="str">
        <f ca="true">+IF(OFFSET('Water Data'!$G$28,0,10*ROW('Water Data'!G44))="","",OFFSET('Water Data'!$G$28,0,10*ROW('Water Data'!G44)))</f>
        <v/>
      </c>
      <c r="CD50" s="289" t="str">
        <f ca="true">+IF(OFFSET('Water Data'!$G$29,0,10*ROW('Water Data'!G44))="","",OFFSET('Water Data'!$G$29,0,10*ROW('Water Data'!G44)))</f>
        <v/>
      </c>
      <c r="CE50" s="289" t="str">
        <f ca="true">+IF(OFFSET('Water Data'!$H$27,0,10*ROW('Water Data'!H44))="","",OFFSET('Water Data'!$H$27,0,10*ROW('Water Data'!H44)))</f>
        <v/>
      </c>
      <c r="CF50" s="289" t="str">
        <f ca="true">+IF(OFFSET('Water Data'!$H$28,0,10*ROW('Water Data'!H44))="","",OFFSET('Water Data'!$H$28,0,10*ROW('Water Data'!H44)))</f>
        <v/>
      </c>
      <c r="CG50" s="289" t="str">
        <f ca="true">+IF(OFFSET('Water Data'!$H$29,0,10*ROW('Water Data'!H44))="","",OFFSET('Water Data'!$H$29,0,10*ROW('Water Data'!H44)))</f>
        <v/>
      </c>
      <c r="CH50" s="289" t="str">
        <f ca="true">+IF(OFFSET('Water Data'!$I$27,0,10*ROW('Water Data'!I44))="","",OFFSET('Water Data'!$I$27,0,10*ROW('Water Data'!I44)))</f>
        <v/>
      </c>
      <c r="CI50" s="289" t="str">
        <f ca="true">+IF(OFFSET('Water Data'!$I$28,0,10*ROW('Water Data'!I44))="","",OFFSET('Water Data'!$I$28,0,10*ROW('Water Data'!I44)))</f>
        <v/>
      </c>
      <c r="CJ50" s="289" t="str">
        <f ca="true">+IF(OFFSET('Water Data'!$I$29,0,10*ROW('Water Data'!I44))="","",OFFSET('Water Data'!$I$29,0,10*ROW('Water Data'!I44)))</f>
        <v/>
      </c>
      <c r="CK50" s="289" t="str">
        <f ca="true">+IF(OFFSET('Sanitation Data'!$D$28,0,10*ROW('Sanitation Data'!D44))="","",OFFSET('Sanitation Data'!$D$28,0,10*ROW('Sanitation Data'!D44)))</f>
        <v/>
      </c>
      <c r="CL50" s="289" t="str">
        <f ca="true">+IF(OFFSET('Sanitation Data'!$D$29,0,10*ROW('Sanitation Data'!D44))="","",OFFSET('Sanitation Data'!$D$29,0,10*ROW('Sanitation Data'!D44)))</f>
        <v/>
      </c>
      <c r="CM50" s="289" t="str">
        <f ca="true">+IF(OFFSET('Sanitation Data'!$D$30,0,10*ROW('Sanitation Data'!D44))="","",OFFSET('Sanitation Data'!$D$30,0,10*ROW('Sanitation Data'!D44)))</f>
        <v/>
      </c>
      <c r="CN50" s="289" t="str">
        <f ca="true">+IF(OFFSET('Sanitation Data'!$D$31,0,10*ROW('Sanitation Data'!D44))="","",OFFSET('Sanitation Data'!$D$31,0,10*ROW('Sanitation Data'!D44)))</f>
        <v/>
      </c>
      <c r="CO50" s="289" t="str">
        <f ca="true">+IF(OFFSET('Sanitation Data'!$D$32,0,10*ROW('Sanitation Data'!D44))="","",OFFSET('Sanitation Data'!$D$32,0,10*ROW('Sanitation Data'!D44)))</f>
        <v/>
      </c>
      <c r="CP50" s="289" t="str">
        <f ca="true">+IF(OFFSET('Sanitation Data'!$E$28,0,10*ROW('Sanitation Data'!E44))="","",OFFSET('Sanitation Data'!$E$28,0,10*ROW('Sanitation Data'!E44)))</f>
        <v/>
      </c>
      <c r="CQ50" s="289" t="str">
        <f ca="true">+IF(OFFSET('Sanitation Data'!$E$29,0,10*ROW('Sanitation Data'!E44))="","",OFFSET('Sanitation Data'!$E$29,0,10*ROW('Sanitation Data'!E44)))</f>
        <v/>
      </c>
      <c r="CR50" s="289" t="str">
        <f ca="true">+IF(OFFSET('Sanitation Data'!$E$30,0,10*ROW('Sanitation Data'!E44))="","",OFFSET('Sanitation Data'!$E$30,0,10*ROW('Sanitation Data'!E44)))</f>
        <v/>
      </c>
      <c r="CS50" s="289" t="str">
        <f ca="true">+IF(OFFSET('Sanitation Data'!$E$31,0,10*ROW('Sanitation Data'!E44))="","",OFFSET('Sanitation Data'!$E$31,0,10*ROW('Sanitation Data'!E44)))</f>
        <v/>
      </c>
      <c r="CT50" s="289" t="str">
        <f ca="true">+IF(OFFSET('Sanitation Data'!$E$32,0,10*ROW('Sanitation Data'!E44))="","",OFFSET('Sanitation Data'!$E$32,0,10*ROW('Sanitation Data'!E44)))</f>
        <v/>
      </c>
      <c r="CU50" s="289" t="str">
        <f ca="true">+IF(OFFSET('Sanitation Data'!$F$28,0,10*ROW('Sanitation Data'!F44))="","",OFFSET('Sanitation Data'!$F$28,0,10*ROW('Sanitation Data'!F44)))</f>
        <v/>
      </c>
      <c r="CV50" s="289" t="str">
        <f ca="true">+IF(OFFSET('Sanitation Data'!$F$29,0,10*ROW('Sanitation Data'!F44))="","",OFFSET('Sanitation Data'!$F$29,0,10*ROW('Sanitation Data'!F44)))</f>
        <v/>
      </c>
      <c r="CW50" s="289" t="str">
        <f ca="true">+IF(OFFSET('Sanitation Data'!$F$30,0,10*ROW('Sanitation Data'!F44))="","",OFFSET('Sanitation Data'!$F$30,0,10*ROW('Sanitation Data'!F44)))</f>
        <v/>
      </c>
      <c r="CX50" s="289" t="str">
        <f ca="true">+IF(OFFSET('Sanitation Data'!$F$31,0,10*ROW('Sanitation Data'!F44))="","",OFFSET('Sanitation Data'!$F$31,0,10*ROW('Sanitation Data'!F44)))</f>
        <v/>
      </c>
      <c r="CY50" s="289" t="str">
        <f ca="true">+IF(OFFSET('Sanitation Data'!$F$32,0,10*ROW('Sanitation Data'!F44))="","",OFFSET('Sanitation Data'!$F$32,0,10*ROW('Sanitation Data'!F44)))</f>
        <v/>
      </c>
      <c r="CZ50" s="289" t="str">
        <f ca="true">+IF(OFFSET('Sanitation Data'!$G$28,0,10*ROW('Sanitation Data'!G44))="","",OFFSET('Sanitation Data'!$G$28,0,10*ROW('Sanitation Data'!G44)))</f>
        <v/>
      </c>
      <c r="DA50" s="289" t="str">
        <f ca="true">+IF(OFFSET('Sanitation Data'!$G$29,0,10*ROW('Sanitation Data'!G44))="","",OFFSET('Sanitation Data'!$G$29,0,10*ROW('Sanitation Data'!G44)))</f>
        <v/>
      </c>
      <c r="DB50" s="289" t="str">
        <f ca="true">+IF(OFFSET('Sanitation Data'!$G$30,0,10*ROW('Sanitation Data'!G44))="","",OFFSET('Sanitation Data'!$G$30,0,10*ROW('Sanitation Data'!G44)))</f>
        <v/>
      </c>
      <c r="DC50" s="289" t="str">
        <f ca="true">+IF(OFFSET('Sanitation Data'!$G$31,0,10*ROW('Sanitation Data'!G44))="","",OFFSET('Sanitation Data'!$G$31,0,10*ROW('Sanitation Data'!G44)))</f>
        <v/>
      </c>
      <c r="DD50" s="289" t="str">
        <f ca="true">+IF(OFFSET('Sanitation Data'!$G$32,0,10*ROW('Sanitation Data'!G44))="","",OFFSET('Sanitation Data'!$G$32,0,10*ROW('Sanitation Data'!G44)))</f>
        <v/>
      </c>
      <c r="DE50" s="289" t="str">
        <f ca="true">+IF(OFFSET('Sanitation Data'!$H$28,0,10*ROW('Sanitation Data'!H44))="","",OFFSET('Sanitation Data'!$H$28,0,10*ROW('Sanitation Data'!H44)))</f>
        <v/>
      </c>
      <c r="DF50" s="289" t="str">
        <f ca="true">+IF(OFFSET('Sanitation Data'!$H$29,0,10*ROW('Sanitation Data'!H44))="","",OFFSET('Sanitation Data'!$H$29,0,10*ROW('Sanitation Data'!H44)))</f>
        <v/>
      </c>
      <c r="DG50" s="289" t="str">
        <f ca="true">+IF(OFFSET('Sanitation Data'!$H$30,0,10*ROW('Sanitation Data'!H44))="","",OFFSET('Sanitation Data'!$H$30,0,10*ROW('Sanitation Data'!H44)))</f>
        <v/>
      </c>
      <c r="DH50" s="289" t="str">
        <f ca="true">+IF(OFFSET('Sanitation Data'!$H$31,0,10*ROW('Sanitation Data'!H44))="","",OFFSET('Sanitation Data'!$H$31,0,10*ROW('Sanitation Data'!H44)))</f>
        <v/>
      </c>
      <c r="DI50" s="289" t="str">
        <f ca="true">+IF(OFFSET('Sanitation Data'!$H$32,0,10*ROW('Sanitation Data'!H44))="","",OFFSET('Sanitation Data'!$H$32,0,10*ROW('Sanitation Data'!H44)))</f>
        <v/>
      </c>
      <c r="DJ50" s="289" t="str">
        <f ca="true">+IF(OFFSET('Sanitation Data'!$I$28,0,10*ROW('Sanitation Data'!I44))="","",OFFSET('Sanitation Data'!$I$28,0,10*ROW('Sanitation Data'!I44)))</f>
        <v/>
      </c>
      <c r="DK50" s="289" t="str">
        <f ca="true">+IF(OFFSET('Sanitation Data'!$I$29,0,10*ROW('Sanitation Data'!I44))="","",OFFSET('Sanitation Data'!$I$29,0,10*ROW('Sanitation Data'!I44)))</f>
        <v/>
      </c>
      <c r="DL50" s="289" t="str">
        <f ca="true">+IF(OFFSET('Sanitation Data'!$I$30,0,10*ROW('Sanitation Data'!I44))="","",OFFSET('Sanitation Data'!$I$30,0,10*ROW('Sanitation Data'!I44)))</f>
        <v/>
      </c>
      <c r="DM50" s="289" t="str">
        <f ca="true">+IF(OFFSET('Sanitation Data'!$I$31,0,10*ROW('Sanitation Data'!I44))="","",OFFSET('Sanitation Data'!$I$31,0,10*ROW('Sanitation Data'!I44)))</f>
        <v/>
      </c>
      <c r="DN50" s="289" t="str">
        <f ca="true">+IF(OFFSET('Sanitation Data'!$I$32,0,10*ROW('Sanitation Data'!I44))="","",OFFSET('Sanitation Data'!$I$32,0,10*ROW('Sanitation Data'!I44)))</f>
        <v/>
      </c>
      <c r="DO50" s="289" t="str">
        <f ca="true">+IF(OFFSET('Hygiene Data'!$D$11,0,10*ROW('Hygiene Data'!D44))="","",OFFSET('Hygiene Data'!$D$11,0,10*ROW('Hygiene Data'!D44)))</f>
        <v/>
      </c>
      <c r="DP50" s="289" t="str">
        <f ca="true">+IF(OFFSET('Hygiene Data'!$D$12,0,10*ROW('Hygiene Data'!D44))="","",OFFSET('Hygiene Data'!$D$12,0,10*ROW('Hygiene Data'!D44)))</f>
        <v/>
      </c>
      <c r="DQ50" s="289" t="str">
        <f ca="true">+IF(OFFSET('Hygiene Data'!$D$13,0,10*ROW('Hygiene Data'!D44))="","",OFFSET('Hygiene Data'!$D$13,0,10*ROW('Hygiene Data'!D44)))</f>
        <v/>
      </c>
      <c r="DR50" s="289" t="str">
        <f ca="true">+IF(OFFSET('Hygiene Data'!$E$11,0,10*ROW('Hygiene Data'!E44))="","",OFFSET('Hygiene Data'!$E$11,0,10*ROW('Hygiene Data'!E44)))</f>
        <v/>
      </c>
      <c r="DS50" s="289" t="str">
        <f ca="true">+IF(OFFSET('Hygiene Data'!$E$12,0,10*ROW('Hygiene Data'!E44))="","",OFFSET('Hygiene Data'!$E$12,0,10*ROW('Hygiene Data'!E44)))</f>
        <v/>
      </c>
      <c r="DT50" s="289" t="str">
        <f ca="true">+IF(OFFSET('Hygiene Data'!$E$13,0,10*ROW('Hygiene Data'!E44))="","",OFFSET('Hygiene Data'!$E$13,0,10*ROW('Hygiene Data'!E44)))</f>
        <v/>
      </c>
      <c r="DU50" s="289" t="str">
        <f ca="true">+IF(OFFSET('Hygiene Data'!$F$11,0,10*ROW('Hygiene Data'!F44))="","",OFFSET('Hygiene Data'!$F$11,0,10*ROW('Hygiene Data'!F44)))</f>
        <v/>
      </c>
      <c r="DV50" s="289" t="str">
        <f ca="true">+IF(OFFSET('Hygiene Data'!$F$12,0,10*ROW('Hygiene Data'!F44))="","",OFFSET('Hygiene Data'!$F$12,0,10*ROW('Hygiene Data'!F44)))</f>
        <v/>
      </c>
      <c r="DW50" s="289" t="str">
        <f ca="true">+IF(OFFSET('Hygiene Data'!$F$13,0,10*ROW('Hygiene Data'!F44))="","",OFFSET('Hygiene Data'!$F$13,0,10*ROW('Hygiene Data'!F44)))</f>
        <v/>
      </c>
      <c r="DX50" s="289" t="str">
        <f ca="true">+IF(OFFSET('Hygiene Data'!$G$11,0,10*ROW('Hygiene Data'!G44))="","",OFFSET('Hygiene Data'!$G$11,0,10*ROW('Hygiene Data'!G44)))</f>
        <v/>
      </c>
      <c r="DY50" s="289" t="str">
        <f ca="true">+IF(OFFSET('Hygiene Data'!$G$12,0,10*ROW('Hygiene Data'!G44))="","",OFFSET('Hygiene Data'!$G$12,0,10*ROW('Hygiene Data'!G44)))</f>
        <v/>
      </c>
      <c r="DZ50" s="289" t="str">
        <f ca="true">+IF(OFFSET('Hygiene Data'!$G$13,0,10*ROW('Hygiene Data'!G44))="","",OFFSET('Hygiene Data'!$G$13,0,10*ROW('Hygiene Data'!G44)))</f>
        <v/>
      </c>
      <c r="EA50" s="289" t="str">
        <f ca="true">+IF(OFFSET('Hygiene Data'!$H$11,0,10*ROW('Hygiene Data'!H44))="","",OFFSET('Hygiene Data'!$H$11,0,10*ROW('Hygiene Data'!H44)))</f>
        <v/>
      </c>
      <c r="EB50" s="289" t="str">
        <f ca="true">+IF(OFFSET('Hygiene Data'!$H$12,0,10*ROW('Hygiene Data'!H44))="","",OFFSET('Hygiene Data'!$H$12,0,10*ROW('Hygiene Data'!H44)))</f>
        <v/>
      </c>
      <c r="EC50" s="289" t="str">
        <f ca="true">+IF(OFFSET('Hygiene Data'!$H$13,0,10*ROW('Hygiene Data'!H44))="","",OFFSET('Hygiene Data'!$H$13,0,10*ROW('Hygiene Data'!H44)))</f>
        <v/>
      </c>
      <c r="ED50" s="289" t="str">
        <f ca="true">+IF(OFFSET('Hygiene Data'!$I$11,0,10*ROW('Hygiene Data'!I44))="","",OFFSET('Hygiene Data'!$I$11,0,10*ROW('Hygiene Data'!I44)))</f>
        <v/>
      </c>
      <c r="EE50" s="289" t="str">
        <f ca="true">+IF(OFFSET('Hygiene Data'!$I$12,0,10*ROW('Hygiene Data'!I44))="","",OFFSET('Hygiene Data'!$I$12,0,10*ROW('Hygiene Data'!I44)))</f>
        <v/>
      </c>
      <c r="EF50" s="289"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5"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9"/>
      <c r="BS51" s="289" t="str">
        <f ca="true">+IF(OFFSET('Water Data'!$D$27,0,10*ROW('Water Data'!D45))="","",OFFSET('Water Data'!$D$27,0,10*ROW('Water Data'!D45)))</f>
        <v/>
      </c>
      <c r="BT51" s="289" t="str">
        <f ca="true">+IF(OFFSET('Water Data'!$D$28,0,10*ROW('Water Data'!D45))="","",OFFSET('Water Data'!$D$28,0,10*ROW('Water Data'!D45)))</f>
        <v/>
      </c>
      <c r="BU51" s="289" t="str">
        <f ca="true">+IF(OFFSET('Water Data'!$D$29,0,10*ROW('Water Data'!D45))="","",OFFSET('Water Data'!$D$29,0,10*ROW('Water Data'!D45)))</f>
        <v/>
      </c>
      <c r="BV51" s="289" t="str">
        <f ca="true">+IF(OFFSET('Water Data'!$E$27,0,10*ROW('Water Data'!E45))="","",OFFSET('Water Data'!$E$27,0,10*ROW('Water Data'!E45)))</f>
        <v/>
      </c>
      <c r="BW51" s="289" t="str">
        <f ca="true">+IF(OFFSET('Water Data'!$E$28,0,10*ROW('Water Data'!E45))="","",OFFSET('Water Data'!$E$28,0,10*ROW('Water Data'!E45)))</f>
        <v/>
      </c>
      <c r="BX51" s="289" t="str">
        <f ca="true">+IF(OFFSET('Water Data'!$E$29,0,10*ROW('Water Data'!E45))="","",OFFSET('Water Data'!$E$29,0,10*ROW('Water Data'!E45)))</f>
        <v/>
      </c>
      <c r="BY51" s="289" t="str">
        <f ca="true">+IF(OFFSET('Water Data'!$F$27,0,10*ROW('Water Data'!F45))="","",OFFSET('Water Data'!$F$27,0,10*ROW('Water Data'!F45)))</f>
        <v/>
      </c>
      <c r="BZ51" s="289" t="str">
        <f ca="true">+IF(OFFSET('Water Data'!$F$28,0,10*ROW('Water Data'!F45))="","",OFFSET('Water Data'!$F$28,0,10*ROW('Water Data'!F45)))</f>
        <v/>
      </c>
      <c r="CA51" s="289" t="str">
        <f ca="true">+IF(OFFSET('Water Data'!$F$29,0,10*ROW('Water Data'!F45))="","",OFFSET('Water Data'!$F$29,0,10*ROW('Water Data'!F45)))</f>
        <v/>
      </c>
      <c r="CB51" s="289" t="str">
        <f ca="true">+IF(OFFSET('Water Data'!$G$27,0,10*ROW('Water Data'!G45))="","",OFFSET('Water Data'!$G$27,0,10*ROW('Water Data'!G45)))</f>
        <v/>
      </c>
      <c r="CC51" s="289" t="str">
        <f ca="true">+IF(OFFSET('Water Data'!$G$28,0,10*ROW('Water Data'!G45))="","",OFFSET('Water Data'!$G$28,0,10*ROW('Water Data'!G45)))</f>
        <v/>
      </c>
      <c r="CD51" s="289" t="str">
        <f ca="true">+IF(OFFSET('Water Data'!$G$29,0,10*ROW('Water Data'!G45))="","",OFFSET('Water Data'!$G$29,0,10*ROW('Water Data'!G45)))</f>
        <v/>
      </c>
      <c r="CE51" s="289" t="str">
        <f ca="true">+IF(OFFSET('Water Data'!$H$27,0,10*ROW('Water Data'!H45))="","",OFFSET('Water Data'!$H$27,0,10*ROW('Water Data'!H45)))</f>
        <v/>
      </c>
      <c r="CF51" s="289" t="str">
        <f ca="true">+IF(OFFSET('Water Data'!$H$28,0,10*ROW('Water Data'!H45))="","",OFFSET('Water Data'!$H$28,0,10*ROW('Water Data'!H45)))</f>
        <v/>
      </c>
      <c r="CG51" s="289" t="str">
        <f ca="true">+IF(OFFSET('Water Data'!$H$29,0,10*ROW('Water Data'!H45))="","",OFFSET('Water Data'!$H$29,0,10*ROW('Water Data'!H45)))</f>
        <v/>
      </c>
      <c r="CH51" s="289" t="str">
        <f ca="true">+IF(OFFSET('Water Data'!$I$27,0,10*ROW('Water Data'!I45))="","",OFFSET('Water Data'!$I$27,0,10*ROW('Water Data'!I45)))</f>
        <v/>
      </c>
      <c r="CI51" s="289" t="str">
        <f ca="true">+IF(OFFSET('Water Data'!$I$28,0,10*ROW('Water Data'!I45))="","",OFFSET('Water Data'!$I$28,0,10*ROW('Water Data'!I45)))</f>
        <v/>
      </c>
      <c r="CJ51" s="289" t="str">
        <f ca="true">+IF(OFFSET('Water Data'!$I$29,0,10*ROW('Water Data'!I45))="","",OFFSET('Water Data'!$I$29,0,10*ROW('Water Data'!I45)))</f>
        <v/>
      </c>
      <c r="CK51" s="289" t="str">
        <f ca="true">+IF(OFFSET('Sanitation Data'!$D$28,0,10*ROW('Sanitation Data'!D45))="","",OFFSET('Sanitation Data'!$D$28,0,10*ROW('Sanitation Data'!D45)))</f>
        <v/>
      </c>
      <c r="CL51" s="289" t="str">
        <f ca="true">+IF(OFFSET('Sanitation Data'!$D$29,0,10*ROW('Sanitation Data'!D45))="","",OFFSET('Sanitation Data'!$D$29,0,10*ROW('Sanitation Data'!D45)))</f>
        <v/>
      </c>
      <c r="CM51" s="289" t="str">
        <f ca="true">+IF(OFFSET('Sanitation Data'!$D$30,0,10*ROW('Sanitation Data'!D45))="","",OFFSET('Sanitation Data'!$D$30,0,10*ROW('Sanitation Data'!D45)))</f>
        <v/>
      </c>
      <c r="CN51" s="289" t="str">
        <f ca="true">+IF(OFFSET('Sanitation Data'!$D$31,0,10*ROW('Sanitation Data'!D45))="","",OFFSET('Sanitation Data'!$D$31,0,10*ROW('Sanitation Data'!D45)))</f>
        <v/>
      </c>
      <c r="CO51" s="289" t="str">
        <f ca="true">+IF(OFFSET('Sanitation Data'!$D$32,0,10*ROW('Sanitation Data'!D45))="","",OFFSET('Sanitation Data'!$D$32,0,10*ROW('Sanitation Data'!D45)))</f>
        <v/>
      </c>
      <c r="CP51" s="289" t="str">
        <f ca="true">+IF(OFFSET('Sanitation Data'!$E$28,0,10*ROW('Sanitation Data'!E45))="","",OFFSET('Sanitation Data'!$E$28,0,10*ROW('Sanitation Data'!E45)))</f>
        <v/>
      </c>
      <c r="CQ51" s="289" t="str">
        <f ca="true">+IF(OFFSET('Sanitation Data'!$E$29,0,10*ROW('Sanitation Data'!E45))="","",OFFSET('Sanitation Data'!$E$29,0,10*ROW('Sanitation Data'!E45)))</f>
        <v/>
      </c>
      <c r="CR51" s="289" t="str">
        <f ca="true">+IF(OFFSET('Sanitation Data'!$E$30,0,10*ROW('Sanitation Data'!E45))="","",OFFSET('Sanitation Data'!$E$30,0,10*ROW('Sanitation Data'!E45)))</f>
        <v/>
      </c>
      <c r="CS51" s="289" t="str">
        <f ca="true">+IF(OFFSET('Sanitation Data'!$E$31,0,10*ROW('Sanitation Data'!E45))="","",OFFSET('Sanitation Data'!$E$31,0,10*ROW('Sanitation Data'!E45)))</f>
        <v/>
      </c>
      <c r="CT51" s="289" t="str">
        <f ca="true">+IF(OFFSET('Sanitation Data'!$E$32,0,10*ROW('Sanitation Data'!E45))="","",OFFSET('Sanitation Data'!$E$32,0,10*ROW('Sanitation Data'!E45)))</f>
        <v/>
      </c>
      <c r="CU51" s="289" t="str">
        <f ca="true">+IF(OFFSET('Sanitation Data'!$F$28,0,10*ROW('Sanitation Data'!F45))="","",OFFSET('Sanitation Data'!$F$28,0,10*ROW('Sanitation Data'!F45)))</f>
        <v/>
      </c>
      <c r="CV51" s="289" t="str">
        <f ca="true">+IF(OFFSET('Sanitation Data'!$F$29,0,10*ROW('Sanitation Data'!F45))="","",OFFSET('Sanitation Data'!$F$29,0,10*ROW('Sanitation Data'!F45)))</f>
        <v/>
      </c>
      <c r="CW51" s="289" t="str">
        <f ca="true">+IF(OFFSET('Sanitation Data'!$F$30,0,10*ROW('Sanitation Data'!F45))="","",OFFSET('Sanitation Data'!$F$30,0,10*ROW('Sanitation Data'!F45)))</f>
        <v/>
      </c>
      <c r="CX51" s="289" t="str">
        <f ca="true">+IF(OFFSET('Sanitation Data'!$F$31,0,10*ROW('Sanitation Data'!F45))="","",OFFSET('Sanitation Data'!$F$31,0,10*ROW('Sanitation Data'!F45)))</f>
        <v/>
      </c>
      <c r="CY51" s="289" t="str">
        <f ca="true">+IF(OFFSET('Sanitation Data'!$F$32,0,10*ROW('Sanitation Data'!F45))="","",OFFSET('Sanitation Data'!$F$32,0,10*ROW('Sanitation Data'!F45)))</f>
        <v/>
      </c>
      <c r="CZ51" s="289" t="str">
        <f ca="true">+IF(OFFSET('Sanitation Data'!$G$28,0,10*ROW('Sanitation Data'!G45))="","",OFFSET('Sanitation Data'!$G$28,0,10*ROW('Sanitation Data'!G45)))</f>
        <v/>
      </c>
      <c r="DA51" s="289" t="str">
        <f ca="true">+IF(OFFSET('Sanitation Data'!$G$29,0,10*ROW('Sanitation Data'!G45))="","",OFFSET('Sanitation Data'!$G$29,0,10*ROW('Sanitation Data'!G45)))</f>
        <v/>
      </c>
      <c r="DB51" s="289" t="str">
        <f ca="true">+IF(OFFSET('Sanitation Data'!$G$30,0,10*ROW('Sanitation Data'!G45))="","",OFFSET('Sanitation Data'!$G$30,0,10*ROW('Sanitation Data'!G45)))</f>
        <v/>
      </c>
      <c r="DC51" s="289" t="str">
        <f ca="true">+IF(OFFSET('Sanitation Data'!$G$31,0,10*ROW('Sanitation Data'!G45))="","",OFFSET('Sanitation Data'!$G$31,0,10*ROW('Sanitation Data'!G45)))</f>
        <v/>
      </c>
      <c r="DD51" s="289" t="str">
        <f ca="true">+IF(OFFSET('Sanitation Data'!$G$32,0,10*ROW('Sanitation Data'!G45))="","",OFFSET('Sanitation Data'!$G$32,0,10*ROW('Sanitation Data'!G45)))</f>
        <v/>
      </c>
      <c r="DE51" s="289" t="str">
        <f ca="true">+IF(OFFSET('Sanitation Data'!$H$28,0,10*ROW('Sanitation Data'!H45))="","",OFFSET('Sanitation Data'!$H$28,0,10*ROW('Sanitation Data'!H45)))</f>
        <v/>
      </c>
      <c r="DF51" s="289" t="str">
        <f ca="true">+IF(OFFSET('Sanitation Data'!$H$29,0,10*ROW('Sanitation Data'!H45))="","",OFFSET('Sanitation Data'!$H$29,0,10*ROW('Sanitation Data'!H45)))</f>
        <v/>
      </c>
      <c r="DG51" s="289" t="str">
        <f ca="true">+IF(OFFSET('Sanitation Data'!$H$30,0,10*ROW('Sanitation Data'!H45))="","",OFFSET('Sanitation Data'!$H$30,0,10*ROW('Sanitation Data'!H45)))</f>
        <v/>
      </c>
      <c r="DH51" s="289" t="str">
        <f ca="true">+IF(OFFSET('Sanitation Data'!$H$31,0,10*ROW('Sanitation Data'!H45))="","",OFFSET('Sanitation Data'!$H$31,0,10*ROW('Sanitation Data'!H45)))</f>
        <v/>
      </c>
      <c r="DI51" s="289" t="str">
        <f ca="true">+IF(OFFSET('Sanitation Data'!$H$32,0,10*ROW('Sanitation Data'!H45))="","",OFFSET('Sanitation Data'!$H$32,0,10*ROW('Sanitation Data'!H45)))</f>
        <v/>
      </c>
      <c r="DJ51" s="289" t="str">
        <f ca="true">+IF(OFFSET('Sanitation Data'!$I$28,0,10*ROW('Sanitation Data'!I45))="","",OFFSET('Sanitation Data'!$I$28,0,10*ROW('Sanitation Data'!I45)))</f>
        <v/>
      </c>
      <c r="DK51" s="289" t="str">
        <f ca="true">+IF(OFFSET('Sanitation Data'!$I$29,0,10*ROW('Sanitation Data'!I45))="","",OFFSET('Sanitation Data'!$I$29,0,10*ROW('Sanitation Data'!I45)))</f>
        <v/>
      </c>
      <c r="DL51" s="289" t="str">
        <f ca="true">+IF(OFFSET('Sanitation Data'!$I$30,0,10*ROW('Sanitation Data'!I45))="","",OFFSET('Sanitation Data'!$I$30,0,10*ROW('Sanitation Data'!I45)))</f>
        <v/>
      </c>
      <c r="DM51" s="289" t="str">
        <f ca="true">+IF(OFFSET('Sanitation Data'!$I$31,0,10*ROW('Sanitation Data'!I45))="","",OFFSET('Sanitation Data'!$I$31,0,10*ROW('Sanitation Data'!I45)))</f>
        <v/>
      </c>
      <c r="DN51" s="289" t="str">
        <f ca="true">+IF(OFFSET('Sanitation Data'!$I$32,0,10*ROW('Sanitation Data'!I45))="","",OFFSET('Sanitation Data'!$I$32,0,10*ROW('Sanitation Data'!I45)))</f>
        <v/>
      </c>
      <c r="DO51" s="289" t="str">
        <f ca="true">+IF(OFFSET('Hygiene Data'!$D$11,0,10*ROW('Hygiene Data'!D45))="","",OFFSET('Hygiene Data'!$D$11,0,10*ROW('Hygiene Data'!D45)))</f>
        <v/>
      </c>
      <c r="DP51" s="289" t="str">
        <f ca="true">+IF(OFFSET('Hygiene Data'!$D$12,0,10*ROW('Hygiene Data'!D45))="","",OFFSET('Hygiene Data'!$D$12,0,10*ROW('Hygiene Data'!D45)))</f>
        <v/>
      </c>
      <c r="DQ51" s="289" t="str">
        <f ca="true">+IF(OFFSET('Hygiene Data'!$D$13,0,10*ROW('Hygiene Data'!D45))="","",OFFSET('Hygiene Data'!$D$13,0,10*ROW('Hygiene Data'!D45)))</f>
        <v/>
      </c>
      <c r="DR51" s="289" t="str">
        <f ca="true">+IF(OFFSET('Hygiene Data'!$E$11,0,10*ROW('Hygiene Data'!E45))="","",OFFSET('Hygiene Data'!$E$11,0,10*ROW('Hygiene Data'!E45)))</f>
        <v/>
      </c>
      <c r="DS51" s="289" t="str">
        <f ca="true">+IF(OFFSET('Hygiene Data'!$E$12,0,10*ROW('Hygiene Data'!E45))="","",OFFSET('Hygiene Data'!$E$12,0,10*ROW('Hygiene Data'!E45)))</f>
        <v/>
      </c>
      <c r="DT51" s="289" t="str">
        <f ca="true">+IF(OFFSET('Hygiene Data'!$E$13,0,10*ROW('Hygiene Data'!E45))="","",OFFSET('Hygiene Data'!$E$13,0,10*ROW('Hygiene Data'!E45)))</f>
        <v/>
      </c>
      <c r="DU51" s="289" t="str">
        <f ca="true">+IF(OFFSET('Hygiene Data'!$F$11,0,10*ROW('Hygiene Data'!F45))="","",OFFSET('Hygiene Data'!$F$11,0,10*ROW('Hygiene Data'!F45)))</f>
        <v/>
      </c>
      <c r="DV51" s="289" t="str">
        <f ca="true">+IF(OFFSET('Hygiene Data'!$F$12,0,10*ROW('Hygiene Data'!F45))="","",OFFSET('Hygiene Data'!$F$12,0,10*ROW('Hygiene Data'!F45)))</f>
        <v/>
      </c>
      <c r="DW51" s="289" t="str">
        <f ca="true">+IF(OFFSET('Hygiene Data'!$F$13,0,10*ROW('Hygiene Data'!F45))="","",OFFSET('Hygiene Data'!$F$13,0,10*ROW('Hygiene Data'!F45)))</f>
        <v/>
      </c>
      <c r="DX51" s="289" t="str">
        <f ca="true">+IF(OFFSET('Hygiene Data'!$G$11,0,10*ROW('Hygiene Data'!G45))="","",OFFSET('Hygiene Data'!$G$11,0,10*ROW('Hygiene Data'!G45)))</f>
        <v/>
      </c>
      <c r="DY51" s="289" t="str">
        <f ca="true">+IF(OFFSET('Hygiene Data'!$G$12,0,10*ROW('Hygiene Data'!G45))="","",OFFSET('Hygiene Data'!$G$12,0,10*ROW('Hygiene Data'!G45)))</f>
        <v/>
      </c>
      <c r="DZ51" s="289" t="str">
        <f ca="true">+IF(OFFSET('Hygiene Data'!$G$13,0,10*ROW('Hygiene Data'!G45))="","",OFFSET('Hygiene Data'!$G$13,0,10*ROW('Hygiene Data'!G45)))</f>
        <v/>
      </c>
      <c r="EA51" s="289" t="str">
        <f ca="true">+IF(OFFSET('Hygiene Data'!$H$11,0,10*ROW('Hygiene Data'!H45))="","",OFFSET('Hygiene Data'!$H$11,0,10*ROW('Hygiene Data'!H45)))</f>
        <v/>
      </c>
      <c r="EB51" s="289" t="str">
        <f ca="true">+IF(OFFSET('Hygiene Data'!$H$12,0,10*ROW('Hygiene Data'!H45))="","",OFFSET('Hygiene Data'!$H$12,0,10*ROW('Hygiene Data'!H45)))</f>
        <v/>
      </c>
      <c r="EC51" s="289" t="str">
        <f ca="true">+IF(OFFSET('Hygiene Data'!$H$13,0,10*ROW('Hygiene Data'!H45))="","",OFFSET('Hygiene Data'!$H$13,0,10*ROW('Hygiene Data'!H45)))</f>
        <v/>
      </c>
      <c r="ED51" s="289" t="str">
        <f ca="true">+IF(OFFSET('Hygiene Data'!$I$11,0,10*ROW('Hygiene Data'!I45))="","",OFFSET('Hygiene Data'!$I$11,0,10*ROW('Hygiene Data'!I45)))</f>
        <v/>
      </c>
      <c r="EE51" s="289" t="str">
        <f ca="true">+IF(OFFSET('Hygiene Data'!$I$12,0,10*ROW('Hygiene Data'!I45))="","",OFFSET('Hygiene Data'!$I$12,0,10*ROW('Hygiene Data'!I45)))</f>
        <v/>
      </c>
      <c r="EF51" s="289"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5"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9"/>
      <c r="BS52" s="289" t="str">
        <f ca="true">+IF(OFFSET('Water Data'!$D$27,0,10*ROW('Water Data'!D46))="","",OFFSET('Water Data'!$D$27,0,10*ROW('Water Data'!D46)))</f>
        <v/>
      </c>
      <c r="BT52" s="289" t="str">
        <f ca="true">+IF(OFFSET('Water Data'!$D$28,0,10*ROW('Water Data'!D46))="","",OFFSET('Water Data'!$D$28,0,10*ROW('Water Data'!D46)))</f>
        <v/>
      </c>
      <c r="BU52" s="289" t="str">
        <f ca="true">+IF(OFFSET('Water Data'!$D$29,0,10*ROW('Water Data'!D46))="","",OFFSET('Water Data'!$D$29,0,10*ROW('Water Data'!D46)))</f>
        <v/>
      </c>
      <c r="BV52" s="289" t="str">
        <f ca="true">+IF(OFFSET('Water Data'!$E$27,0,10*ROW('Water Data'!E46))="","",OFFSET('Water Data'!$E$27,0,10*ROW('Water Data'!E46)))</f>
        <v/>
      </c>
      <c r="BW52" s="289" t="str">
        <f ca="true">+IF(OFFSET('Water Data'!$E$28,0,10*ROW('Water Data'!E46))="","",OFFSET('Water Data'!$E$28,0,10*ROW('Water Data'!E46)))</f>
        <v/>
      </c>
      <c r="BX52" s="289" t="str">
        <f ca="true">+IF(OFFSET('Water Data'!$E$29,0,10*ROW('Water Data'!E46))="","",OFFSET('Water Data'!$E$29,0,10*ROW('Water Data'!E46)))</f>
        <v/>
      </c>
      <c r="BY52" s="289" t="str">
        <f ca="true">+IF(OFFSET('Water Data'!$F$27,0,10*ROW('Water Data'!F46))="","",OFFSET('Water Data'!$F$27,0,10*ROW('Water Data'!F46)))</f>
        <v/>
      </c>
      <c r="BZ52" s="289" t="str">
        <f ca="true">+IF(OFFSET('Water Data'!$F$28,0,10*ROW('Water Data'!F46))="","",OFFSET('Water Data'!$F$28,0,10*ROW('Water Data'!F46)))</f>
        <v/>
      </c>
      <c r="CA52" s="289" t="str">
        <f ca="true">+IF(OFFSET('Water Data'!$F$29,0,10*ROW('Water Data'!F46))="","",OFFSET('Water Data'!$F$29,0,10*ROW('Water Data'!F46)))</f>
        <v/>
      </c>
      <c r="CB52" s="289" t="str">
        <f ca="true">+IF(OFFSET('Water Data'!$G$27,0,10*ROW('Water Data'!G46))="","",OFFSET('Water Data'!$G$27,0,10*ROW('Water Data'!G46)))</f>
        <v/>
      </c>
      <c r="CC52" s="289" t="str">
        <f ca="true">+IF(OFFSET('Water Data'!$G$28,0,10*ROW('Water Data'!G46))="","",OFFSET('Water Data'!$G$28,0,10*ROW('Water Data'!G46)))</f>
        <v/>
      </c>
      <c r="CD52" s="289" t="str">
        <f ca="true">+IF(OFFSET('Water Data'!$G$29,0,10*ROW('Water Data'!G46))="","",OFFSET('Water Data'!$G$29,0,10*ROW('Water Data'!G46)))</f>
        <v/>
      </c>
      <c r="CE52" s="289" t="str">
        <f ca="true">+IF(OFFSET('Water Data'!$H$27,0,10*ROW('Water Data'!H46))="","",OFFSET('Water Data'!$H$27,0,10*ROW('Water Data'!H46)))</f>
        <v/>
      </c>
      <c r="CF52" s="289" t="str">
        <f ca="true">+IF(OFFSET('Water Data'!$H$28,0,10*ROW('Water Data'!H46))="","",OFFSET('Water Data'!$H$28,0,10*ROW('Water Data'!H46)))</f>
        <v/>
      </c>
      <c r="CG52" s="289" t="str">
        <f ca="true">+IF(OFFSET('Water Data'!$H$29,0,10*ROW('Water Data'!H46))="","",OFFSET('Water Data'!$H$29,0,10*ROW('Water Data'!H46)))</f>
        <v/>
      </c>
      <c r="CH52" s="289" t="str">
        <f ca="true">+IF(OFFSET('Water Data'!$I$27,0,10*ROW('Water Data'!I46))="","",OFFSET('Water Data'!$I$27,0,10*ROW('Water Data'!I46)))</f>
        <v/>
      </c>
      <c r="CI52" s="289" t="str">
        <f ca="true">+IF(OFFSET('Water Data'!$I$28,0,10*ROW('Water Data'!I46))="","",OFFSET('Water Data'!$I$28,0,10*ROW('Water Data'!I46)))</f>
        <v/>
      </c>
      <c r="CJ52" s="289" t="str">
        <f ca="true">+IF(OFFSET('Water Data'!$I$29,0,10*ROW('Water Data'!I46))="","",OFFSET('Water Data'!$I$29,0,10*ROW('Water Data'!I46)))</f>
        <v/>
      </c>
      <c r="CK52" s="289" t="str">
        <f ca="true">+IF(OFFSET('Sanitation Data'!$D$28,0,10*ROW('Sanitation Data'!D46))="","",OFFSET('Sanitation Data'!$D$28,0,10*ROW('Sanitation Data'!D46)))</f>
        <v/>
      </c>
      <c r="CL52" s="289" t="str">
        <f ca="true">+IF(OFFSET('Sanitation Data'!$D$29,0,10*ROW('Sanitation Data'!D46))="","",OFFSET('Sanitation Data'!$D$29,0,10*ROW('Sanitation Data'!D46)))</f>
        <v/>
      </c>
      <c r="CM52" s="289" t="str">
        <f ca="true">+IF(OFFSET('Sanitation Data'!$D$30,0,10*ROW('Sanitation Data'!D46))="","",OFFSET('Sanitation Data'!$D$30,0,10*ROW('Sanitation Data'!D46)))</f>
        <v/>
      </c>
      <c r="CN52" s="289" t="str">
        <f ca="true">+IF(OFFSET('Sanitation Data'!$D$31,0,10*ROW('Sanitation Data'!D46))="","",OFFSET('Sanitation Data'!$D$31,0,10*ROW('Sanitation Data'!D46)))</f>
        <v/>
      </c>
      <c r="CO52" s="289" t="str">
        <f ca="true">+IF(OFFSET('Sanitation Data'!$D$32,0,10*ROW('Sanitation Data'!D46))="","",OFFSET('Sanitation Data'!$D$32,0,10*ROW('Sanitation Data'!D46)))</f>
        <v/>
      </c>
      <c r="CP52" s="289" t="str">
        <f ca="true">+IF(OFFSET('Sanitation Data'!$E$28,0,10*ROW('Sanitation Data'!E46))="","",OFFSET('Sanitation Data'!$E$28,0,10*ROW('Sanitation Data'!E46)))</f>
        <v/>
      </c>
      <c r="CQ52" s="289" t="str">
        <f ca="true">+IF(OFFSET('Sanitation Data'!$E$29,0,10*ROW('Sanitation Data'!E46))="","",OFFSET('Sanitation Data'!$E$29,0,10*ROW('Sanitation Data'!E46)))</f>
        <v/>
      </c>
      <c r="CR52" s="289" t="str">
        <f ca="true">+IF(OFFSET('Sanitation Data'!$E$30,0,10*ROW('Sanitation Data'!E46))="","",OFFSET('Sanitation Data'!$E$30,0,10*ROW('Sanitation Data'!E46)))</f>
        <v/>
      </c>
      <c r="CS52" s="289" t="str">
        <f ca="true">+IF(OFFSET('Sanitation Data'!$E$31,0,10*ROW('Sanitation Data'!E46))="","",OFFSET('Sanitation Data'!$E$31,0,10*ROW('Sanitation Data'!E46)))</f>
        <v/>
      </c>
      <c r="CT52" s="289" t="str">
        <f ca="true">+IF(OFFSET('Sanitation Data'!$E$32,0,10*ROW('Sanitation Data'!E46))="","",OFFSET('Sanitation Data'!$E$32,0,10*ROW('Sanitation Data'!E46)))</f>
        <v/>
      </c>
      <c r="CU52" s="289" t="str">
        <f ca="true">+IF(OFFSET('Sanitation Data'!$F$28,0,10*ROW('Sanitation Data'!F46))="","",OFFSET('Sanitation Data'!$F$28,0,10*ROW('Sanitation Data'!F46)))</f>
        <v/>
      </c>
      <c r="CV52" s="289" t="str">
        <f ca="true">+IF(OFFSET('Sanitation Data'!$F$29,0,10*ROW('Sanitation Data'!F46))="","",OFFSET('Sanitation Data'!$F$29,0,10*ROW('Sanitation Data'!F46)))</f>
        <v/>
      </c>
      <c r="CW52" s="289" t="str">
        <f ca="true">+IF(OFFSET('Sanitation Data'!$F$30,0,10*ROW('Sanitation Data'!F46))="","",OFFSET('Sanitation Data'!$F$30,0,10*ROW('Sanitation Data'!F46)))</f>
        <v/>
      </c>
      <c r="CX52" s="289" t="str">
        <f ca="true">+IF(OFFSET('Sanitation Data'!$F$31,0,10*ROW('Sanitation Data'!F46))="","",OFFSET('Sanitation Data'!$F$31,0,10*ROW('Sanitation Data'!F46)))</f>
        <v/>
      </c>
      <c r="CY52" s="289" t="str">
        <f ca="true">+IF(OFFSET('Sanitation Data'!$F$32,0,10*ROW('Sanitation Data'!F46))="","",OFFSET('Sanitation Data'!$F$32,0,10*ROW('Sanitation Data'!F46)))</f>
        <v/>
      </c>
      <c r="CZ52" s="289" t="str">
        <f ca="true">+IF(OFFSET('Sanitation Data'!$G$28,0,10*ROW('Sanitation Data'!G46))="","",OFFSET('Sanitation Data'!$G$28,0,10*ROW('Sanitation Data'!G46)))</f>
        <v/>
      </c>
      <c r="DA52" s="289" t="str">
        <f ca="true">+IF(OFFSET('Sanitation Data'!$G$29,0,10*ROW('Sanitation Data'!G46))="","",OFFSET('Sanitation Data'!$G$29,0,10*ROW('Sanitation Data'!G46)))</f>
        <v/>
      </c>
      <c r="DB52" s="289" t="str">
        <f ca="true">+IF(OFFSET('Sanitation Data'!$G$30,0,10*ROW('Sanitation Data'!G46))="","",OFFSET('Sanitation Data'!$G$30,0,10*ROW('Sanitation Data'!G46)))</f>
        <v/>
      </c>
      <c r="DC52" s="289" t="str">
        <f ca="true">+IF(OFFSET('Sanitation Data'!$G$31,0,10*ROW('Sanitation Data'!G46))="","",OFFSET('Sanitation Data'!$G$31,0,10*ROW('Sanitation Data'!G46)))</f>
        <v/>
      </c>
      <c r="DD52" s="289" t="str">
        <f ca="true">+IF(OFFSET('Sanitation Data'!$G$32,0,10*ROW('Sanitation Data'!G46))="","",OFFSET('Sanitation Data'!$G$32,0,10*ROW('Sanitation Data'!G46)))</f>
        <v/>
      </c>
      <c r="DE52" s="289" t="str">
        <f ca="true">+IF(OFFSET('Sanitation Data'!$H$28,0,10*ROW('Sanitation Data'!H46))="","",OFFSET('Sanitation Data'!$H$28,0,10*ROW('Sanitation Data'!H46)))</f>
        <v/>
      </c>
      <c r="DF52" s="289" t="str">
        <f ca="true">+IF(OFFSET('Sanitation Data'!$H$29,0,10*ROW('Sanitation Data'!H46))="","",OFFSET('Sanitation Data'!$H$29,0,10*ROW('Sanitation Data'!H46)))</f>
        <v/>
      </c>
      <c r="DG52" s="289" t="str">
        <f ca="true">+IF(OFFSET('Sanitation Data'!$H$30,0,10*ROW('Sanitation Data'!H46))="","",OFFSET('Sanitation Data'!$H$30,0,10*ROW('Sanitation Data'!H46)))</f>
        <v/>
      </c>
      <c r="DH52" s="289" t="str">
        <f ca="true">+IF(OFFSET('Sanitation Data'!$H$31,0,10*ROW('Sanitation Data'!H46))="","",OFFSET('Sanitation Data'!$H$31,0,10*ROW('Sanitation Data'!H46)))</f>
        <v/>
      </c>
      <c r="DI52" s="289" t="str">
        <f ca="true">+IF(OFFSET('Sanitation Data'!$H$32,0,10*ROW('Sanitation Data'!H46))="","",OFFSET('Sanitation Data'!$H$32,0,10*ROW('Sanitation Data'!H46)))</f>
        <v/>
      </c>
      <c r="DJ52" s="289" t="str">
        <f ca="true">+IF(OFFSET('Sanitation Data'!$I$28,0,10*ROW('Sanitation Data'!I46))="","",OFFSET('Sanitation Data'!$I$28,0,10*ROW('Sanitation Data'!I46)))</f>
        <v/>
      </c>
      <c r="DK52" s="289" t="str">
        <f ca="true">+IF(OFFSET('Sanitation Data'!$I$29,0,10*ROW('Sanitation Data'!I46))="","",OFFSET('Sanitation Data'!$I$29,0,10*ROW('Sanitation Data'!I46)))</f>
        <v/>
      </c>
      <c r="DL52" s="289" t="str">
        <f ca="true">+IF(OFFSET('Sanitation Data'!$I$30,0,10*ROW('Sanitation Data'!I46))="","",OFFSET('Sanitation Data'!$I$30,0,10*ROW('Sanitation Data'!I46)))</f>
        <v/>
      </c>
      <c r="DM52" s="289" t="str">
        <f ca="true">+IF(OFFSET('Sanitation Data'!$I$31,0,10*ROW('Sanitation Data'!I46))="","",OFFSET('Sanitation Data'!$I$31,0,10*ROW('Sanitation Data'!I46)))</f>
        <v/>
      </c>
      <c r="DN52" s="289" t="str">
        <f ca="true">+IF(OFFSET('Sanitation Data'!$I$32,0,10*ROW('Sanitation Data'!I46))="","",OFFSET('Sanitation Data'!$I$32,0,10*ROW('Sanitation Data'!I46)))</f>
        <v/>
      </c>
      <c r="DO52" s="289" t="str">
        <f ca="true">+IF(OFFSET('Hygiene Data'!$D$11,0,10*ROW('Hygiene Data'!D46))="","",OFFSET('Hygiene Data'!$D$11,0,10*ROW('Hygiene Data'!D46)))</f>
        <v/>
      </c>
      <c r="DP52" s="289" t="str">
        <f ca="true">+IF(OFFSET('Hygiene Data'!$D$12,0,10*ROW('Hygiene Data'!D46))="","",OFFSET('Hygiene Data'!$D$12,0,10*ROW('Hygiene Data'!D46)))</f>
        <v/>
      </c>
      <c r="DQ52" s="289" t="str">
        <f ca="true">+IF(OFFSET('Hygiene Data'!$D$13,0,10*ROW('Hygiene Data'!D46))="","",OFFSET('Hygiene Data'!$D$13,0,10*ROW('Hygiene Data'!D46)))</f>
        <v/>
      </c>
      <c r="DR52" s="289" t="str">
        <f ca="true">+IF(OFFSET('Hygiene Data'!$E$11,0,10*ROW('Hygiene Data'!E46))="","",OFFSET('Hygiene Data'!$E$11,0,10*ROW('Hygiene Data'!E46)))</f>
        <v/>
      </c>
      <c r="DS52" s="289" t="str">
        <f ca="true">+IF(OFFSET('Hygiene Data'!$E$12,0,10*ROW('Hygiene Data'!E46))="","",OFFSET('Hygiene Data'!$E$12,0,10*ROW('Hygiene Data'!E46)))</f>
        <v/>
      </c>
      <c r="DT52" s="289" t="str">
        <f ca="true">+IF(OFFSET('Hygiene Data'!$E$13,0,10*ROW('Hygiene Data'!E46))="","",OFFSET('Hygiene Data'!$E$13,0,10*ROW('Hygiene Data'!E46)))</f>
        <v/>
      </c>
      <c r="DU52" s="289" t="str">
        <f ca="true">+IF(OFFSET('Hygiene Data'!$F$11,0,10*ROW('Hygiene Data'!F46))="","",OFFSET('Hygiene Data'!$F$11,0,10*ROW('Hygiene Data'!F46)))</f>
        <v/>
      </c>
      <c r="DV52" s="289" t="str">
        <f ca="true">+IF(OFFSET('Hygiene Data'!$F$12,0,10*ROW('Hygiene Data'!F46))="","",OFFSET('Hygiene Data'!$F$12,0,10*ROW('Hygiene Data'!F46)))</f>
        <v/>
      </c>
      <c r="DW52" s="289" t="str">
        <f ca="true">+IF(OFFSET('Hygiene Data'!$F$13,0,10*ROW('Hygiene Data'!F46))="","",OFFSET('Hygiene Data'!$F$13,0,10*ROW('Hygiene Data'!F46)))</f>
        <v/>
      </c>
      <c r="DX52" s="289" t="str">
        <f ca="true">+IF(OFFSET('Hygiene Data'!$G$11,0,10*ROW('Hygiene Data'!G46))="","",OFFSET('Hygiene Data'!$G$11,0,10*ROW('Hygiene Data'!G46)))</f>
        <v/>
      </c>
      <c r="DY52" s="289" t="str">
        <f ca="true">+IF(OFFSET('Hygiene Data'!$G$12,0,10*ROW('Hygiene Data'!G46))="","",OFFSET('Hygiene Data'!$G$12,0,10*ROW('Hygiene Data'!G46)))</f>
        <v/>
      </c>
      <c r="DZ52" s="289" t="str">
        <f ca="true">+IF(OFFSET('Hygiene Data'!$G$13,0,10*ROW('Hygiene Data'!G46))="","",OFFSET('Hygiene Data'!$G$13,0,10*ROW('Hygiene Data'!G46)))</f>
        <v/>
      </c>
      <c r="EA52" s="289" t="str">
        <f ca="true">+IF(OFFSET('Hygiene Data'!$H$11,0,10*ROW('Hygiene Data'!H46))="","",OFFSET('Hygiene Data'!$H$11,0,10*ROW('Hygiene Data'!H46)))</f>
        <v/>
      </c>
      <c r="EB52" s="289" t="str">
        <f ca="true">+IF(OFFSET('Hygiene Data'!$H$12,0,10*ROW('Hygiene Data'!H46))="","",OFFSET('Hygiene Data'!$H$12,0,10*ROW('Hygiene Data'!H46)))</f>
        <v/>
      </c>
      <c r="EC52" s="289" t="str">
        <f ca="true">+IF(OFFSET('Hygiene Data'!$H$13,0,10*ROW('Hygiene Data'!H46))="","",OFFSET('Hygiene Data'!$H$13,0,10*ROW('Hygiene Data'!H46)))</f>
        <v/>
      </c>
      <c r="ED52" s="289" t="str">
        <f ca="true">+IF(OFFSET('Hygiene Data'!$I$11,0,10*ROW('Hygiene Data'!I46))="","",OFFSET('Hygiene Data'!$I$11,0,10*ROW('Hygiene Data'!I46)))</f>
        <v/>
      </c>
      <c r="EE52" s="289" t="str">
        <f ca="true">+IF(OFFSET('Hygiene Data'!$I$12,0,10*ROW('Hygiene Data'!I46))="","",OFFSET('Hygiene Data'!$I$12,0,10*ROW('Hygiene Data'!I46)))</f>
        <v/>
      </c>
      <c r="EF52" s="289"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5"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9"/>
      <c r="BS53" s="289" t="str">
        <f ca="true">+IF(OFFSET('Water Data'!$D$27,0,10*ROW('Water Data'!D47))="","",OFFSET('Water Data'!$D$27,0,10*ROW('Water Data'!D47)))</f>
        <v/>
      </c>
      <c r="BT53" s="289" t="str">
        <f ca="true">+IF(OFFSET('Water Data'!$D$28,0,10*ROW('Water Data'!D47))="","",OFFSET('Water Data'!$D$28,0,10*ROW('Water Data'!D47)))</f>
        <v/>
      </c>
      <c r="BU53" s="289" t="str">
        <f ca="true">+IF(OFFSET('Water Data'!$D$29,0,10*ROW('Water Data'!D47))="","",OFFSET('Water Data'!$D$29,0,10*ROW('Water Data'!D47)))</f>
        <v/>
      </c>
      <c r="BV53" s="289" t="str">
        <f ca="true">+IF(OFFSET('Water Data'!$E$27,0,10*ROW('Water Data'!E47))="","",OFFSET('Water Data'!$E$27,0,10*ROW('Water Data'!E47)))</f>
        <v/>
      </c>
      <c r="BW53" s="289" t="str">
        <f ca="true">+IF(OFFSET('Water Data'!$E$28,0,10*ROW('Water Data'!E47))="","",OFFSET('Water Data'!$E$28,0,10*ROW('Water Data'!E47)))</f>
        <v/>
      </c>
      <c r="BX53" s="289" t="str">
        <f ca="true">+IF(OFFSET('Water Data'!$E$29,0,10*ROW('Water Data'!E47))="","",OFFSET('Water Data'!$E$29,0,10*ROW('Water Data'!E47)))</f>
        <v/>
      </c>
      <c r="BY53" s="289" t="str">
        <f ca="true">+IF(OFFSET('Water Data'!$F$27,0,10*ROW('Water Data'!F47))="","",OFFSET('Water Data'!$F$27,0,10*ROW('Water Data'!F47)))</f>
        <v/>
      </c>
      <c r="BZ53" s="289" t="str">
        <f ca="true">+IF(OFFSET('Water Data'!$F$28,0,10*ROW('Water Data'!F47))="","",OFFSET('Water Data'!$F$28,0,10*ROW('Water Data'!F47)))</f>
        <v/>
      </c>
      <c r="CA53" s="289" t="str">
        <f ca="true">+IF(OFFSET('Water Data'!$F$29,0,10*ROW('Water Data'!F47))="","",OFFSET('Water Data'!$F$29,0,10*ROW('Water Data'!F47)))</f>
        <v/>
      </c>
      <c r="CB53" s="289" t="str">
        <f ca="true">+IF(OFFSET('Water Data'!$G$27,0,10*ROW('Water Data'!G47))="","",OFFSET('Water Data'!$G$27,0,10*ROW('Water Data'!G47)))</f>
        <v/>
      </c>
      <c r="CC53" s="289" t="str">
        <f ca="true">+IF(OFFSET('Water Data'!$G$28,0,10*ROW('Water Data'!G47))="","",OFFSET('Water Data'!$G$28,0,10*ROW('Water Data'!G47)))</f>
        <v/>
      </c>
      <c r="CD53" s="289" t="str">
        <f ca="true">+IF(OFFSET('Water Data'!$G$29,0,10*ROW('Water Data'!G47))="","",OFFSET('Water Data'!$G$29,0,10*ROW('Water Data'!G47)))</f>
        <v/>
      </c>
      <c r="CE53" s="289" t="str">
        <f ca="true">+IF(OFFSET('Water Data'!$H$27,0,10*ROW('Water Data'!H47))="","",OFFSET('Water Data'!$H$27,0,10*ROW('Water Data'!H47)))</f>
        <v/>
      </c>
      <c r="CF53" s="289" t="str">
        <f ca="true">+IF(OFFSET('Water Data'!$H$28,0,10*ROW('Water Data'!H47))="","",OFFSET('Water Data'!$H$28,0,10*ROW('Water Data'!H47)))</f>
        <v/>
      </c>
      <c r="CG53" s="289" t="str">
        <f ca="true">+IF(OFFSET('Water Data'!$H$29,0,10*ROW('Water Data'!H47))="","",OFFSET('Water Data'!$H$29,0,10*ROW('Water Data'!H47)))</f>
        <v/>
      </c>
      <c r="CH53" s="289" t="str">
        <f ca="true">+IF(OFFSET('Water Data'!$I$27,0,10*ROW('Water Data'!I47))="","",OFFSET('Water Data'!$I$27,0,10*ROW('Water Data'!I47)))</f>
        <v/>
      </c>
      <c r="CI53" s="289" t="str">
        <f ca="true">+IF(OFFSET('Water Data'!$I$28,0,10*ROW('Water Data'!I47))="","",OFFSET('Water Data'!$I$28,0,10*ROW('Water Data'!I47)))</f>
        <v/>
      </c>
      <c r="CJ53" s="289" t="str">
        <f ca="true">+IF(OFFSET('Water Data'!$I$29,0,10*ROW('Water Data'!I47))="","",OFFSET('Water Data'!$I$29,0,10*ROW('Water Data'!I47)))</f>
        <v/>
      </c>
      <c r="CK53" s="289" t="str">
        <f ca="true">+IF(OFFSET('Sanitation Data'!$D$28,0,10*ROW('Sanitation Data'!D47))="","",OFFSET('Sanitation Data'!$D$28,0,10*ROW('Sanitation Data'!D47)))</f>
        <v/>
      </c>
      <c r="CL53" s="289" t="str">
        <f ca="true">+IF(OFFSET('Sanitation Data'!$D$29,0,10*ROW('Sanitation Data'!D47))="","",OFFSET('Sanitation Data'!$D$29,0,10*ROW('Sanitation Data'!D47)))</f>
        <v/>
      </c>
      <c r="CM53" s="289" t="str">
        <f ca="true">+IF(OFFSET('Sanitation Data'!$D$30,0,10*ROW('Sanitation Data'!D47))="","",OFFSET('Sanitation Data'!$D$30,0,10*ROW('Sanitation Data'!D47)))</f>
        <v/>
      </c>
      <c r="CN53" s="289" t="str">
        <f ca="true">+IF(OFFSET('Sanitation Data'!$D$31,0,10*ROW('Sanitation Data'!D47))="","",OFFSET('Sanitation Data'!$D$31,0,10*ROW('Sanitation Data'!D47)))</f>
        <v/>
      </c>
      <c r="CO53" s="289" t="str">
        <f ca="true">+IF(OFFSET('Sanitation Data'!$D$32,0,10*ROW('Sanitation Data'!D47))="","",OFFSET('Sanitation Data'!$D$32,0,10*ROW('Sanitation Data'!D47)))</f>
        <v/>
      </c>
      <c r="CP53" s="289" t="str">
        <f ca="true">+IF(OFFSET('Sanitation Data'!$E$28,0,10*ROW('Sanitation Data'!E47))="","",OFFSET('Sanitation Data'!$E$28,0,10*ROW('Sanitation Data'!E47)))</f>
        <v/>
      </c>
      <c r="CQ53" s="289" t="str">
        <f ca="true">+IF(OFFSET('Sanitation Data'!$E$29,0,10*ROW('Sanitation Data'!E47))="","",OFFSET('Sanitation Data'!$E$29,0,10*ROW('Sanitation Data'!E47)))</f>
        <v/>
      </c>
      <c r="CR53" s="289" t="str">
        <f ca="true">+IF(OFFSET('Sanitation Data'!$E$30,0,10*ROW('Sanitation Data'!E47))="","",OFFSET('Sanitation Data'!$E$30,0,10*ROW('Sanitation Data'!E47)))</f>
        <v/>
      </c>
      <c r="CS53" s="289" t="str">
        <f ca="true">+IF(OFFSET('Sanitation Data'!$E$31,0,10*ROW('Sanitation Data'!E47))="","",OFFSET('Sanitation Data'!$E$31,0,10*ROW('Sanitation Data'!E47)))</f>
        <v/>
      </c>
      <c r="CT53" s="289" t="str">
        <f ca="true">+IF(OFFSET('Sanitation Data'!$E$32,0,10*ROW('Sanitation Data'!E47))="","",OFFSET('Sanitation Data'!$E$32,0,10*ROW('Sanitation Data'!E47)))</f>
        <v/>
      </c>
      <c r="CU53" s="289" t="str">
        <f ca="true">+IF(OFFSET('Sanitation Data'!$F$28,0,10*ROW('Sanitation Data'!F47))="","",OFFSET('Sanitation Data'!$F$28,0,10*ROW('Sanitation Data'!F47)))</f>
        <v/>
      </c>
      <c r="CV53" s="289" t="str">
        <f ca="true">+IF(OFFSET('Sanitation Data'!$F$29,0,10*ROW('Sanitation Data'!F47))="","",OFFSET('Sanitation Data'!$F$29,0,10*ROW('Sanitation Data'!F47)))</f>
        <v/>
      </c>
      <c r="CW53" s="289" t="str">
        <f ca="true">+IF(OFFSET('Sanitation Data'!$F$30,0,10*ROW('Sanitation Data'!F47))="","",OFFSET('Sanitation Data'!$F$30,0,10*ROW('Sanitation Data'!F47)))</f>
        <v/>
      </c>
      <c r="CX53" s="289" t="str">
        <f ca="true">+IF(OFFSET('Sanitation Data'!$F$31,0,10*ROW('Sanitation Data'!F47))="","",OFFSET('Sanitation Data'!$F$31,0,10*ROW('Sanitation Data'!F47)))</f>
        <v/>
      </c>
      <c r="CY53" s="289" t="str">
        <f ca="true">+IF(OFFSET('Sanitation Data'!$F$32,0,10*ROW('Sanitation Data'!F47))="","",OFFSET('Sanitation Data'!$F$32,0,10*ROW('Sanitation Data'!F47)))</f>
        <v/>
      </c>
      <c r="CZ53" s="289" t="str">
        <f ca="true">+IF(OFFSET('Sanitation Data'!$G$28,0,10*ROW('Sanitation Data'!G47))="","",OFFSET('Sanitation Data'!$G$28,0,10*ROW('Sanitation Data'!G47)))</f>
        <v/>
      </c>
      <c r="DA53" s="289" t="str">
        <f ca="true">+IF(OFFSET('Sanitation Data'!$G$29,0,10*ROW('Sanitation Data'!G47))="","",OFFSET('Sanitation Data'!$G$29,0,10*ROW('Sanitation Data'!G47)))</f>
        <v/>
      </c>
      <c r="DB53" s="289" t="str">
        <f ca="true">+IF(OFFSET('Sanitation Data'!$G$30,0,10*ROW('Sanitation Data'!G47))="","",OFFSET('Sanitation Data'!$G$30,0,10*ROW('Sanitation Data'!G47)))</f>
        <v/>
      </c>
      <c r="DC53" s="289" t="str">
        <f ca="true">+IF(OFFSET('Sanitation Data'!$G$31,0,10*ROW('Sanitation Data'!G47))="","",OFFSET('Sanitation Data'!$G$31,0,10*ROW('Sanitation Data'!G47)))</f>
        <v/>
      </c>
      <c r="DD53" s="289" t="str">
        <f ca="true">+IF(OFFSET('Sanitation Data'!$G$32,0,10*ROW('Sanitation Data'!G47))="","",OFFSET('Sanitation Data'!$G$32,0,10*ROW('Sanitation Data'!G47)))</f>
        <v/>
      </c>
      <c r="DE53" s="289" t="str">
        <f ca="true">+IF(OFFSET('Sanitation Data'!$H$28,0,10*ROW('Sanitation Data'!H47))="","",OFFSET('Sanitation Data'!$H$28,0,10*ROW('Sanitation Data'!H47)))</f>
        <v/>
      </c>
      <c r="DF53" s="289" t="str">
        <f ca="true">+IF(OFFSET('Sanitation Data'!$H$29,0,10*ROW('Sanitation Data'!H47))="","",OFFSET('Sanitation Data'!$H$29,0,10*ROW('Sanitation Data'!H47)))</f>
        <v/>
      </c>
      <c r="DG53" s="289" t="str">
        <f ca="true">+IF(OFFSET('Sanitation Data'!$H$30,0,10*ROW('Sanitation Data'!H47))="","",OFFSET('Sanitation Data'!$H$30,0,10*ROW('Sanitation Data'!H47)))</f>
        <v/>
      </c>
      <c r="DH53" s="289" t="str">
        <f ca="true">+IF(OFFSET('Sanitation Data'!$H$31,0,10*ROW('Sanitation Data'!H47))="","",OFFSET('Sanitation Data'!$H$31,0,10*ROW('Sanitation Data'!H47)))</f>
        <v/>
      </c>
      <c r="DI53" s="289" t="str">
        <f ca="true">+IF(OFFSET('Sanitation Data'!$H$32,0,10*ROW('Sanitation Data'!H47))="","",OFFSET('Sanitation Data'!$H$32,0,10*ROW('Sanitation Data'!H47)))</f>
        <v/>
      </c>
      <c r="DJ53" s="289" t="str">
        <f ca="true">+IF(OFFSET('Sanitation Data'!$I$28,0,10*ROW('Sanitation Data'!I47))="","",OFFSET('Sanitation Data'!$I$28,0,10*ROW('Sanitation Data'!I47)))</f>
        <v/>
      </c>
      <c r="DK53" s="289" t="str">
        <f ca="true">+IF(OFFSET('Sanitation Data'!$I$29,0,10*ROW('Sanitation Data'!I47))="","",OFFSET('Sanitation Data'!$I$29,0,10*ROW('Sanitation Data'!I47)))</f>
        <v/>
      </c>
      <c r="DL53" s="289" t="str">
        <f ca="true">+IF(OFFSET('Sanitation Data'!$I$30,0,10*ROW('Sanitation Data'!I47))="","",OFFSET('Sanitation Data'!$I$30,0,10*ROW('Sanitation Data'!I47)))</f>
        <v/>
      </c>
      <c r="DM53" s="289" t="str">
        <f ca="true">+IF(OFFSET('Sanitation Data'!$I$31,0,10*ROW('Sanitation Data'!I47))="","",OFFSET('Sanitation Data'!$I$31,0,10*ROW('Sanitation Data'!I47)))</f>
        <v/>
      </c>
      <c r="DN53" s="289" t="str">
        <f ca="true">+IF(OFFSET('Sanitation Data'!$I$32,0,10*ROW('Sanitation Data'!I47))="","",OFFSET('Sanitation Data'!$I$32,0,10*ROW('Sanitation Data'!I47)))</f>
        <v/>
      </c>
      <c r="DO53" s="289" t="str">
        <f ca="true">+IF(OFFSET('Hygiene Data'!$D$11,0,10*ROW('Hygiene Data'!D47))="","",OFFSET('Hygiene Data'!$D$11,0,10*ROW('Hygiene Data'!D47)))</f>
        <v/>
      </c>
      <c r="DP53" s="289" t="str">
        <f ca="true">+IF(OFFSET('Hygiene Data'!$D$12,0,10*ROW('Hygiene Data'!D47))="","",OFFSET('Hygiene Data'!$D$12,0,10*ROW('Hygiene Data'!D47)))</f>
        <v/>
      </c>
      <c r="DQ53" s="289" t="str">
        <f ca="true">+IF(OFFSET('Hygiene Data'!$D$13,0,10*ROW('Hygiene Data'!D47))="","",OFFSET('Hygiene Data'!$D$13,0,10*ROW('Hygiene Data'!D47)))</f>
        <v/>
      </c>
      <c r="DR53" s="289" t="str">
        <f ca="true">+IF(OFFSET('Hygiene Data'!$E$11,0,10*ROW('Hygiene Data'!E47))="","",OFFSET('Hygiene Data'!$E$11,0,10*ROW('Hygiene Data'!E47)))</f>
        <v/>
      </c>
      <c r="DS53" s="289" t="str">
        <f ca="true">+IF(OFFSET('Hygiene Data'!$E$12,0,10*ROW('Hygiene Data'!E47))="","",OFFSET('Hygiene Data'!$E$12,0,10*ROW('Hygiene Data'!E47)))</f>
        <v/>
      </c>
      <c r="DT53" s="289" t="str">
        <f ca="true">+IF(OFFSET('Hygiene Data'!$E$13,0,10*ROW('Hygiene Data'!E47))="","",OFFSET('Hygiene Data'!$E$13,0,10*ROW('Hygiene Data'!E47)))</f>
        <v/>
      </c>
      <c r="DU53" s="289" t="str">
        <f ca="true">+IF(OFFSET('Hygiene Data'!$F$11,0,10*ROW('Hygiene Data'!F47))="","",OFFSET('Hygiene Data'!$F$11,0,10*ROW('Hygiene Data'!F47)))</f>
        <v/>
      </c>
      <c r="DV53" s="289" t="str">
        <f ca="true">+IF(OFFSET('Hygiene Data'!$F$12,0,10*ROW('Hygiene Data'!F47))="","",OFFSET('Hygiene Data'!$F$12,0,10*ROW('Hygiene Data'!F47)))</f>
        <v/>
      </c>
      <c r="DW53" s="289" t="str">
        <f ca="true">+IF(OFFSET('Hygiene Data'!$F$13,0,10*ROW('Hygiene Data'!F47))="","",OFFSET('Hygiene Data'!$F$13,0,10*ROW('Hygiene Data'!F47)))</f>
        <v/>
      </c>
      <c r="DX53" s="289" t="str">
        <f ca="true">+IF(OFFSET('Hygiene Data'!$G$11,0,10*ROW('Hygiene Data'!G47))="","",OFFSET('Hygiene Data'!$G$11,0,10*ROW('Hygiene Data'!G47)))</f>
        <v/>
      </c>
      <c r="DY53" s="289" t="str">
        <f ca="true">+IF(OFFSET('Hygiene Data'!$G$12,0,10*ROW('Hygiene Data'!G47))="","",OFFSET('Hygiene Data'!$G$12,0,10*ROW('Hygiene Data'!G47)))</f>
        <v/>
      </c>
      <c r="DZ53" s="289" t="str">
        <f ca="true">+IF(OFFSET('Hygiene Data'!$G$13,0,10*ROW('Hygiene Data'!G47))="","",OFFSET('Hygiene Data'!$G$13,0,10*ROW('Hygiene Data'!G47)))</f>
        <v/>
      </c>
      <c r="EA53" s="289" t="str">
        <f ca="true">+IF(OFFSET('Hygiene Data'!$H$11,0,10*ROW('Hygiene Data'!H47))="","",OFFSET('Hygiene Data'!$H$11,0,10*ROW('Hygiene Data'!H47)))</f>
        <v/>
      </c>
      <c r="EB53" s="289" t="str">
        <f ca="true">+IF(OFFSET('Hygiene Data'!$H$12,0,10*ROW('Hygiene Data'!H47))="","",OFFSET('Hygiene Data'!$H$12,0,10*ROW('Hygiene Data'!H47)))</f>
        <v/>
      </c>
      <c r="EC53" s="289" t="str">
        <f ca="true">+IF(OFFSET('Hygiene Data'!$H$13,0,10*ROW('Hygiene Data'!H47))="","",OFFSET('Hygiene Data'!$H$13,0,10*ROW('Hygiene Data'!H47)))</f>
        <v/>
      </c>
      <c r="ED53" s="289" t="str">
        <f ca="true">+IF(OFFSET('Hygiene Data'!$I$11,0,10*ROW('Hygiene Data'!I47))="","",OFFSET('Hygiene Data'!$I$11,0,10*ROW('Hygiene Data'!I47)))</f>
        <v/>
      </c>
      <c r="EE53" s="289" t="str">
        <f ca="true">+IF(OFFSET('Hygiene Data'!$I$12,0,10*ROW('Hygiene Data'!I47))="","",OFFSET('Hygiene Data'!$I$12,0,10*ROW('Hygiene Data'!I47)))</f>
        <v/>
      </c>
      <c r="EF53" s="289"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5"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9"/>
      <c r="BS54" s="289" t="str">
        <f ca="true">+IF(OFFSET('Water Data'!$D$27,0,10*ROW('Water Data'!D48))="","",OFFSET('Water Data'!$D$27,0,10*ROW('Water Data'!D48)))</f>
        <v/>
      </c>
      <c r="BT54" s="289" t="str">
        <f ca="true">+IF(OFFSET('Water Data'!$D$28,0,10*ROW('Water Data'!D48))="","",OFFSET('Water Data'!$D$28,0,10*ROW('Water Data'!D48)))</f>
        <v/>
      </c>
      <c r="BU54" s="289" t="str">
        <f ca="true">+IF(OFFSET('Water Data'!$D$29,0,10*ROW('Water Data'!D48))="","",OFFSET('Water Data'!$D$29,0,10*ROW('Water Data'!D48)))</f>
        <v/>
      </c>
      <c r="BV54" s="289" t="str">
        <f ca="true">+IF(OFFSET('Water Data'!$E$27,0,10*ROW('Water Data'!E48))="","",OFFSET('Water Data'!$E$27,0,10*ROW('Water Data'!E48)))</f>
        <v/>
      </c>
      <c r="BW54" s="289" t="str">
        <f ca="true">+IF(OFFSET('Water Data'!$E$28,0,10*ROW('Water Data'!E48))="","",OFFSET('Water Data'!$E$28,0,10*ROW('Water Data'!E48)))</f>
        <v/>
      </c>
      <c r="BX54" s="289" t="str">
        <f ca="true">+IF(OFFSET('Water Data'!$E$29,0,10*ROW('Water Data'!E48))="","",OFFSET('Water Data'!$E$29,0,10*ROW('Water Data'!E48)))</f>
        <v/>
      </c>
      <c r="BY54" s="289" t="str">
        <f ca="true">+IF(OFFSET('Water Data'!$F$27,0,10*ROW('Water Data'!F48))="","",OFFSET('Water Data'!$F$27,0,10*ROW('Water Data'!F48)))</f>
        <v/>
      </c>
      <c r="BZ54" s="289" t="str">
        <f ca="true">+IF(OFFSET('Water Data'!$F$28,0,10*ROW('Water Data'!F48))="","",OFFSET('Water Data'!$F$28,0,10*ROW('Water Data'!F48)))</f>
        <v/>
      </c>
      <c r="CA54" s="289" t="str">
        <f ca="true">+IF(OFFSET('Water Data'!$F$29,0,10*ROW('Water Data'!F48))="","",OFFSET('Water Data'!$F$29,0,10*ROW('Water Data'!F48)))</f>
        <v/>
      </c>
      <c r="CB54" s="289" t="str">
        <f ca="true">+IF(OFFSET('Water Data'!$G$27,0,10*ROW('Water Data'!G48))="","",OFFSET('Water Data'!$G$27,0,10*ROW('Water Data'!G48)))</f>
        <v/>
      </c>
      <c r="CC54" s="289" t="str">
        <f ca="true">+IF(OFFSET('Water Data'!$G$28,0,10*ROW('Water Data'!G48))="","",OFFSET('Water Data'!$G$28,0,10*ROW('Water Data'!G48)))</f>
        <v/>
      </c>
      <c r="CD54" s="289" t="str">
        <f ca="true">+IF(OFFSET('Water Data'!$G$29,0,10*ROW('Water Data'!G48))="","",OFFSET('Water Data'!$G$29,0,10*ROW('Water Data'!G48)))</f>
        <v/>
      </c>
      <c r="CE54" s="289" t="str">
        <f ca="true">+IF(OFFSET('Water Data'!$H$27,0,10*ROW('Water Data'!H48))="","",OFFSET('Water Data'!$H$27,0,10*ROW('Water Data'!H48)))</f>
        <v/>
      </c>
      <c r="CF54" s="289" t="str">
        <f ca="true">+IF(OFFSET('Water Data'!$H$28,0,10*ROW('Water Data'!H48))="","",OFFSET('Water Data'!$H$28,0,10*ROW('Water Data'!H48)))</f>
        <v/>
      </c>
      <c r="CG54" s="289" t="str">
        <f ca="true">+IF(OFFSET('Water Data'!$H$29,0,10*ROW('Water Data'!H48))="","",OFFSET('Water Data'!$H$29,0,10*ROW('Water Data'!H48)))</f>
        <v/>
      </c>
      <c r="CH54" s="289" t="str">
        <f ca="true">+IF(OFFSET('Water Data'!$I$27,0,10*ROW('Water Data'!I48))="","",OFFSET('Water Data'!$I$27,0,10*ROW('Water Data'!I48)))</f>
        <v/>
      </c>
      <c r="CI54" s="289" t="str">
        <f ca="true">+IF(OFFSET('Water Data'!$I$28,0,10*ROW('Water Data'!I48))="","",OFFSET('Water Data'!$I$28,0,10*ROW('Water Data'!I48)))</f>
        <v/>
      </c>
      <c r="CJ54" s="289" t="str">
        <f ca="true">+IF(OFFSET('Water Data'!$I$29,0,10*ROW('Water Data'!I48))="","",OFFSET('Water Data'!$I$29,0,10*ROW('Water Data'!I48)))</f>
        <v/>
      </c>
      <c r="CK54" s="289" t="str">
        <f ca="true">+IF(OFFSET('Sanitation Data'!$D$28,0,10*ROW('Sanitation Data'!D48))="","",OFFSET('Sanitation Data'!$D$28,0,10*ROW('Sanitation Data'!D48)))</f>
        <v/>
      </c>
      <c r="CL54" s="289" t="str">
        <f ca="true">+IF(OFFSET('Sanitation Data'!$D$29,0,10*ROW('Sanitation Data'!D48))="","",OFFSET('Sanitation Data'!$D$29,0,10*ROW('Sanitation Data'!D48)))</f>
        <v/>
      </c>
      <c r="CM54" s="289" t="str">
        <f ca="true">+IF(OFFSET('Sanitation Data'!$D$30,0,10*ROW('Sanitation Data'!D48))="","",OFFSET('Sanitation Data'!$D$30,0,10*ROW('Sanitation Data'!D48)))</f>
        <v/>
      </c>
      <c r="CN54" s="289" t="str">
        <f ca="true">+IF(OFFSET('Sanitation Data'!$D$31,0,10*ROW('Sanitation Data'!D48))="","",OFFSET('Sanitation Data'!$D$31,0,10*ROW('Sanitation Data'!D48)))</f>
        <v/>
      </c>
      <c r="CO54" s="289" t="str">
        <f ca="true">+IF(OFFSET('Sanitation Data'!$D$32,0,10*ROW('Sanitation Data'!D48))="","",OFFSET('Sanitation Data'!$D$32,0,10*ROW('Sanitation Data'!D48)))</f>
        <v/>
      </c>
      <c r="CP54" s="289" t="str">
        <f ca="true">+IF(OFFSET('Sanitation Data'!$E$28,0,10*ROW('Sanitation Data'!E48))="","",OFFSET('Sanitation Data'!$E$28,0,10*ROW('Sanitation Data'!E48)))</f>
        <v/>
      </c>
      <c r="CQ54" s="289" t="str">
        <f ca="true">+IF(OFFSET('Sanitation Data'!$E$29,0,10*ROW('Sanitation Data'!E48))="","",OFFSET('Sanitation Data'!$E$29,0,10*ROW('Sanitation Data'!E48)))</f>
        <v/>
      </c>
      <c r="CR54" s="289" t="str">
        <f ca="true">+IF(OFFSET('Sanitation Data'!$E$30,0,10*ROW('Sanitation Data'!E48))="","",OFFSET('Sanitation Data'!$E$30,0,10*ROW('Sanitation Data'!E48)))</f>
        <v/>
      </c>
      <c r="CS54" s="289" t="str">
        <f ca="true">+IF(OFFSET('Sanitation Data'!$E$31,0,10*ROW('Sanitation Data'!E48))="","",OFFSET('Sanitation Data'!$E$31,0,10*ROW('Sanitation Data'!E48)))</f>
        <v/>
      </c>
      <c r="CT54" s="289" t="str">
        <f ca="true">+IF(OFFSET('Sanitation Data'!$E$32,0,10*ROW('Sanitation Data'!E48))="","",OFFSET('Sanitation Data'!$E$32,0,10*ROW('Sanitation Data'!E48)))</f>
        <v/>
      </c>
      <c r="CU54" s="289" t="str">
        <f ca="true">+IF(OFFSET('Sanitation Data'!$F$28,0,10*ROW('Sanitation Data'!F48))="","",OFFSET('Sanitation Data'!$F$28,0,10*ROW('Sanitation Data'!F48)))</f>
        <v/>
      </c>
      <c r="CV54" s="289" t="str">
        <f ca="true">+IF(OFFSET('Sanitation Data'!$F$29,0,10*ROW('Sanitation Data'!F48))="","",OFFSET('Sanitation Data'!$F$29,0,10*ROW('Sanitation Data'!F48)))</f>
        <v/>
      </c>
      <c r="CW54" s="289" t="str">
        <f ca="true">+IF(OFFSET('Sanitation Data'!$F$30,0,10*ROW('Sanitation Data'!F48))="","",OFFSET('Sanitation Data'!$F$30,0,10*ROW('Sanitation Data'!F48)))</f>
        <v/>
      </c>
      <c r="CX54" s="289" t="str">
        <f ca="true">+IF(OFFSET('Sanitation Data'!$F$31,0,10*ROW('Sanitation Data'!F48))="","",OFFSET('Sanitation Data'!$F$31,0,10*ROW('Sanitation Data'!F48)))</f>
        <v/>
      </c>
      <c r="CY54" s="289" t="str">
        <f ca="true">+IF(OFFSET('Sanitation Data'!$F$32,0,10*ROW('Sanitation Data'!F48))="","",OFFSET('Sanitation Data'!$F$32,0,10*ROW('Sanitation Data'!F48)))</f>
        <v/>
      </c>
      <c r="CZ54" s="289" t="str">
        <f ca="true">+IF(OFFSET('Sanitation Data'!$G$28,0,10*ROW('Sanitation Data'!G48))="","",OFFSET('Sanitation Data'!$G$28,0,10*ROW('Sanitation Data'!G48)))</f>
        <v/>
      </c>
      <c r="DA54" s="289" t="str">
        <f ca="true">+IF(OFFSET('Sanitation Data'!$G$29,0,10*ROW('Sanitation Data'!G48))="","",OFFSET('Sanitation Data'!$G$29,0,10*ROW('Sanitation Data'!G48)))</f>
        <v/>
      </c>
      <c r="DB54" s="289" t="str">
        <f ca="true">+IF(OFFSET('Sanitation Data'!$G$30,0,10*ROW('Sanitation Data'!G48))="","",OFFSET('Sanitation Data'!$G$30,0,10*ROW('Sanitation Data'!G48)))</f>
        <v/>
      </c>
      <c r="DC54" s="289" t="str">
        <f ca="true">+IF(OFFSET('Sanitation Data'!$G$31,0,10*ROW('Sanitation Data'!G48))="","",OFFSET('Sanitation Data'!$G$31,0,10*ROW('Sanitation Data'!G48)))</f>
        <v/>
      </c>
      <c r="DD54" s="289" t="str">
        <f ca="true">+IF(OFFSET('Sanitation Data'!$G$32,0,10*ROW('Sanitation Data'!G48))="","",OFFSET('Sanitation Data'!$G$32,0,10*ROW('Sanitation Data'!G48)))</f>
        <v/>
      </c>
      <c r="DE54" s="289" t="str">
        <f ca="true">+IF(OFFSET('Sanitation Data'!$H$28,0,10*ROW('Sanitation Data'!H48))="","",OFFSET('Sanitation Data'!$H$28,0,10*ROW('Sanitation Data'!H48)))</f>
        <v/>
      </c>
      <c r="DF54" s="289" t="str">
        <f ca="true">+IF(OFFSET('Sanitation Data'!$H$29,0,10*ROW('Sanitation Data'!H48))="","",OFFSET('Sanitation Data'!$H$29,0,10*ROW('Sanitation Data'!H48)))</f>
        <v/>
      </c>
      <c r="DG54" s="289" t="str">
        <f ca="true">+IF(OFFSET('Sanitation Data'!$H$30,0,10*ROW('Sanitation Data'!H48))="","",OFFSET('Sanitation Data'!$H$30,0,10*ROW('Sanitation Data'!H48)))</f>
        <v/>
      </c>
      <c r="DH54" s="289" t="str">
        <f ca="true">+IF(OFFSET('Sanitation Data'!$H$31,0,10*ROW('Sanitation Data'!H48))="","",OFFSET('Sanitation Data'!$H$31,0,10*ROW('Sanitation Data'!H48)))</f>
        <v/>
      </c>
      <c r="DI54" s="289" t="str">
        <f ca="true">+IF(OFFSET('Sanitation Data'!$H$32,0,10*ROW('Sanitation Data'!H48))="","",OFFSET('Sanitation Data'!$H$32,0,10*ROW('Sanitation Data'!H48)))</f>
        <v/>
      </c>
      <c r="DJ54" s="289" t="str">
        <f ca="true">+IF(OFFSET('Sanitation Data'!$I$28,0,10*ROW('Sanitation Data'!I48))="","",OFFSET('Sanitation Data'!$I$28,0,10*ROW('Sanitation Data'!I48)))</f>
        <v/>
      </c>
      <c r="DK54" s="289" t="str">
        <f ca="true">+IF(OFFSET('Sanitation Data'!$I$29,0,10*ROW('Sanitation Data'!I48))="","",OFFSET('Sanitation Data'!$I$29,0,10*ROW('Sanitation Data'!I48)))</f>
        <v/>
      </c>
      <c r="DL54" s="289" t="str">
        <f ca="true">+IF(OFFSET('Sanitation Data'!$I$30,0,10*ROW('Sanitation Data'!I48))="","",OFFSET('Sanitation Data'!$I$30,0,10*ROW('Sanitation Data'!I48)))</f>
        <v/>
      </c>
      <c r="DM54" s="289" t="str">
        <f ca="true">+IF(OFFSET('Sanitation Data'!$I$31,0,10*ROW('Sanitation Data'!I48))="","",OFFSET('Sanitation Data'!$I$31,0,10*ROW('Sanitation Data'!I48)))</f>
        <v/>
      </c>
      <c r="DN54" s="289" t="str">
        <f ca="true">+IF(OFFSET('Sanitation Data'!$I$32,0,10*ROW('Sanitation Data'!I48))="","",OFFSET('Sanitation Data'!$I$32,0,10*ROW('Sanitation Data'!I48)))</f>
        <v/>
      </c>
      <c r="DO54" s="289" t="str">
        <f ca="true">+IF(OFFSET('Hygiene Data'!$D$11,0,10*ROW('Hygiene Data'!D48))="","",OFFSET('Hygiene Data'!$D$11,0,10*ROW('Hygiene Data'!D48)))</f>
        <v/>
      </c>
      <c r="DP54" s="289" t="str">
        <f ca="true">+IF(OFFSET('Hygiene Data'!$D$12,0,10*ROW('Hygiene Data'!D48))="","",OFFSET('Hygiene Data'!$D$12,0,10*ROW('Hygiene Data'!D48)))</f>
        <v/>
      </c>
      <c r="DQ54" s="289" t="str">
        <f ca="true">+IF(OFFSET('Hygiene Data'!$D$13,0,10*ROW('Hygiene Data'!D48))="","",OFFSET('Hygiene Data'!$D$13,0,10*ROW('Hygiene Data'!D48)))</f>
        <v/>
      </c>
      <c r="DR54" s="289" t="str">
        <f ca="true">+IF(OFFSET('Hygiene Data'!$E$11,0,10*ROW('Hygiene Data'!E48))="","",OFFSET('Hygiene Data'!$E$11,0,10*ROW('Hygiene Data'!E48)))</f>
        <v/>
      </c>
      <c r="DS54" s="289" t="str">
        <f ca="true">+IF(OFFSET('Hygiene Data'!$E$12,0,10*ROW('Hygiene Data'!E48))="","",OFFSET('Hygiene Data'!$E$12,0,10*ROW('Hygiene Data'!E48)))</f>
        <v/>
      </c>
      <c r="DT54" s="289" t="str">
        <f ca="true">+IF(OFFSET('Hygiene Data'!$E$13,0,10*ROW('Hygiene Data'!E48))="","",OFFSET('Hygiene Data'!$E$13,0,10*ROW('Hygiene Data'!E48)))</f>
        <v/>
      </c>
      <c r="DU54" s="289" t="str">
        <f ca="true">+IF(OFFSET('Hygiene Data'!$F$11,0,10*ROW('Hygiene Data'!F48))="","",OFFSET('Hygiene Data'!$F$11,0,10*ROW('Hygiene Data'!F48)))</f>
        <v/>
      </c>
      <c r="DV54" s="289" t="str">
        <f ca="true">+IF(OFFSET('Hygiene Data'!$F$12,0,10*ROW('Hygiene Data'!F48))="","",OFFSET('Hygiene Data'!$F$12,0,10*ROW('Hygiene Data'!F48)))</f>
        <v/>
      </c>
      <c r="DW54" s="289" t="str">
        <f ca="true">+IF(OFFSET('Hygiene Data'!$F$13,0,10*ROW('Hygiene Data'!F48))="","",OFFSET('Hygiene Data'!$F$13,0,10*ROW('Hygiene Data'!F48)))</f>
        <v/>
      </c>
      <c r="DX54" s="289" t="str">
        <f ca="true">+IF(OFFSET('Hygiene Data'!$G$11,0,10*ROW('Hygiene Data'!G48))="","",OFFSET('Hygiene Data'!$G$11,0,10*ROW('Hygiene Data'!G48)))</f>
        <v/>
      </c>
      <c r="DY54" s="289" t="str">
        <f ca="true">+IF(OFFSET('Hygiene Data'!$G$12,0,10*ROW('Hygiene Data'!G48))="","",OFFSET('Hygiene Data'!$G$12,0,10*ROW('Hygiene Data'!G48)))</f>
        <v/>
      </c>
      <c r="DZ54" s="289" t="str">
        <f ca="true">+IF(OFFSET('Hygiene Data'!$G$13,0,10*ROW('Hygiene Data'!G48))="","",OFFSET('Hygiene Data'!$G$13,0,10*ROW('Hygiene Data'!G48)))</f>
        <v/>
      </c>
      <c r="EA54" s="289" t="str">
        <f ca="true">+IF(OFFSET('Hygiene Data'!$H$11,0,10*ROW('Hygiene Data'!H48))="","",OFFSET('Hygiene Data'!$H$11,0,10*ROW('Hygiene Data'!H48)))</f>
        <v/>
      </c>
      <c r="EB54" s="289" t="str">
        <f ca="true">+IF(OFFSET('Hygiene Data'!$H$12,0,10*ROW('Hygiene Data'!H48))="","",OFFSET('Hygiene Data'!$H$12,0,10*ROW('Hygiene Data'!H48)))</f>
        <v/>
      </c>
      <c r="EC54" s="289" t="str">
        <f ca="true">+IF(OFFSET('Hygiene Data'!$H$13,0,10*ROW('Hygiene Data'!H48))="","",OFFSET('Hygiene Data'!$H$13,0,10*ROW('Hygiene Data'!H48)))</f>
        <v/>
      </c>
      <c r="ED54" s="289" t="str">
        <f ca="true">+IF(OFFSET('Hygiene Data'!$I$11,0,10*ROW('Hygiene Data'!I48))="","",OFFSET('Hygiene Data'!$I$11,0,10*ROW('Hygiene Data'!I48)))</f>
        <v/>
      </c>
      <c r="EE54" s="289" t="str">
        <f ca="true">+IF(OFFSET('Hygiene Data'!$I$12,0,10*ROW('Hygiene Data'!I48))="","",OFFSET('Hygiene Data'!$I$12,0,10*ROW('Hygiene Data'!I48)))</f>
        <v/>
      </c>
      <c r="EF54" s="289"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5"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9"/>
      <c r="BS55" s="289" t="str">
        <f ca="true">+IF(OFFSET('Water Data'!$D$27,0,10*ROW('Water Data'!D49))="","",OFFSET('Water Data'!$D$27,0,10*ROW('Water Data'!D49)))</f>
        <v/>
      </c>
      <c r="BT55" s="289" t="str">
        <f ca="true">+IF(OFFSET('Water Data'!$D$28,0,10*ROW('Water Data'!D49))="","",OFFSET('Water Data'!$D$28,0,10*ROW('Water Data'!D49)))</f>
        <v/>
      </c>
      <c r="BU55" s="289" t="str">
        <f ca="true">+IF(OFFSET('Water Data'!$D$29,0,10*ROW('Water Data'!D49))="","",OFFSET('Water Data'!$D$29,0,10*ROW('Water Data'!D49)))</f>
        <v/>
      </c>
      <c r="BV55" s="289" t="str">
        <f ca="true">+IF(OFFSET('Water Data'!$E$27,0,10*ROW('Water Data'!E49))="","",OFFSET('Water Data'!$E$27,0,10*ROW('Water Data'!E49)))</f>
        <v/>
      </c>
      <c r="BW55" s="289" t="str">
        <f ca="true">+IF(OFFSET('Water Data'!$E$28,0,10*ROW('Water Data'!E49))="","",OFFSET('Water Data'!$E$28,0,10*ROW('Water Data'!E49)))</f>
        <v/>
      </c>
      <c r="BX55" s="289" t="str">
        <f ca="true">+IF(OFFSET('Water Data'!$E$29,0,10*ROW('Water Data'!E49))="","",OFFSET('Water Data'!$E$29,0,10*ROW('Water Data'!E49)))</f>
        <v/>
      </c>
      <c r="BY55" s="289" t="str">
        <f ca="true">+IF(OFFSET('Water Data'!$F$27,0,10*ROW('Water Data'!F49))="","",OFFSET('Water Data'!$F$27,0,10*ROW('Water Data'!F49)))</f>
        <v/>
      </c>
      <c r="BZ55" s="289" t="str">
        <f ca="true">+IF(OFFSET('Water Data'!$F$28,0,10*ROW('Water Data'!F49))="","",OFFSET('Water Data'!$F$28,0,10*ROW('Water Data'!F49)))</f>
        <v/>
      </c>
      <c r="CA55" s="289" t="str">
        <f ca="true">+IF(OFFSET('Water Data'!$F$29,0,10*ROW('Water Data'!F49))="","",OFFSET('Water Data'!$F$29,0,10*ROW('Water Data'!F49)))</f>
        <v/>
      </c>
      <c r="CB55" s="289" t="str">
        <f ca="true">+IF(OFFSET('Water Data'!$G$27,0,10*ROW('Water Data'!G49))="","",OFFSET('Water Data'!$G$27,0,10*ROW('Water Data'!G49)))</f>
        <v/>
      </c>
      <c r="CC55" s="289" t="str">
        <f ca="true">+IF(OFFSET('Water Data'!$G$28,0,10*ROW('Water Data'!G49))="","",OFFSET('Water Data'!$G$28,0,10*ROW('Water Data'!G49)))</f>
        <v/>
      </c>
      <c r="CD55" s="289" t="str">
        <f ca="true">+IF(OFFSET('Water Data'!$G$29,0,10*ROW('Water Data'!G49))="","",OFFSET('Water Data'!$G$29,0,10*ROW('Water Data'!G49)))</f>
        <v/>
      </c>
      <c r="CE55" s="289" t="str">
        <f ca="true">+IF(OFFSET('Water Data'!$H$27,0,10*ROW('Water Data'!H49))="","",OFFSET('Water Data'!$H$27,0,10*ROW('Water Data'!H49)))</f>
        <v/>
      </c>
      <c r="CF55" s="289" t="str">
        <f ca="true">+IF(OFFSET('Water Data'!$H$28,0,10*ROW('Water Data'!H49))="","",OFFSET('Water Data'!$H$28,0,10*ROW('Water Data'!H49)))</f>
        <v/>
      </c>
      <c r="CG55" s="289" t="str">
        <f ca="true">+IF(OFFSET('Water Data'!$H$29,0,10*ROW('Water Data'!H49))="","",OFFSET('Water Data'!$H$29,0,10*ROW('Water Data'!H49)))</f>
        <v/>
      </c>
      <c r="CH55" s="289" t="str">
        <f ca="true">+IF(OFFSET('Water Data'!$I$27,0,10*ROW('Water Data'!I49))="","",OFFSET('Water Data'!$I$27,0,10*ROW('Water Data'!I49)))</f>
        <v/>
      </c>
      <c r="CI55" s="289" t="str">
        <f ca="true">+IF(OFFSET('Water Data'!$I$28,0,10*ROW('Water Data'!I49))="","",OFFSET('Water Data'!$I$28,0,10*ROW('Water Data'!I49)))</f>
        <v/>
      </c>
      <c r="CJ55" s="289" t="str">
        <f ca="true">+IF(OFFSET('Water Data'!$I$29,0,10*ROW('Water Data'!I49))="","",OFFSET('Water Data'!$I$29,0,10*ROW('Water Data'!I49)))</f>
        <v/>
      </c>
      <c r="CK55" s="289" t="str">
        <f ca="true">+IF(OFFSET('Sanitation Data'!$D$28,0,10*ROW('Sanitation Data'!D49))="","",OFFSET('Sanitation Data'!$D$28,0,10*ROW('Sanitation Data'!D49)))</f>
        <v/>
      </c>
      <c r="CL55" s="289" t="str">
        <f ca="true">+IF(OFFSET('Sanitation Data'!$D$29,0,10*ROW('Sanitation Data'!D49))="","",OFFSET('Sanitation Data'!$D$29,0,10*ROW('Sanitation Data'!D49)))</f>
        <v/>
      </c>
      <c r="CM55" s="289" t="str">
        <f ca="true">+IF(OFFSET('Sanitation Data'!$D$30,0,10*ROW('Sanitation Data'!D49))="","",OFFSET('Sanitation Data'!$D$30,0,10*ROW('Sanitation Data'!D49)))</f>
        <v/>
      </c>
      <c r="CN55" s="289" t="str">
        <f ca="true">+IF(OFFSET('Sanitation Data'!$D$31,0,10*ROW('Sanitation Data'!D49))="","",OFFSET('Sanitation Data'!$D$31,0,10*ROW('Sanitation Data'!D49)))</f>
        <v/>
      </c>
      <c r="CO55" s="289" t="str">
        <f ca="true">+IF(OFFSET('Sanitation Data'!$D$32,0,10*ROW('Sanitation Data'!D49))="","",OFFSET('Sanitation Data'!$D$32,0,10*ROW('Sanitation Data'!D49)))</f>
        <v/>
      </c>
      <c r="CP55" s="289" t="str">
        <f ca="true">+IF(OFFSET('Sanitation Data'!$E$28,0,10*ROW('Sanitation Data'!E49))="","",OFFSET('Sanitation Data'!$E$28,0,10*ROW('Sanitation Data'!E49)))</f>
        <v/>
      </c>
      <c r="CQ55" s="289" t="str">
        <f ca="true">+IF(OFFSET('Sanitation Data'!$E$29,0,10*ROW('Sanitation Data'!E49))="","",OFFSET('Sanitation Data'!$E$29,0,10*ROW('Sanitation Data'!E49)))</f>
        <v/>
      </c>
      <c r="CR55" s="289" t="str">
        <f ca="true">+IF(OFFSET('Sanitation Data'!$E$30,0,10*ROW('Sanitation Data'!E49))="","",OFFSET('Sanitation Data'!$E$30,0,10*ROW('Sanitation Data'!E49)))</f>
        <v/>
      </c>
      <c r="CS55" s="289" t="str">
        <f ca="true">+IF(OFFSET('Sanitation Data'!$E$31,0,10*ROW('Sanitation Data'!E49))="","",OFFSET('Sanitation Data'!$E$31,0,10*ROW('Sanitation Data'!E49)))</f>
        <v/>
      </c>
      <c r="CT55" s="289" t="str">
        <f ca="true">+IF(OFFSET('Sanitation Data'!$E$32,0,10*ROW('Sanitation Data'!E49))="","",OFFSET('Sanitation Data'!$E$32,0,10*ROW('Sanitation Data'!E49)))</f>
        <v/>
      </c>
      <c r="CU55" s="289" t="str">
        <f ca="true">+IF(OFFSET('Sanitation Data'!$F$28,0,10*ROW('Sanitation Data'!F49))="","",OFFSET('Sanitation Data'!$F$28,0,10*ROW('Sanitation Data'!F49)))</f>
        <v/>
      </c>
      <c r="CV55" s="289" t="str">
        <f ca="true">+IF(OFFSET('Sanitation Data'!$F$29,0,10*ROW('Sanitation Data'!F49))="","",OFFSET('Sanitation Data'!$F$29,0,10*ROW('Sanitation Data'!F49)))</f>
        <v/>
      </c>
      <c r="CW55" s="289" t="str">
        <f ca="true">+IF(OFFSET('Sanitation Data'!$F$30,0,10*ROW('Sanitation Data'!F49))="","",OFFSET('Sanitation Data'!$F$30,0,10*ROW('Sanitation Data'!F49)))</f>
        <v/>
      </c>
      <c r="CX55" s="289" t="str">
        <f ca="true">+IF(OFFSET('Sanitation Data'!$F$31,0,10*ROW('Sanitation Data'!F49))="","",OFFSET('Sanitation Data'!$F$31,0,10*ROW('Sanitation Data'!F49)))</f>
        <v/>
      </c>
      <c r="CY55" s="289" t="str">
        <f ca="true">+IF(OFFSET('Sanitation Data'!$F$32,0,10*ROW('Sanitation Data'!F49))="","",OFFSET('Sanitation Data'!$F$32,0,10*ROW('Sanitation Data'!F49)))</f>
        <v/>
      </c>
      <c r="CZ55" s="289" t="str">
        <f ca="true">+IF(OFFSET('Sanitation Data'!$G$28,0,10*ROW('Sanitation Data'!G49))="","",OFFSET('Sanitation Data'!$G$28,0,10*ROW('Sanitation Data'!G49)))</f>
        <v/>
      </c>
      <c r="DA55" s="289" t="str">
        <f ca="true">+IF(OFFSET('Sanitation Data'!$G$29,0,10*ROW('Sanitation Data'!G49))="","",OFFSET('Sanitation Data'!$G$29,0,10*ROW('Sanitation Data'!G49)))</f>
        <v/>
      </c>
      <c r="DB55" s="289" t="str">
        <f ca="true">+IF(OFFSET('Sanitation Data'!$G$30,0,10*ROW('Sanitation Data'!G49))="","",OFFSET('Sanitation Data'!$G$30,0,10*ROW('Sanitation Data'!G49)))</f>
        <v/>
      </c>
      <c r="DC55" s="289" t="str">
        <f ca="true">+IF(OFFSET('Sanitation Data'!$G$31,0,10*ROW('Sanitation Data'!G49))="","",OFFSET('Sanitation Data'!$G$31,0,10*ROW('Sanitation Data'!G49)))</f>
        <v/>
      </c>
      <c r="DD55" s="289" t="str">
        <f ca="true">+IF(OFFSET('Sanitation Data'!$G$32,0,10*ROW('Sanitation Data'!G49))="","",OFFSET('Sanitation Data'!$G$32,0,10*ROW('Sanitation Data'!G49)))</f>
        <v/>
      </c>
      <c r="DE55" s="289" t="str">
        <f ca="true">+IF(OFFSET('Sanitation Data'!$H$28,0,10*ROW('Sanitation Data'!H49))="","",OFFSET('Sanitation Data'!$H$28,0,10*ROW('Sanitation Data'!H49)))</f>
        <v/>
      </c>
      <c r="DF55" s="289" t="str">
        <f ca="true">+IF(OFFSET('Sanitation Data'!$H$29,0,10*ROW('Sanitation Data'!H49))="","",OFFSET('Sanitation Data'!$H$29,0,10*ROW('Sanitation Data'!H49)))</f>
        <v/>
      </c>
      <c r="DG55" s="289" t="str">
        <f ca="true">+IF(OFFSET('Sanitation Data'!$H$30,0,10*ROW('Sanitation Data'!H49))="","",OFFSET('Sanitation Data'!$H$30,0,10*ROW('Sanitation Data'!H49)))</f>
        <v/>
      </c>
      <c r="DH55" s="289" t="str">
        <f ca="true">+IF(OFFSET('Sanitation Data'!$H$31,0,10*ROW('Sanitation Data'!H49))="","",OFFSET('Sanitation Data'!$H$31,0,10*ROW('Sanitation Data'!H49)))</f>
        <v/>
      </c>
      <c r="DI55" s="289" t="str">
        <f ca="true">+IF(OFFSET('Sanitation Data'!$H$32,0,10*ROW('Sanitation Data'!H49))="","",OFFSET('Sanitation Data'!$H$32,0,10*ROW('Sanitation Data'!H49)))</f>
        <v/>
      </c>
      <c r="DJ55" s="289" t="str">
        <f ca="true">+IF(OFFSET('Sanitation Data'!$I$28,0,10*ROW('Sanitation Data'!I49))="","",OFFSET('Sanitation Data'!$I$28,0,10*ROW('Sanitation Data'!I49)))</f>
        <v/>
      </c>
      <c r="DK55" s="289" t="str">
        <f ca="true">+IF(OFFSET('Sanitation Data'!$I$29,0,10*ROW('Sanitation Data'!I49))="","",OFFSET('Sanitation Data'!$I$29,0,10*ROW('Sanitation Data'!I49)))</f>
        <v/>
      </c>
      <c r="DL55" s="289" t="str">
        <f ca="true">+IF(OFFSET('Sanitation Data'!$I$30,0,10*ROW('Sanitation Data'!I49))="","",OFFSET('Sanitation Data'!$I$30,0,10*ROW('Sanitation Data'!I49)))</f>
        <v/>
      </c>
      <c r="DM55" s="289" t="str">
        <f ca="true">+IF(OFFSET('Sanitation Data'!$I$31,0,10*ROW('Sanitation Data'!I49))="","",OFFSET('Sanitation Data'!$I$31,0,10*ROW('Sanitation Data'!I49)))</f>
        <v/>
      </c>
      <c r="DN55" s="289" t="str">
        <f ca="true">+IF(OFFSET('Sanitation Data'!$I$32,0,10*ROW('Sanitation Data'!I49))="","",OFFSET('Sanitation Data'!$I$32,0,10*ROW('Sanitation Data'!I49)))</f>
        <v/>
      </c>
      <c r="DO55" s="289" t="str">
        <f ca="true">+IF(OFFSET('Hygiene Data'!$D$11,0,10*ROW('Hygiene Data'!D49))="","",OFFSET('Hygiene Data'!$D$11,0,10*ROW('Hygiene Data'!D49)))</f>
        <v/>
      </c>
      <c r="DP55" s="289" t="str">
        <f ca="true">+IF(OFFSET('Hygiene Data'!$D$12,0,10*ROW('Hygiene Data'!D49))="","",OFFSET('Hygiene Data'!$D$12,0,10*ROW('Hygiene Data'!D49)))</f>
        <v/>
      </c>
      <c r="DQ55" s="289" t="str">
        <f ca="true">+IF(OFFSET('Hygiene Data'!$D$13,0,10*ROW('Hygiene Data'!D49))="","",OFFSET('Hygiene Data'!$D$13,0,10*ROW('Hygiene Data'!D49)))</f>
        <v/>
      </c>
      <c r="DR55" s="289" t="str">
        <f ca="true">+IF(OFFSET('Hygiene Data'!$E$11,0,10*ROW('Hygiene Data'!E49))="","",OFFSET('Hygiene Data'!$E$11,0,10*ROW('Hygiene Data'!E49)))</f>
        <v/>
      </c>
      <c r="DS55" s="289" t="str">
        <f ca="true">+IF(OFFSET('Hygiene Data'!$E$12,0,10*ROW('Hygiene Data'!E49))="","",OFFSET('Hygiene Data'!$E$12,0,10*ROW('Hygiene Data'!E49)))</f>
        <v/>
      </c>
      <c r="DT55" s="289" t="str">
        <f ca="true">+IF(OFFSET('Hygiene Data'!$E$13,0,10*ROW('Hygiene Data'!E49))="","",OFFSET('Hygiene Data'!$E$13,0,10*ROW('Hygiene Data'!E49)))</f>
        <v/>
      </c>
      <c r="DU55" s="289" t="str">
        <f ca="true">+IF(OFFSET('Hygiene Data'!$F$11,0,10*ROW('Hygiene Data'!F49))="","",OFFSET('Hygiene Data'!$F$11,0,10*ROW('Hygiene Data'!F49)))</f>
        <v/>
      </c>
      <c r="DV55" s="289" t="str">
        <f ca="true">+IF(OFFSET('Hygiene Data'!$F$12,0,10*ROW('Hygiene Data'!F49))="","",OFFSET('Hygiene Data'!$F$12,0,10*ROW('Hygiene Data'!F49)))</f>
        <v/>
      </c>
      <c r="DW55" s="289" t="str">
        <f ca="true">+IF(OFFSET('Hygiene Data'!$F$13,0,10*ROW('Hygiene Data'!F49))="","",OFFSET('Hygiene Data'!$F$13,0,10*ROW('Hygiene Data'!F49)))</f>
        <v/>
      </c>
      <c r="DX55" s="289" t="str">
        <f ca="true">+IF(OFFSET('Hygiene Data'!$G$11,0,10*ROW('Hygiene Data'!G49))="","",OFFSET('Hygiene Data'!$G$11,0,10*ROW('Hygiene Data'!G49)))</f>
        <v/>
      </c>
      <c r="DY55" s="289" t="str">
        <f ca="true">+IF(OFFSET('Hygiene Data'!$G$12,0,10*ROW('Hygiene Data'!G49))="","",OFFSET('Hygiene Data'!$G$12,0,10*ROW('Hygiene Data'!G49)))</f>
        <v/>
      </c>
      <c r="DZ55" s="289" t="str">
        <f ca="true">+IF(OFFSET('Hygiene Data'!$G$13,0,10*ROW('Hygiene Data'!G49))="","",OFFSET('Hygiene Data'!$G$13,0,10*ROW('Hygiene Data'!G49)))</f>
        <v/>
      </c>
      <c r="EA55" s="289" t="str">
        <f ca="true">+IF(OFFSET('Hygiene Data'!$H$11,0,10*ROW('Hygiene Data'!H49))="","",OFFSET('Hygiene Data'!$H$11,0,10*ROW('Hygiene Data'!H49)))</f>
        <v/>
      </c>
      <c r="EB55" s="289" t="str">
        <f ca="true">+IF(OFFSET('Hygiene Data'!$H$12,0,10*ROW('Hygiene Data'!H49))="","",OFFSET('Hygiene Data'!$H$12,0,10*ROW('Hygiene Data'!H49)))</f>
        <v/>
      </c>
      <c r="EC55" s="289" t="str">
        <f ca="true">+IF(OFFSET('Hygiene Data'!$H$13,0,10*ROW('Hygiene Data'!H49))="","",OFFSET('Hygiene Data'!$H$13,0,10*ROW('Hygiene Data'!H49)))</f>
        <v/>
      </c>
      <c r="ED55" s="289" t="str">
        <f ca="true">+IF(OFFSET('Hygiene Data'!$I$11,0,10*ROW('Hygiene Data'!I49))="","",OFFSET('Hygiene Data'!$I$11,0,10*ROW('Hygiene Data'!I49)))</f>
        <v/>
      </c>
      <c r="EE55" s="289" t="str">
        <f ca="true">+IF(OFFSET('Hygiene Data'!$I$12,0,10*ROW('Hygiene Data'!I49))="","",OFFSET('Hygiene Data'!$I$12,0,10*ROW('Hygiene Data'!I49)))</f>
        <v/>
      </c>
      <c r="EF55" s="289"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5"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9"/>
      <c r="BS56" s="289" t="str">
        <f ca="true">+IF(OFFSET('Water Data'!$D$27,0,10*ROW('Water Data'!D50))="","",OFFSET('Water Data'!$D$27,0,10*ROW('Water Data'!D50)))</f>
        <v/>
      </c>
      <c r="BT56" s="289" t="str">
        <f ca="true">+IF(OFFSET('Water Data'!$D$28,0,10*ROW('Water Data'!D50))="","",OFFSET('Water Data'!$D$28,0,10*ROW('Water Data'!D50)))</f>
        <v/>
      </c>
      <c r="BU56" s="289" t="str">
        <f ca="true">+IF(OFFSET('Water Data'!$D$29,0,10*ROW('Water Data'!D50))="","",OFFSET('Water Data'!$D$29,0,10*ROW('Water Data'!D50)))</f>
        <v/>
      </c>
      <c r="BV56" s="289" t="str">
        <f ca="true">+IF(OFFSET('Water Data'!$E$27,0,10*ROW('Water Data'!E50))="","",OFFSET('Water Data'!$E$27,0,10*ROW('Water Data'!E50)))</f>
        <v/>
      </c>
      <c r="BW56" s="289" t="str">
        <f ca="true">+IF(OFFSET('Water Data'!$E$28,0,10*ROW('Water Data'!E50))="","",OFFSET('Water Data'!$E$28,0,10*ROW('Water Data'!E50)))</f>
        <v/>
      </c>
      <c r="BX56" s="289" t="str">
        <f ca="true">+IF(OFFSET('Water Data'!$E$29,0,10*ROW('Water Data'!E50))="","",OFFSET('Water Data'!$E$29,0,10*ROW('Water Data'!E50)))</f>
        <v/>
      </c>
      <c r="BY56" s="289" t="str">
        <f ca="true">+IF(OFFSET('Water Data'!$F$27,0,10*ROW('Water Data'!F50))="","",OFFSET('Water Data'!$F$27,0,10*ROW('Water Data'!F50)))</f>
        <v/>
      </c>
      <c r="BZ56" s="289" t="str">
        <f ca="true">+IF(OFFSET('Water Data'!$F$28,0,10*ROW('Water Data'!F50))="","",OFFSET('Water Data'!$F$28,0,10*ROW('Water Data'!F50)))</f>
        <v/>
      </c>
      <c r="CA56" s="289" t="str">
        <f ca="true">+IF(OFFSET('Water Data'!$F$29,0,10*ROW('Water Data'!F50))="","",OFFSET('Water Data'!$F$29,0,10*ROW('Water Data'!F50)))</f>
        <v/>
      </c>
      <c r="CB56" s="289" t="str">
        <f ca="true">+IF(OFFSET('Water Data'!$G$27,0,10*ROW('Water Data'!G50))="","",OFFSET('Water Data'!$G$27,0,10*ROW('Water Data'!G50)))</f>
        <v/>
      </c>
      <c r="CC56" s="289" t="str">
        <f ca="true">+IF(OFFSET('Water Data'!$G$28,0,10*ROW('Water Data'!G50))="","",OFFSET('Water Data'!$G$28,0,10*ROW('Water Data'!G50)))</f>
        <v/>
      </c>
      <c r="CD56" s="289" t="str">
        <f ca="true">+IF(OFFSET('Water Data'!$G$29,0,10*ROW('Water Data'!G50))="","",OFFSET('Water Data'!$G$29,0,10*ROW('Water Data'!G50)))</f>
        <v/>
      </c>
      <c r="CE56" s="289" t="str">
        <f ca="true">+IF(OFFSET('Water Data'!$H$27,0,10*ROW('Water Data'!H50))="","",OFFSET('Water Data'!$H$27,0,10*ROW('Water Data'!H50)))</f>
        <v/>
      </c>
      <c r="CF56" s="289" t="str">
        <f ca="true">+IF(OFFSET('Water Data'!$H$28,0,10*ROW('Water Data'!H50))="","",OFFSET('Water Data'!$H$28,0,10*ROW('Water Data'!H50)))</f>
        <v/>
      </c>
      <c r="CG56" s="289" t="str">
        <f ca="true">+IF(OFFSET('Water Data'!$H$29,0,10*ROW('Water Data'!H50))="","",OFFSET('Water Data'!$H$29,0,10*ROW('Water Data'!H50)))</f>
        <v/>
      </c>
      <c r="CH56" s="289" t="str">
        <f ca="true">+IF(OFFSET('Water Data'!$I$27,0,10*ROW('Water Data'!I50))="","",OFFSET('Water Data'!$I$27,0,10*ROW('Water Data'!I50)))</f>
        <v/>
      </c>
      <c r="CI56" s="289" t="str">
        <f ca="true">+IF(OFFSET('Water Data'!$I$28,0,10*ROW('Water Data'!I50))="","",OFFSET('Water Data'!$I$28,0,10*ROW('Water Data'!I50)))</f>
        <v/>
      </c>
      <c r="CJ56" s="289" t="str">
        <f ca="true">+IF(OFFSET('Water Data'!$I$29,0,10*ROW('Water Data'!I50))="","",OFFSET('Water Data'!$I$29,0,10*ROW('Water Data'!I50)))</f>
        <v/>
      </c>
      <c r="CK56" s="289" t="str">
        <f ca="true">+IF(OFFSET('Sanitation Data'!$D$28,0,10*ROW('Sanitation Data'!D50))="","",OFFSET('Sanitation Data'!$D$28,0,10*ROW('Sanitation Data'!D50)))</f>
        <v/>
      </c>
      <c r="CL56" s="289" t="str">
        <f ca="true">+IF(OFFSET('Sanitation Data'!$D$29,0,10*ROW('Sanitation Data'!D50))="","",OFFSET('Sanitation Data'!$D$29,0,10*ROW('Sanitation Data'!D50)))</f>
        <v/>
      </c>
      <c r="CM56" s="289" t="str">
        <f ca="true">+IF(OFFSET('Sanitation Data'!$D$30,0,10*ROW('Sanitation Data'!D50))="","",OFFSET('Sanitation Data'!$D$30,0,10*ROW('Sanitation Data'!D50)))</f>
        <v/>
      </c>
      <c r="CN56" s="289" t="str">
        <f ca="true">+IF(OFFSET('Sanitation Data'!$D$31,0,10*ROW('Sanitation Data'!D50))="","",OFFSET('Sanitation Data'!$D$31,0,10*ROW('Sanitation Data'!D50)))</f>
        <v/>
      </c>
      <c r="CO56" s="289" t="str">
        <f ca="true">+IF(OFFSET('Sanitation Data'!$D$32,0,10*ROW('Sanitation Data'!D50))="","",OFFSET('Sanitation Data'!$D$32,0,10*ROW('Sanitation Data'!D50)))</f>
        <v/>
      </c>
      <c r="CP56" s="289" t="str">
        <f ca="true">+IF(OFFSET('Sanitation Data'!$E$28,0,10*ROW('Sanitation Data'!E50))="","",OFFSET('Sanitation Data'!$E$28,0,10*ROW('Sanitation Data'!E50)))</f>
        <v/>
      </c>
      <c r="CQ56" s="289" t="str">
        <f ca="true">+IF(OFFSET('Sanitation Data'!$E$29,0,10*ROW('Sanitation Data'!E50))="","",OFFSET('Sanitation Data'!$E$29,0,10*ROW('Sanitation Data'!E50)))</f>
        <v/>
      </c>
      <c r="CR56" s="289" t="str">
        <f ca="true">+IF(OFFSET('Sanitation Data'!$E$30,0,10*ROW('Sanitation Data'!E50))="","",OFFSET('Sanitation Data'!$E$30,0,10*ROW('Sanitation Data'!E50)))</f>
        <v/>
      </c>
      <c r="CS56" s="289" t="str">
        <f ca="true">+IF(OFFSET('Sanitation Data'!$E$31,0,10*ROW('Sanitation Data'!E50))="","",OFFSET('Sanitation Data'!$E$31,0,10*ROW('Sanitation Data'!E50)))</f>
        <v/>
      </c>
      <c r="CT56" s="289" t="str">
        <f ca="true">+IF(OFFSET('Sanitation Data'!$E$32,0,10*ROW('Sanitation Data'!E50))="","",OFFSET('Sanitation Data'!$E$32,0,10*ROW('Sanitation Data'!E50)))</f>
        <v/>
      </c>
      <c r="CU56" s="289" t="str">
        <f ca="true">+IF(OFFSET('Sanitation Data'!$F$28,0,10*ROW('Sanitation Data'!F50))="","",OFFSET('Sanitation Data'!$F$28,0,10*ROW('Sanitation Data'!F50)))</f>
        <v/>
      </c>
      <c r="CV56" s="289" t="str">
        <f ca="true">+IF(OFFSET('Sanitation Data'!$F$29,0,10*ROW('Sanitation Data'!F50))="","",OFFSET('Sanitation Data'!$F$29,0,10*ROW('Sanitation Data'!F50)))</f>
        <v/>
      </c>
      <c r="CW56" s="289" t="str">
        <f ca="true">+IF(OFFSET('Sanitation Data'!$F$30,0,10*ROW('Sanitation Data'!F50))="","",OFFSET('Sanitation Data'!$F$30,0,10*ROW('Sanitation Data'!F50)))</f>
        <v/>
      </c>
      <c r="CX56" s="289" t="str">
        <f ca="true">+IF(OFFSET('Sanitation Data'!$F$31,0,10*ROW('Sanitation Data'!F50))="","",OFFSET('Sanitation Data'!$F$31,0,10*ROW('Sanitation Data'!F50)))</f>
        <v/>
      </c>
      <c r="CY56" s="289" t="str">
        <f ca="true">+IF(OFFSET('Sanitation Data'!$F$32,0,10*ROW('Sanitation Data'!F50))="","",OFFSET('Sanitation Data'!$F$32,0,10*ROW('Sanitation Data'!F50)))</f>
        <v/>
      </c>
      <c r="CZ56" s="289" t="str">
        <f ca="true">+IF(OFFSET('Sanitation Data'!$G$28,0,10*ROW('Sanitation Data'!G50))="","",OFFSET('Sanitation Data'!$G$28,0,10*ROW('Sanitation Data'!G50)))</f>
        <v/>
      </c>
      <c r="DA56" s="289" t="str">
        <f ca="true">+IF(OFFSET('Sanitation Data'!$G$29,0,10*ROW('Sanitation Data'!G50))="","",OFFSET('Sanitation Data'!$G$29,0,10*ROW('Sanitation Data'!G50)))</f>
        <v/>
      </c>
      <c r="DB56" s="289" t="str">
        <f ca="true">+IF(OFFSET('Sanitation Data'!$G$30,0,10*ROW('Sanitation Data'!G50))="","",OFFSET('Sanitation Data'!$G$30,0,10*ROW('Sanitation Data'!G50)))</f>
        <v/>
      </c>
      <c r="DC56" s="289" t="str">
        <f ca="true">+IF(OFFSET('Sanitation Data'!$G$31,0,10*ROW('Sanitation Data'!G50))="","",OFFSET('Sanitation Data'!$G$31,0,10*ROW('Sanitation Data'!G50)))</f>
        <v/>
      </c>
      <c r="DD56" s="289" t="str">
        <f ca="true">+IF(OFFSET('Sanitation Data'!$G$32,0,10*ROW('Sanitation Data'!G50))="","",OFFSET('Sanitation Data'!$G$32,0,10*ROW('Sanitation Data'!G50)))</f>
        <v/>
      </c>
      <c r="DE56" s="289" t="str">
        <f ca="true">+IF(OFFSET('Sanitation Data'!$H$28,0,10*ROW('Sanitation Data'!H50))="","",OFFSET('Sanitation Data'!$H$28,0,10*ROW('Sanitation Data'!H50)))</f>
        <v/>
      </c>
      <c r="DF56" s="289" t="str">
        <f ca="true">+IF(OFFSET('Sanitation Data'!$H$29,0,10*ROW('Sanitation Data'!H50))="","",OFFSET('Sanitation Data'!$H$29,0,10*ROW('Sanitation Data'!H50)))</f>
        <v/>
      </c>
      <c r="DG56" s="289" t="str">
        <f ca="true">+IF(OFFSET('Sanitation Data'!$H$30,0,10*ROW('Sanitation Data'!H50))="","",OFFSET('Sanitation Data'!$H$30,0,10*ROW('Sanitation Data'!H50)))</f>
        <v/>
      </c>
      <c r="DH56" s="289" t="str">
        <f ca="true">+IF(OFFSET('Sanitation Data'!$H$31,0,10*ROW('Sanitation Data'!H50))="","",OFFSET('Sanitation Data'!$H$31,0,10*ROW('Sanitation Data'!H50)))</f>
        <v/>
      </c>
      <c r="DI56" s="289" t="str">
        <f ca="true">+IF(OFFSET('Sanitation Data'!$H$32,0,10*ROW('Sanitation Data'!H50))="","",OFFSET('Sanitation Data'!$H$32,0,10*ROW('Sanitation Data'!H50)))</f>
        <v/>
      </c>
      <c r="DJ56" s="289" t="str">
        <f ca="true">+IF(OFFSET('Sanitation Data'!$I$28,0,10*ROW('Sanitation Data'!I50))="","",OFFSET('Sanitation Data'!$I$28,0,10*ROW('Sanitation Data'!I50)))</f>
        <v/>
      </c>
      <c r="DK56" s="289" t="str">
        <f ca="true">+IF(OFFSET('Sanitation Data'!$I$29,0,10*ROW('Sanitation Data'!I50))="","",OFFSET('Sanitation Data'!$I$29,0,10*ROW('Sanitation Data'!I50)))</f>
        <v/>
      </c>
      <c r="DL56" s="289" t="str">
        <f ca="true">+IF(OFFSET('Sanitation Data'!$I$30,0,10*ROW('Sanitation Data'!I50))="","",OFFSET('Sanitation Data'!$I$30,0,10*ROW('Sanitation Data'!I50)))</f>
        <v/>
      </c>
      <c r="DM56" s="289" t="str">
        <f ca="true">+IF(OFFSET('Sanitation Data'!$I$31,0,10*ROW('Sanitation Data'!I50))="","",OFFSET('Sanitation Data'!$I$31,0,10*ROW('Sanitation Data'!I50)))</f>
        <v/>
      </c>
      <c r="DN56" s="289" t="str">
        <f ca="true">+IF(OFFSET('Sanitation Data'!$I$32,0,10*ROW('Sanitation Data'!I50))="","",OFFSET('Sanitation Data'!$I$32,0,10*ROW('Sanitation Data'!I50)))</f>
        <v/>
      </c>
      <c r="DO56" s="289" t="str">
        <f ca="true">+IF(OFFSET('Hygiene Data'!$D$11,0,10*ROW('Hygiene Data'!D50))="","",OFFSET('Hygiene Data'!$D$11,0,10*ROW('Hygiene Data'!D50)))</f>
        <v/>
      </c>
      <c r="DP56" s="289" t="str">
        <f ca="true">+IF(OFFSET('Hygiene Data'!$D$12,0,10*ROW('Hygiene Data'!D50))="","",OFFSET('Hygiene Data'!$D$12,0,10*ROW('Hygiene Data'!D50)))</f>
        <v/>
      </c>
      <c r="DQ56" s="289" t="str">
        <f ca="true">+IF(OFFSET('Hygiene Data'!$D$13,0,10*ROW('Hygiene Data'!D50))="","",OFFSET('Hygiene Data'!$D$13,0,10*ROW('Hygiene Data'!D50)))</f>
        <v/>
      </c>
      <c r="DR56" s="289" t="str">
        <f ca="true">+IF(OFFSET('Hygiene Data'!$E$11,0,10*ROW('Hygiene Data'!E50))="","",OFFSET('Hygiene Data'!$E$11,0,10*ROW('Hygiene Data'!E50)))</f>
        <v/>
      </c>
      <c r="DS56" s="289" t="str">
        <f ca="true">+IF(OFFSET('Hygiene Data'!$E$12,0,10*ROW('Hygiene Data'!E50))="","",OFFSET('Hygiene Data'!$E$12,0,10*ROW('Hygiene Data'!E50)))</f>
        <v/>
      </c>
      <c r="DT56" s="289" t="str">
        <f ca="true">+IF(OFFSET('Hygiene Data'!$E$13,0,10*ROW('Hygiene Data'!E50))="","",OFFSET('Hygiene Data'!$E$13,0,10*ROW('Hygiene Data'!E50)))</f>
        <v/>
      </c>
      <c r="DU56" s="289" t="str">
        <f ca="true">+IF(OFFSET('Hygiene Data'!$F$11,0,10*ROW('Hygiene Data'!F50))="","",OFFSET('Hygiene Data'!$F$11,0,10*ROW('Hygiene Data'!F50)))</f>
        <v/>
      </c>
      <c r="DV56" s="289" t="str">
        <f ca="true">+IF(OFFSET('Hygiene Data'!$F$12,0,10*ROW('Hygiene Data'!F50))="","",OFFSET('Hygiene Data'!$F$12,0,10*ROW('Hygiene Data'!F50)))</f>
        <v/>
      </c>
      <c r="DW56" s="289" t="str">
        <f ca="true">+IF(OFFSET('Hygiene Data'!$F$13,0,10*ROW('Hygiene Data'!F50))="","",OFFSET('Hygiene Data'!$F$13,0,10*ROW('Hygiene Data'!F50)))</f>
        <v/>
      </c>
      <c r="DX56" s="289" t="str">
        <f ca="true">+IF(OFFSET('Hygiene Data'!$G$11,0,10*ROW('Hygiene Data'!G50))="","",OFFSET('Hygiene Data'!$G$11,0,10*ROW('Hygiene Data'!G50)))</f>
        <v/>
      </c>
      <c r="DY56" s="289" t="str">
        <f ca="true">+IF(OFFSET('Hygiene Data'!$G$12,0,10*ROW('Hygiene Data'!G50))="","",OFFSET('Hygiene Data'!$G$12,0,10*ROW('Hygiene Data'!G50)))</f>
        <v/>
      </c>
      <c r="DZ56" s="289" t="str">
        <f ca="true">+IF(OFFSET('Hygiene Data'!$G$13,0,10*ROW('Hygiene Data'!G50))="","",OFFSET('Hygiene Data'!$G$13,0,10*ROW('Hygiene Data'!G50)))</f>
        <v/>
      </c>
      <c r="EA56" s="289" t="str">
        <f ca="true">+IF(OFFSET('Hygiene Data'!$H$11,0,10*ROW('Hygiene Data'!H50))="","",OFFSET('Hygiene Data'!$H$11,0,10*ROW('Hygiene Data'!H50)))</f>
        <v/>
      </c>
      <c r="EB56" s="289" t="str">
        <f ca="true">+IF(OFFSET('Hygiene Data'!$H$12,0,10*ROW('Hygiene Data'!H50))="","",OFFSET('Hygiene Data'!$H$12,0,10*ROW('Hygiene Data'!H50)))</f>
        <v/>
      </c>
      <c r="EC56" s="289" t="str">
        <f ca="true">+IF(OFFSET('Hygiene Data'!$H$13,0,10*ROW('Hygiene Data'!H50))="","",OFFSET('Hygiene Data'!$H$13,0,10*ROW('Hygiene Data'!H50)))</f>
        <v/>
      </c>
      <c r="ED56" s="289" t="str">
        <f ca="true">+IF(OFFSET('Hygiene Data'!$I$11,0,10*ROW('Hygiene Data'!I50))="","",OFFSET('Hygiene Data'!$I$11,0,10*ROW('Hygiene Data'!I50)))</f>
        <v/>
      </c>
      <c r="EE56" s="289" t="str">
        <f ca="true">+IF(OFFSET('Hygiene Data'!$I$12,0,10*ROW('Hygiene Data'!I50))="","",OFFSET('Hygiene Data'!$I$12,0,10*ROW('Hygiene Data'!I50)))</f>
        <v/>
      </c>
      <c r="EF56" s="289"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5"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9"/>
      <c r="BS57" s="289" t="str">
        <f ca="true">+IF(OFFSET('Water Data'!$D$27,0,10*ROW('Water Data'!D51))="","",OFFSET('Water Data'!$D$27,0,10*ROW('Water Data'!D51)))</f>
        <v/>
      </c>
      <c r="BT57" s="289" t="str">
        <f ca="true">+IF(OFFSET('Water Data'!$D$28,0,10*ROW('Water Data'!D51))="","",OFFSET('Water Data'!$D$28,0,10*ROW('Water Data'!D51)))</f>
        <v/>
      </c>
      <c r="BU57" s="289" t="str">
        <f ca="true">+IF(OFFSET('Water Data'!$D$29,0,10*ROW('Water Data'!D51))="","",OFFSET('Water Data'!$D$29,0,10*ROW('Water Data'!D51)))</f>
        <v/>
      </c>
      <c r="BV57" s="289" t="str">
        <f ca="true">+IF(OFFSET('Water Data'!$E$27,0,10*ROW('Water Data'!E51))="","",OFFSET('Water Data'!$E$27,0,10*ROW('Water Data'!E51)))</f>
        <v/>
      </c>
      <c r="BW57" s="289" t="str">
        <f ca="true">+IF(OFFSET('Water Data'!$E$28,0,10*ROW('Water Data'!E51))="","",OFFSET('Water Data'!$E$28,0,10*ROW('Water Data'!E51)))</f>
        <v/>
      </c>
      <c r="BX57" s="289" t="str">
        <f ca="true">+IF(OFFSET('Water Data'!$E$29,0,10*ROW('Water Data'!E51))="","",OFFSET('Water Data'!$E$29,0,10*ROW('Water Data'!E51)))</f>
        <v/>
      </c>
      <c r="BY57" s="289" t="str">
        <f ca="true">+IF(OFFSET('Water Data'!$F$27,0,10*ROW('Water Data'!F51))="","",OFFSET('Water Data'!$F$27,0,10*ROW('Water Data'!F51)))</f>
        <v/>
      </c>
      <c r="BZ57" s="289" t="str">
        <f ca="true">+IF(OFFSET('Water Data'!$F$28,0,10*ROW('Water Data'!F51))="","",OFFSET('Water Data'!$F$28,0,10*ROW('Water Data'!F51)))</f>
        <v/>
      </c>
      <c r="CA57" s="289" t="str">
        <f ca="true">+IF(OFFSET('Water Data'!$F$29,0,10*ROW('Water Data'!F51))="","",OFFSET('Water Data'!$F$29,0,10*ROW('Water Data'!F51)))</f>
        <v/>
      </c>
      <c r="CB57" s="289" t="str">
        <f ca="true">+IF(OFFSET('Water Data'!$G$27,0,10*ROW('Water Data'!G51))="","",OFFSET('Water Data'!$G$27,0,10*ROW('Water Data'!G51)))</f>
        <v/>
      </c>
      <c r="CC57" s="289" t="str">
        <f ca="true">+IF(OFFSET('Water Data'!$G$28,0,10*ROW('Water Data'!G51))="","",OFFSET('Water Data'!$G$28,0,10*ROW('Water Data'!G51)))</f>
        <v/>
      </c>
      <c r="CD57" s="289" t="str">
        <f ca="true">+IF(OFFSET('Water Data'!$G$29,0,10*ROW('Water Data'!G51))="","",OFFSET('Water Data'!$G$29,0,10*ROW('Water Data'!G51)))</f>
        <v/>
      </c>
      <c r="CE57" s="289" t="str">
        <f ca="true">+IF(OFFSET('Water Data'!$H$27,0,10*ROW('Water Data'!H51))="","",OFFSET('Water Data'!$H$27,0,10*ROW('Water Data'!H51)))</f>
        <v/>
      </c>
      <c r="CF57" s="289" t="str">
        <f ca="true">+IF(OFFSET('Water Data'!$H$28,0,10*ROW('Water Data'!H51))="","",OFFSET('Water Data'!$H$28,0,10*ROW('Water Data'!H51)))</f>
        <v/>
      </c>
      <c r="CG57" s="289" t="str">
        <f ca="true">+IF(OFFSET('Water Data'!$H$29,0,10*ROW('Water Data'!H51))="","",OFFSET('Water Data'!$H$29,0,10*ROW('Water Data'!H51)))</f>
        <v/>
      </c>
      <c r="CH57" s="289" t="str">
        <f ca="true">+IF(OFFSET('Water Data'!$I$27,0,10*ROW('Water Data'!I51))="","",OFFSET('Water Data'!$I$27,0,10*ROW('Water Data'!I51)))</f>
        <v/>
      </c>
      <c r="CI57" s="289" t="str">
        <f ca="true">+IF(OFFSET('Water Data'!$I$28,0,10*ROW('Water Data'!I51))="","",OFFSET('Water Data'!$I$28,0,10*ROW('Water Data'!I51)))</f>
        <v/>
      </c>
      <c r="CJ57" s="289" t="str">
        <f ca="true">+IF(OFFSET('Water Data'!$I$29,0,10*ROW('Water Data'!I51))="","",OFFSET('Water Data'!$I$29,0,10*ROW('Water Data'!I51)))</f>
        <v/>
      </c>
      <c r="CK57" s="289" t="str">
        <f ca="true">+IF(OFFSET('Sanitation Data'!$D$28,0,10*ROW('Sanitation Data'!D51))="","",OFFSET('Sanitation Data'!$D$28,0,10*ROW('Sanitation Data'!D51)))</f>
        <v/>
      </c>
      <c r="CL57" s="289" t="str">
        <f ca="true">+IF(OFFSET('Sanitation Data'!$D$29,0,10*ROW('Sanitation Data'!D51))="","",OFFSET('Sanitation Data'!$D$29,0,10*ROW('Sanitation Data'!D51)))</f>
        <v/>
      </c>
      <c r="CM57" s="289" t="str">
        <f ca="true">+IF(OFFSET('Sanitation Data'!$D$30,0,10*ROW('Sanitation Data'!D51))="","",OFFSET('Sanitation Data'!$D$30,0,10*ROW('Sanitation Data'!D51)))</f>
        <v/>
      </c>
      <c r="CN57" s="289" t="str">
        <f ca="true">+IF(OFFSET('Sanitation Data'!$D$31,0,10*ROW('Sanitation Data'!D51))="","",OFFSET('Sanitation Data'!$D$31,0,10*ROW('Sanitation Data'!D51)))</f>
        <v/>
      </c>
      <c r="CO57" s="289" t="str">
        <f ca="true">+IF(OFFSET('Sanitation Data'!$D$32,0,10*ROW('Sanitation Data'!D51))="","",OFFSET('Sanitation Data'!$D$32,0,10*ROW('Sanitation Data'!D51)))</f>
        <v/>
      </c>
      <c r="CP57" s="289" t="str">
        <f ca="true">+IF(OFFSET('Sanitation Data'!$E$28,0,10*ROW('Sanitation Data'!E51))="","",OFFSET('Sanitation Data'!$E$28,0,10*ROW('Sanitation Data'!E51)))</f>
        <v/>
      </c>
      <c r="CQ57" s="289" t="str">
        <f ca="true">+IF(OFFSET('Sanitation Data'!$E$29,0,10*ROW('Sanitation Data'!E51))="","",OFFSET('Sanitation Data'!$E$29,0,10*ROW('Sanitation Data'!E51)))</f>
        <v/>
      </c>
      <c r="CR57" s="289" t="str">
        <f ca="true">+IF(OFFSET('Sanitation Data'!$E$30,0,10*ROW('Sanitation Data'!E51))="","",OFFSET('Sanitation Data'!$E$30,0,10*ROW('Sanitation Data'!E51)))</f>
        <v/>
      </c>
      <c r="CS57" s="289" t="str">
        <f ca="true">+IF(OFFSET('Sanitation Data'!$E$31,0,10*ROW('Sanitation Data'!E51))="","",OFFSET('Sanitation Data'!$E$31,0,10*ROW('Sanitation Data'!E51)))</f>
        <v/>
      </c>
      <c r="CT57" s="289" t="str">
        <f ca="true">+IF(OFFSET('Sanitation Data'!$E$32,0,10*ROW('Sanitation Data'!E51))="","",OFFSET('Sanitation Data'!$E$32,0,10*ROW('Sanitation Data'!E51)))</f>
        <v/>
      </c>
      <c r="CU57" s="289" t="str">
        <f ca="true">+IF(OFFSET('Sanitation Data'!$F$28,0,10*ROW('Sanitation Data'!F51))="","",OFFSET('Sanitation Data'!$F$28,0,10*ROW('Sanitation Data'!F51)))</f>
        <v/>
      </c>
      <c r="CV57" s="289" t="str">
        <f ca="true">+IF(OFFSET('Sanitation Data'!$F$29,0,10*ROW('Sanitation Data'!F51))="","",OFFSET('Sanitation Data'!$F$29,0,10*ROW('Sanitation Data'!F51)))</f>
        <v/>
      </c>
      <c r="CW57" s="289" t="str">
        <f ca="true">+IF(OFFSET('Sanitation Data'!$F$30,0,10*ROW('Sanitation Data'!F51))="","",OFFSET('Sanitation Data'!$F$30,0,10*ROW('Sanitation Data'!F51)))</f>
        <v/>
      </c>
      <c r="CX57" s="289" t="str">
        <f ca="true">+IF(OFFSET('Sanitation Data'!$F$31,0,10*ROW('Sanitation Data'!F51))="","",OFFSET('Sanitation Data'!$F$31,0,10*ROW('Sanitation Data'!F51)))</f>
        <v/>
      </c>
      <c r="CY57" s="289" t="str">
        <f ca="true">+IF(OFFSET('Sanitation Data'!$F$32,0,10*ROW('Sanitation Data'!F51))="","",OFFSET('Sanitation Data'!$F$32,0,10*ROW('Sanitation Data'!F51)))</f>
        <v/>
      </c>
      <c r="CZ57" s="289" t="str">
        <f ca="true">+IF(OFFSET('Sanitation Data'!$G$28,0,10*ROW('Sanitation Data'!G51))="","",OFFSET('Sanitation Data'!$G$28,0,10*ROW('Sanitation Data'!G51)))</f>
        <v/>
      </c>
      <c r="DA57" s="289" t="str">
        <f ca="true">+IF(OFFSET('Sanitation Data'!$G$29,0,10*ROW('Sanitation Data'!G51))="","",OFFSET('Sanitation Data'!$G$29,0,10*ROW('Sanitation Data'!G51)))</f>
        <v/>
      </c>
      <c r="DB57" s="289" t="str">
        <f ca="true">+IF(OFFSET('Sanitation Data'!$G$30,0,10*ROW('Sanitation Data'!G51))="","",OFFSET('Sanitation Data'!$G$30,0,10*ROW('Sanitation Data'!G51)))</f>
        <v/>
      </c>
      <c r="DC57" s="289" t="str">
        <f ca="true">+IF(OFFSET('Sanitation Data'!$G$31,0,10*ROW('Sanitation Data'!G51))="","",OFFSET('Sanitation Data'!$G$31,0,10*ROW('Sanitation Data'!G51)))</f>
        <v/>
      </c>
      <c r="DD57" s="289" t="str">
        <f ca="true">+IF(OFFSET('Sanitation Data'!$G$32,0,10*ROW('Sanitation Data'!G51))="","",OFFSET('Sanitation Data'!$G$32,0,10*ROW('Sanitation Data'!G51)))</f>
        <v/>
      </c>
      <c r="DE57" s="289" t="str">
        <f ca="true">+IF(OFFSET('Sanitation Data'!$H$28,0,10*ROW('Sanitation Data'!H51))="","",OFFSET('Sanitation Data'!$H$28,0,10*ROW('Sanitation Data'!H51)))</f>
        <v/>
      </c>
      <c r="DF57" s="289" t="str">
        <f ca="true">+IF(OFFSET('Sanitation Data'!$H$29,0,10*ROW('Sanitation Data'!H51))="","",OFFSET('Sanitation Data'!$H$29,0,10*ROW('Sanitation Data'!H51)))</f>
        <v/>
      </c>
      <c r="DG57" s="289" t="str">
        <f ca="true">+IF(OFFSET('Sanitation Data'!$H$30,0,10*ROW('Sanitation Data'!H51))="","",OFFSET('Sanitation Data'!$H$30,0,10*ROW('Sanitation Data'!H51)))</f>
        <v/>
      </c>
      <c r="DH57" s="289" t="str">
        <f ca="true">+IF(OFFSET('Sanitation Data'!$H$31,0,10*ROW('Sanitation Data'!H51))="","",OFFSET('Sanitation Data'!$H$31,0,10*ROW('Sanitation Data'!H51)))</f>
        <v/>
      </c>
      <c r="DI57" s="289" t="str">
        <f ca="true">+IF(OFFSET('Sanitation Data'!$H$32,0,10*ROW('Sanitation Data'!H51))="","",OFFSET('Sanitation Data'!$H$32,0,10*ROW('Sanitation Data'!H51)))</f>
        <v/>
      </c>
      <c r="DJ57" s="289" t="str">
        <f ca="true">+IF(OFFSET('Sanitation Data'!$I$28,0,10*ROW('Sanitation Data'!I51))="","",OFFSET('Sanitation Data'!$I$28,0,10*ROW('Sanitation Data'!I51)))</f>
        <v/>
      </c>
      <c r="DK57" s="289" t="str">
        <f ca="true">+IF(OFFSET('Sanitation Data'!$I$29,0,10*ROW('Sanitation Data'!I51))="","",OFFSET('Sanitation Data'!$I$29,0,10*ROW('Sanitation Data'!I51)))</f>
        <v/>
      </c>
      <c r="DL57" s="289" t="str">
        <f ca="true">+IF(OFFSET('Sanitation Data'!$I$30,0,10*ROW('Sanitation Data'!I51))="","",OFFSET('Sanitation Data'!$I$30,0,10*ROW('Sanitation Data'!I51)))</f>
        <v/>
      </c>
      <c r="DM57" s="289" t="str">
        <f ca="true">+IF(OFFSET('Sanitation Data'!$I$31,0,10*ROW('Sanitation Data'!I51))="","",OFFSET('Sanitation Data'!$I$31,0,10*ROW('Sanitation Data'!I51)))</f>
        <v/>
      </c>
      <c r="DN57" s="289" t="str">
        <f ca="true">+IF(OFFSET('Sanitation Data'!$I$32,0,10*ROW('Sanitation Data'!I51))="","",OFFSET('Sanitation Data'!$I$32,0,10*ROW('Sanitation Data'!I51)))</f>
        <v/>
      </c>
      <c r="DO57" s="289" t="str">
        <f ca="true">+IF(OFFSET('Hygiene Data'!$D$11,0,10*ROW('Hygiene Data'!D51))="","",OFFSET('Hygiene Data'!$D$11,0,10*ROW('Hygiene Data'!D51)))</f>
        <v/>
      </c>
      <c r="DP57" s="289" t="str">
        <f ca="true">+IF(OFFSET('Hygiene Data'!$D$12,0,10*ROW('Hygiene Data'!D51))="","",OFFSET('Hygiene Data'!$D$12,0,10*ROW('Hygiene Data'!D51)))</f>
        <v/>
      </c>
      <c r="DQ57" s="289" t="str">
        <f ca="true">+IF(OFFSET('Hygiene Data'!$D$13,0,10*ROW('Hygiene Data'!D51))="","",OFFSET('Hygiene Data'!$D$13,0,10*ROW('Hygiene Data'!D51)))</f>
        <v/>
      </c>
      <c r="DR57" s="289" t="str">
        <f ca="true">+IF(OFFSET('Hygiene Data'!$E$11,0,10*ROW('Hygiene Data'!E51))="","",OFFSET('Hygiene Data'!$E$11,0,10*ROW('Hygiene Data'!E51)))</f>
        <v/>
      </c>
      <c r="DS57" s="289" t="str">
        <f ca="true">+IF(OFFSET('Hygiene Data'!$E$12,0,10*ROW('Hygiene Data'!E51))="","",OFFSET('Hygiene Data'!$E$12,0,10*ROW('Hygiene Data'!E51)))</f>
        <v/>
      </c>
      <c r="DT57" s="289" t="str">
        <f ca="true">+IF(OFFSET('Hygiene Data'!$E$13,0,10*ROW('Hygiene Data'!E51))="","",OFFSET('Hygiene Data'!$E$13,0,10*ROW('Hygiene Data'!E51)))</f>
        <v/>
      </c>
      <c r="DU57" s="289" t="str">
        <f ca="true">+IF(OFFSET('Hygiene Data'!$F$11,0,10*ROW('Hygiene Data'!F51))="","",OFFSET('Hygiene Data'!$F$11,0,10*ROW('Hygiene Data'!F51)))</f>
        <v/>
      </c>
      <c r="DV57" s="289" t="str">
        <f ca="true">+IF(OFFSET('Hygiene Data'!$F$12,0,10*ROW('Hygiene Data'!F51))="","",OFFSET('Hygiene Data'!$F$12,0,10*ROW('Hygiene Data'!F51)))</f>
        <v/>
      </c>
      <c r="DW57" s="289" t="str">
        <f ca="true">+IF(OFFSET('Hygiene Data'!$F$13,0,10*ROW('Hygiene Data'!F51))="","",OFFSET('Hygiene Data'!$F$13,0,10*ROW('Hygiene Data'!F51)))</f>
        <v/>
      </c>
      <c r="DX57" s="289" t="str">
        <f ca="true">+IF(OFFSET('Hygiene Data'!$G$11,0,10*ROW('Hygiene Data'!G51))="","",OFFSET('Hygiene Data'!$G$11,0,10*ROW('Hygiene Data'!G51)))</f>
        <v/>
      </c>
      <c r="DY57" s="289" t="str">
        <f ca="true">+IF(OFFSET('Hygiene Data'!$G$12,0,10*ROW('Hygiene Data'!G51))="","",OFFSET('Hygiene Data'!$G$12,0,10*ROW('Hygiene Data'!G51)))</f>
        <v/>
      </c>
      <c r="DZ57" s="289" t="str">
        <f ca="true">+IF(OFFSET('Hygiene Data'!$G$13,0,10*ROW('Hygiene Data'!G51))="","",OFFSET('Hygiene Data'!$G$13,0,10*ROW('Hygiene Data'!G51)))</f>
        <v/>
      </c>
      <c r="EA57" s="289" t="str">
        <f ca="true">+IF(OFFSET('Hygiene Data'!$H$11,0,10*ROW('Hygiene Data'!H51))="","",OFFSET('Hygiene Data'!$H$11,0,10*ROW('Hygiene Data'!H51)))</f>
        <v/>
      </c>
      <c r="EB57" s="289" t="str">
        <f ca="true">+IF(OFFSET('Hygiene Data'!$H$12,0,10*ROW('Hygiene Data'!H51))="","",OFFSET('Hygiene Data'!$H$12,0,10*ROW('Hygiene Data'!H51)))</f>
        <v/>
      </c>
      <c r="EC57" s="289" t="str">
        <f ca="true">+IF(OFFSET('Hygiene Data'!$H$13,0,10*ROW('Hygiene Data'!H51))="","",OFFSET('Hygiene Data'!$H$13,0,10*ROW('Hygiene Data'!H51)))</f>
        <v/>
      </c>
      <c r="ED57" s="289" t="str">
        <f ca="true">+IF(OFFSET('Hygiene Data'!$I$11,0,10*ROW('Hygiene Data'!I51))="","",OFFSET('Hygiene Data'!$I$11,0,10*ROW('Hygiene Data'!I51)))</f>
        <v/>
      </c>
      <c r="EE57" s="289" t="str">
        <f ca="true">+IF(OFFSET('Hygiene Data'!$I$12,0,10*ROW('Hygiene Data'!I51))="","",OFFSET('Hygiene Data'!$I$12,0,10*ROW('Hygiene Data'!I51)))</f>
        <v/>
      </c>
      <c r="EF57" s="289"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5"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9"/>
      <c r="BS58" s="289" t="str">
        <f ca="true">+IF(OFFSET('Water Data'!$D$27,0,10*ROW('Water Data'!D52))="","",OFFSET('Water Data'!$D$27,0,10*ROW('Water Data'!D52)))</f>
        <v/>
      </c>
      <c r="BT58" s="289" t="str">
        <f ca="true">+IF(OFFSET('Water Data'!$D$28,0,10*ROW('Water Data'!D52))="","",OFFSET('Water Data'!$D$28,0,10*ROW('Water Data'!D52)))</f>
        <v/>
      </c>
      <c r="BU58" s="289" t="str">
        <f ca="true">+IF(OFFSET('Water Data'!$D$29,0,10*ROW('Water Data'!D52))="","",OFFSET('Water Data'!$D$29,0,10*ROW('Water Data'!D52)))</f>
        <v/>
      </c>
      <c r="BV58" s="289" t="str">
        <f ca="true">+IF(OFFSET('Water Data'!$E$27,0,10*ROW('Water Data'!E52))="","",OFFSET('Water Data'!$E$27,0,10*ROW('Water Data'!E52)))</f>
        <v/>
      </c>
      <c r="BW58" s="289" t="str">
        <f ca="true">+IF(OFFSET('Water Data'!$E$28,0,10*ROW('Water Data'!E52))="","",OFFSET('Water Data'!$E$28,0,10*ROW('Water Data'!E52)))</f>
        <v/>
      </c>
      <c r="BX58" s="289" t="str">
        <f ca="true">+IF(OFFSET('Water Data'!$E$29,0,10*ROW('Water Data'!E52))="","",OFFSET('Water Data'!$E$29,0,10*ROW('Water Data'!E52)))</f>
        <v/>
      </c>
      <c r="BY58" s="289" t="str">
        <f ca="true">+IF(OFFSET('Water Data'!$F$27,0,10*ROW('Water Data'!F52))="","",OFFSET('Water Data'!$F$27,0,10*ROW('Water Data'!F52)))</f>
        <v/>
      </c>
      <c r="BZ58" s="289" t="str">
        <f ca="true">+IF(OFFSET('Water Data'!$F$28,0,10*ROW('Water Data'!F52))="","",OFFSET('Water Data'!$F$28,0,10*ROW('Water Data'!F52)))</f>
        <v/>
      </c>
      <c r="CA58" s="289" t="str">
        <f ca="true">+IF(OFFSET('Water Data'!$F$29,0,10*ROW('Water Data'!F52))="","",OFFSET('Water Data'!$F$29,0,10*ROW('Water Data'!F52)))</f>
        <v/>
      </c>
      <c r="CB58" s="289" t="str">
        <f ca="true">+IF(OFFSET('Water Data'!$G$27,0,10*ROW('Water Data'!G52))="","",OFFSET('Water Data'!$G$27,0,10*ROW('Water Data'!G52)))</f>
        <v/>
      </c>
      <c r="CC58" s="289" t="str">
        <f ca="true">+IF(OFFSET('Water Data'!$G$28,0,10*ROW('Water Data'!G52))="","",OFFSET('Water Data'!$G$28,0,10*ROW('Water Data'!G52)))</f>
        <v/>
      </c>
      <c r="CD58" s="289" t="str">
        <f ca="true">+IF(OFFSET('Water Data'!$G$29,0,10*ROW('Water Data'!G52))="","",OFFSET('Water Data'!$G$29,0,10*ROW('Water Data'!G52)))</f>
        <v/>
      </c>
      <c r="CE58" s="289" t="str">
        <f ca="true">+IF(OFFSET('Water Data'!$H$27,0,10*ROW('Water Data'!H52))="","",OFFSET('Water Data'!$H$27,0,10*ROW('Water Data'!H52)))</f>
        <v/>
      </c>
      <c r="CF58" s="289" t="str">
        <f ca="true">+IF(OFFSET('Water Data'!$H$28,0,10*ROW('Water Data'!H52))="","",OFFSET('Water Data'!$H$28,0,10*ROW('Water Data'!H52)))</f>
        <v/>
      </c>
      <c r="CG58" s="289" t="str">
        <f ca="true">+IF(OFFSET('Water Data'!$H$29,0,10*ROW('Water Data'!H52))="","",OFFSET('Water Data'!$H$29,0,10*ROW('Water Data'!H52)))</f>
        <v/>
      </c>
      <c r="CH58" s="289" t="str">
        <f ca="true">+IF(OFFSET('Water Data'!$I$27,0,10*ROW('Water Data'!I52))="","",OFFSET('Water Data'!$I$27,0,10*ROW('Water Data'!I52)))</f>
        <v/>
      </c>
      <c r="CI58" s="289" t="str">
        <f ca="true">+IF(OFFSET('Water Data'!$I$28,0,10*ROW('Water Data'!I52))="","",OFFSET('Water Data'!$I$28,0,10*ROW('Water Data'!I52)))</f>
        <v/>
      </c>
      <c r="CJ58" s="289" t="str">
        <f ca="true">+IF(OFFSET('Water Data'!$I$29,0,10*ROW('Water Data'!I52))="","",OFFSET('Water Data'!$I$29,0,10*ROW('Water Data'!I52)))</f>
        <v/>
      </c>
      <c r="CK58" s="289" t="str">
        <f ca="true">+IF(OFFSET('Sanitation Data'!$D$28,0,10*ROW('Sanitation Data'!D52))="","",OFFSET('Sanitation Data'!$D$28,0,10*ROW('Sanitation Data'!D52)))</f>
        <v/>
      </c>
      <c r="CL58" s="289" t="str">
        <f ca="true">+IF(OFFSET('Sanitation Data'!$D$29,0,10*ROW('Sanitation Data'!D52))="","",OFFSET('Sanitation Data'!$D$29,0,10*ROW('Sanitation Data'!D52)))</f>
        <v/>
      </c>
      <c r="CM58" s="289" t="str">
        <f ca="true">+IF(OFFSET('Sanitation Data'!$D$30,0,10*ROW('Sanitation Data'!D52))="","",OFFSET('Sanitation Data'!$D$30,0,10*ROW('Sanitation Data'!D52)))</f>
        <v/>
      </c>
      <c r="CN58" s="289" t="str">
        <f ca="true">+IF(OFFSET('Sanitation Data'!$D$31,0,10*ROW('Sanitation Data'!D52))="","",OFFSET('Sanitation Data'!$D$31,0,10*ROW('Sanitation Data'!D52)))</f>
        <v/>
      </c>
      <c r="CO58" s="289" t="str">
        <f ca="true">+IF(OFFSET('Sanitation Data'!$D$32,0,10*ROW('Sanitation Data'!D52))="","",OFFSET('Sanitation Data'!$D$32,0,10*ROW('Sanitation Data'!D52)))</f>
        <v/>
      </c>
      <c r="CP58" s="289" t="str">
        <f ca="true">+IF(OFFSET('Sanitation Data'!$E$28,0,10*ROW('Sanitation Data'!E52))="","",OFFSET('Sanitation Data'!$E$28,0,10*ROW('Sanitation Data'!E52)))</f>
        <v/>
      </c>
      <c r="CQ58" s="289" t="str">
        <f ca="true">+IF(OFFSET('Sanitation Data'!$E$29,0,10*ROW('Sanitation Data'!E52))="","",OFFSET('Sanitation Data'!$E$29,0,10*ROW('Sanitation Data'!E52)))</f>
        <v/>
      </c>
      <c r="CR58" s="289" t="str">
        <f ca="true">+IF(OFFSET('Sanitation Data'!$E$30,0,10*ROW('Sanitation Data'!E52))="","",OFFSET('Sanitation Data'!$E$30,0,10*ROW('Sanitation Data'!E52)))</f>
        <v/>
      </c>
      <c r="CS58" s="289" t="str">
        <f ca="true">+IF(OFFSET('Sanitation Data'!$E$31,0,10*ROW('Sanitation Data'!E52))="","",OFFSET('Sanitation Data'!$E$31,0,10*ROW('Sanitation Data'!E52)))</f>
        <v/>
      </c>
      <c r="CT58" s="289" t="str">
        <f ca="true">+IF(OFFSET('Sanitation Data'!$E$32,0,10*ROW('Sanitation Data'!E52))="","",OFFSET('Sanitation Data'!$E$32,0,10*ROW('Sanitation Data'!E52)))</f>
        <v/>
      </c>
      <c r="CU58" s="289" t="str">
        <f ca="true">+IF(OFFSET('Sanitation Data'!$F$28,0,10*ROW('Sanitation Data'!F52))="","",OFFSET('Sanitation Data'!$F$28,0,10*ROW('Sanitation Data'!F52)))</f>
        <v/>
      </c>
      <c r="CV58" s="289" t="str">
        <f ca="true">+IF(OFFSET('Sanitation Data'!$F$29,0,10*ROW('Sanitation Data'!F52))="","",OFFSET('Sanitation Data'!$F$29,0,10*ROW('Sanitation Data'!F52)))</f>
        <v/>
      </c>
      <c r="CW58" s="289" t="str">
        <f ca="true">+IF(OFFSET('Sanitation Data'!$F$30,0,10*ROW('Sanitation Data'!F52))="","",OFFSET('Sanitation Data'!$F$30,0,10*ROW('Sanitation Data'!F52)))</f>
        <v/>
      </c>
      <c r="CX58" s="289" t="str">
        <f ca="true">+IF(OFFSET('Sanitation Data'!$F$31,0,10*ROW('Sanitation Data'!F52))="","",OFFSET('Sanitation Data'!$F$31,0,10*ROW('Sanitation Data'!F52)))</f>
        <v/>
      </c>
      <c r="CY58" s="289" t="str">
        <f ca="true">+IF(OFFSET('Sanitation Data'!$F$32,0,10*ROW('Sanitation Data'!F52))="","",OFFSET('Sanitation Data'!$F$32,0,10*ROW('Sanitation Data'!F52)))</f>
        <v/>
      </c>
      <c r="CZ58" s="289" t="str">
        <f ca="true">+IF(OFFSET('Sanitation Data'!$G$28,0,10*ROW('Sanitation Data'!G52))="","",OFFSET('Sanitation Data'!$G$28,0,10*ROW('Sanitation Data'!G52)))</f>
        <v/>
      </c>
      <c r="DA58" s="289" t="str">
        <f ca="true">+IF(OFFSET('Sanitation Data'!$G$29,0,10*ROW('Sanitation Data'!G52))="","",OFFSET('Sanitation Data'!$G$29,0,10*ROW('Sanitation Data'!G52)))</f>
        <v/>
      </c>
      <c r="DB58" s="289" t="str">
        <f ca="true">+IF(OFFSET('Sanitation Data'!$G$30,0,10*ROW('Sanitation Data'!G52))="","",OFFSET('Sanitation Data'!$G$30,0,10*ROW('Sanitation Data'!G52)))</f>
        <v/>
      </c>
      <c r="DC58" s="289" t="str">
        <f ca="true">+IF(OFFSET('Sanitation Data'!$G$31,0,10*ROW('Sanitation Data'!G52))="","",OFFSET('Sanitation Data'!$G$31,0,10*ROW('Sanitation Data'!G52)))</f>
        <v/>
      </c>
      <c r="DD58" s="289" t="str">
        <f ca="true">+IF(OFFSET('Sanitation Data'!$G$32,0,10*ROW('Sanitation Data'!G52))="","",OFFSET('Sanitation Data'!$G$32,0,10*ROW('Sanitation Data'!G52)))</f>
        <v/>
      </c>
      <c r="DE58" s="289" t="str">
        <f ca="true">+IF(OFFSET('Sanitation Data'!$H$28,0,10*ROW('Sanitation Data'!H52))="","",OFFSET('Sanitation Data'!$H$28,0,10*ROW('Sanitation Data'!H52)))</f>
        <v/>
      </c>
      <c r="DF58" s="289" t="str">
        <f ca="true">+IF(OFFSET('Sanitation Data'!$H$29,0,10*ROW('Sanitation Data'!H52))="","",OFFSET('Sanitation Data'!$H$29,0,10*ROW('Sanitation Data'!H52)))</f>
        <v/>
      </c>
      <c r="DG58" s="289" t="str">
        <f ca="true">+IF(OFFSET('Sanitation Data'!$H$30,0,10*ROW('Sanitation Data'!H52))="","",OFFSET('Sanitation Data'!$H$30,0,10*ROW('Sanitation Data'!H52)))</f>
        <v/>
      </c>
      <c r="DH58" s="289" t="str">
        <f ca="true">+IF(OFFSET('Sanitation Data'!$H$31,0,10*ROW('Sanitation Data'!H52))="","",OFFSET('Sanitation Data'!$H$31,0,10*ROW('Sanitation Data'!H52)))</f>
        <v/>
      </c>
      <c r="DI58" s="289" t="str">
        <f ca="true">+IF(OFFSET('Sanitation Data'!$H$32,0,10*ROW('Sanitation Data'!H52))="","",OFFSET('Sanitation Data'!$H$32,0,10*ROW('Sanitation Data'!H52)))</f>
        <v/>
      </c>
      <c r="DJ58" s="289" t="str">
        <f ca="true">+IF(OFFSET('Sanitation Data'!$I$28,0,10*ROW('Sanitation Data'!I52))="","",OFFSET('Sanitation Data'!$I$28,0,10*ROW('Sanitation Data'!I52)))</f>
        <v/>
      </c>
      <c r="DK58" s="289" t="str">
        <f ca="true">+IF(OFFSET('Sanitation Data'!$I$29,0,10*ROW('Sanitation Data'!I52))="","",OFFSET('Sanitation Data'!$I$29,0,10*ROW('Sanitation Data'!I52)))</f>
        <v/>
      </c>
      <c r="DL58" s="289" t="str">
        <f ca="true">+IF(OFFSET('Sanitation Data'!$I$30,0,10*ROW('Sanitation Data'!I52))="","",OFFSET('Sanitation Data'!$I$30,0,10*ROW('Sanitation Data'!I52)))</f>
        <v/>
      </c>
      <c r="DM58" s="289" t="str">
        <f ca="true">+IF(OFFSET('Sanitation Data'!$I$31,0,10*ROW('Sanitation Data'!I52))="","",OFFSET('Sanitation Data'!$I$31,0,10*ROW('Sanitation Data'!I52)))</f>
        <v/>
      </c>
      <c r="DN58" s="289" t="str">
        <f ca="true">+IF(OFFSET('Sanitation Data'!$I$32,0,10*ROW('Sanitation Data'!I52))="","",OFFSET('Sanitation Data'!$I$32,0,10*ROW('Sanitation Data'!I52)))</f>
        <v/>
      </c>
      <c r="DO58" s="289" t="str">
        <f ca="true">+IF(OFFSET('Hygiene Data'!$D$11,0,10*ROW('Hygiene Data'!D52))="","",OFFSET('Hygiene Data'!$D$11,0,10*ROW('Hygiene Data'!D52)))</f>
        <v/>
      </c>
      <c r="DP58" s="289" t="str">
        <f ca="true">+IF(OFFSET('Hygiene Data'!$D$12,0,10*ROW('Hygiene Data'!D52))="","",OFFSET('Hygiene Data'!$D$12,0,10*ROW('Hygiene Data'!D52)))</f>
        <v/>
      </c>
      <c r="DQ58" s="289" t="str">
        <f ca="true">+IF(OFFSET('Hygiene Data'!$D$13,0,10*ROW('Hygiene Data'!D52))="","",OFFSET('Hygiene Data'!$D$13,0,10*ROW('Hygiene Data'!D52)))</f>
        <v/>
      </c>
      <c r="DR58" s="289" t="str">
        <f ca="true">+IF(OFFSET('Hygiene Data'!$E$11,0,10*ROW('Hygiene Data'!E52))="","",OFFSET('Hygiene Data'!$E$11,0,10*ROW('Hygiene Data'!E52)))</f>
        <v/>
      </c>
      <c r="DS58" s="289" t="str">
        <f ca="true">+IF(OFFSET('Hygiene Data'!$E$12,0,10*ROW('Hygiene Data'!E52))="","",OFFSET('Hygiene Data'!$E$12,0,10*ROW('Hygiene Data'!E52)))</f>
        <v/>
      </c>
      <c r="DT58" s="289" t="str">
        <f ca="true">+IF(OFFSET('Hygiene Data'!$E$13,0,10*ROW('Hygiene Data'!E52))="","",OFFSET('Hygiene Data'!$E$13,0,10*ROW('Hygiene Data'!E52)))</f>
        <v/>
      </c>
      <c r="DU58" s="289" t="str">
        <f ca="true">+IF(OFFSET('Hygiene Data'!$F$11,0,10*ROW('Hygiene Data'!F52))="","",OFFSET('Hygiene Data'!$F$11,0,10*ROW('Hygiene Data'!F52)))</f>
        <v/>
      </c>
      <c r="DV58" s="289" t="str">
        <f ca="true">+IF(OFFSET('Hygiene Data'!$F$12,0,10*ROW('Hygiene Data'!F52))="","",OFFSET('Hygiene Data'!$F$12,0,10*ROW('Hygiene Data'!F52)))</f>
        <v/>
      </c>
      <c r="DW58" s="289" t="str">
        <f ca="true">+IF(OFFSET('Hygiene Data'!$F$13,0,10*ROW('Hygiene Data'!F52))="","",OFFSET('Hygiene Data'!$F$13,0,10*ROW('Hygiene Data'!F52)))</f>
        <v/>
      </c>
      <c r="DX58" s="289" t="str">
        <f ca="true">+IF(OFFSET('Hygiene Data'!$G$11,0,10*ROW('Hygiene Data'!G52))="","",OFFSET('Hygiene Data'!$G$11,0,10*ROW('Hygiene Data'!G52)))</f>
        <v/>
      </c>
      <c r="DY58" s="289" t="str">
        <f ca="true">+IF(OFFSET('Hygiene Data'!$G$12,0,10*ROW('Hygiene Data'!G52))="","",OFFSET('Hygiene Data'!$G$12,0,10*ROW('Hygiene Data'!G52)))</f>
        <v/>
      </c>
      <c r="DZ58" s="289" t="str">
        <f ca="true">+IF(OFFSET('Hygiene Data'!$G$13,0,10*ROW('Hygiene Data'!G52))="","",OFFSET('Hygiene Data'!$G$13,0,10*ROW('Hygiene Data'!G52)))</f>
        <v/>
      </c>
      <c r="EA58" s="289" t="str">
        <f ca="true">+IF(OFFSET('Hygiene Data'!$H$11,0,10*ROW('Hygiene Data'!H52))="","",OFFSET('Hygiene Data'!$H$11,0,10*ROW('Hygiene Data'!H52)))</f>
        <v/>
      </c>
      <c r="EB58" s="289" t="str">
        <f ca="true">+IF(OFFSET('Hygiene Data'!$H$12,0,10*ROW('Hygiene Data'!H52))="","",OFFSET('Hygiene Data'!$H$12,0,10*ROW('Hygiene Data'!H52)))</f>
        <v/>
      </c>
      <c r="EC58" s="289" t="str">
        <f ca="true">+IF(OFFSET('Hygiene Data'!$H$13,0,10*ROW('Hygiene Data'!H52))="","",OFFSET('Hygiene Data'!$H$13,0,10*ROW('Hygiene Data'!H52)))</f>
        <v/>
      </c>
      <c r="ED58" s="289" t="str">
        <f ca="true">+IF(OFFSET('Hygiene Data'!$I$11,0,10*ROW('Hygiene Data'!I52))="","",OFFSET('Hygiene Data'!$I$11,0,10*ROW('Hygiene Data'!I52)))</f>
        <v/>
      </c>
      <c r="EE58" s="289" t="str">
        <f ca="true">+IF(OFFSET('Hygiene Data'!$I$12,0,10*ROW('Hygiene Data'!I52))="","",OFFSET('Hygiene Data'!$I$12,0,10*ROW('Hygiene Data'!I52)))</f>
        <v/>
      </c>
      <c r="EF58" s="289"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5"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9"/>
      <c r="BS59" s="289" t="str">
        <f ca="true">+IF(OFFSET('Water Data'!$D$27,0,10*ROW('Water Data'!D53))="","",OFFSET('Water Data'!$D$27,0,10*ROW('Water Data'!D53)))</f>
        <v/>
      </c>
      <c r="BT59" s="289" t="str">
        <f ca="true">+IF(OFFSET('Water Data'!$D$28,0,10*ROW('Water Data'!D53))="","",OFFSET('Water Data'!$D$28,0,10*ROW('Water Data'!D53)))</f>
        <v/>
      </c>
      <c r="BU59" s="289" t="str">
        <f ca="true">+IF(OFFSET('Water Data'!$D$29,0,10*ROW('Water Data'!D53))="","",OFFSET('Water Data'!$D$29,0,10*ROW('Water Data'!D53)))</f>
        <v/>
      </c>
      <c r="BV59" s="289" t="str">
        <f ca="true">+IF(OFFSET('Water Data'!$E$27,0,10*ROW('Water Data'!E53))="","",OFFSET('Water Data'!$E$27,0,10*ROW('Water Data'!E53)))</f>
        <v/>
      </c>
      <c r="BW59" s="289" t="str">
        <f ca="true">+IF(OFFSET('Water Data'!$E$28,0,10*ROW('Water Data'!E53))="","",OFFSET('Water Data'!$E$28,0,10*ROW('Water Data'!E53)))</f>
        <v/>
      </c>
      <c r="BX59" s="289" t="str">
        <f ca="true">+IF(OFFSET('Water Data'!$E$29,0,10*ROW('Water Data'!E53))="","",OFFSET('Water Data'!$E$29,0,10*ROW('Water Data'!E53)))</f>
        <v/>
      </c>
      <c r="BY59" s="289" t="str">
        <f ca="true">+IF(OFFSET('Water Data'!$F$27,0,10*ROW('Water Data'!F53))="","",OFFSET('Water Data'!$F$27,0,10*ROW('Water Data'!F53)))</f>
        <v/>
      </c>
      <c r="BZ59" s="289" t="str">
        <f ca="true">+IF(OFFSET('Water Data'!$F$28,0,10*ROW('Water Data'!F53))="","",OFFSET('Water Data'!$F$28,0,10*ROW('Water Data'!F53)))</f>
        <v/>
      </c>
      <c r="CA59" s="289" t="str">
        <f ca="true">+IF(OFFSET('Water Data'!$F$29,0,10*ROW('Water Data'!F53))="","",OFFSET('Water Data'!$F$29,0,10*ROW('Water Data'!F53)))</f>
        <v/>
      </c>
      <c r="CB59" s="289" t="str">
        <f ca="true">+IF(OFFSET('Water Data'!$G$27,0,10*ROW('Water Data'!G53))="","",OFFSET('Water Data'!$G$27,0,10*ROW('Water Data'!G53)))</f>
        <v/>
      </c>
      <c r="CC59" s="289" t="str">
        <f ca="true">+IF(OFFSET('Water Data'!$G$28,0,10*ROW('Water Data'!G53))="","",OFFSET('Water Data'!$G$28,0,10*ROW('Water Data'!G53)))</f>
        <v/>
      </c>
      <c r="CD59" s="289" t="str">
        <f ca="true">+IF(OFFSET('Water Data'!$G$29,0,10*ROW('Water Data'!G53))="","",OFFSET('Water Data'!$G$29,0,10*ROW('Water Data'!G53)))</f>
        <v/>
      </c>
      <c r="CE59" s="289" t="str">
        <f ca="true">+IF(OFFSET('Water Data'!$H$27,0,10*ROW('Water Data'!H53))="","",OFFSET('Water Data'!$H$27,0,10*ROW('Water Data'!H53)))</f>
        <v/>
      </c>
      <c r="CF59" s="289" t="str">
        <f ca="true">+IF(OFFSET('Water Data'!$H$28,0,10*ROW('Water Data'!H53))="","",OFFSET('Water Data'!$H$28,0,10*ROW('Water Data'!H53)))</f>
        <v/>
      </c>
      <c r="CG59" s="289" t="str">
        <f ca="true">+IF(OFFSET('Water Data'!$H$29,0,10*ROW('Water Data'!H53))="","",OFFSET('Water Data'!$H$29,0,10*ROW('Water Data'!H53)))</f>
        <v/>
      </c>
      <c r="CH59" s="289" t="str">
        <f ca="true">+IF(OFFSET('Water Data'!$I$27,0,10*ROW('Water Data'!I53))="","",OFFSET('Water Data'!$I$27,0,10*ROW('Water Data'!I53)))</f>
        <v/>
      </c>
      <c r="CI59" s="289" t="str">
        <f ca="true">+IF(OFFSET('Water Data'!$I$28,0,10*ROW('Water Data'!I53))="","",OFFSET('Water Data'!$I$28,0,10*ROW('Water Data'!I53)))</f>
        <v/>
      </c>
      <c r="CJ59" s="289" t="str">
        <f ca="true">+IF(OFFSET('Water Data'!$I$29,0,10*ROW('Water Data'!I53))="","",OFFSET('Water Data'!$I$29,0,10*ROW('Water Data'!I53)))</f>
        <v/>
      </c>
      <c r="CK59" s="289" t="str">
        <f ca="true">+IF(OFFSET('Sanitation Data'!$D$28,0,10*ROW('Sanitation Data'!D53))="","",OFFSET('Sanitation Data'!$D$28,0,10*ROW('Sanitation Data'!D53)))</f>
        <v/>
      </c>
      <c r="CL59" s="289" t="str">
        <f ca="true">+IF(OFFSET('Sanitation Data'!$D$29,0,10*ROW('Sanitation Data'!D53))="","",OFFSET('Sanitation Data'!$D$29,0,10*ROW('Sanitation Data'!D53)))</f>
        <v/>
      </c>
      <c r="CM59" s="289" t="str">
        <f ca="true">+IF(OFFSET('Sanitation Data'!$D$30,0,10*ROW('Sanitation Data'!D53))="","",OFFSET('Sanitation Data'!$D$30,0,10*ROW('Sanitation Data'!D53)))</f>
        <v/>
      </c>
      <c r="CN59" s="289" t="str">
        <f ca="true">+IF(OFFSET('Sanitation Data'!$D$31,0,10*ROW('Sanitation Data'!D53))="","",OFFSET('Sanitation Data'!$D$31,0,10*ROW('Sanitation Data'!D53)))</f>
        <v/>
      </c>
      <c r="CO59" s="289" t="str">
        <f ca="true">+IF(OFFSET('Sanitation Data'!$D$32,0,10*ROW('Sanitation Data'!D53))="","",OFFSET('Sanitation Data'!$D$32,0,10*ROW('Sanitation Data'!D53)))</f>
        <v/>
      </c>
      <c r="CP59" s="289" t="str">
        <f ca="true">+IF(OFFSET('Sanitation Data'!$E$28,0,10*ROW('Sanitation Data'!E53))="","",OFFSET('Sanitation Data'!$E$28,0,10*ROW('Sanitation Data'!E53)))</f>
        <v/>
      </c>
      <c r="CQ59" s="289" t="str">
        <f ca="true">+IF(OFFSET('Sanitation Data'!$E$29,0,10*ROW('Sanitation Data'!E53))="","",OFFSET('Sanitation Data'!$E$29,0,10*ROW('Sanitation Data'!E53)))</f>
        <v/>
      </c>
      <c r="CR59" s="289" t="str">
        <f ca="true">+IF(OFFSET('Sanitation Data'!$E$30,0,10*ROW('Sanitation Data'!E53))="","",OFFSET('Sanitation Data'!$E$30,0,10*ROW('Sanitation Data'!E53)))</f>
        <v/>
      </c>
      <c r="CS59" s="289" t="str">
        <f ca="true">+IF(OFFSET('Sanitation Data'!$E$31,0,10*ROW('Sanitation Data'!E53))="","",OFFSET('Sanitation Data'!$E$31,0,10*ROW('Sanitation Data'!E53)))</f>
        <v/>
      </c>
      <c r="CT59" s="289" t="str">
        <f ca="true">+IF(OFFSET('Sanitation Data'!$E$32,0,10*ROW('Sanitation Data'!E53))="","",OFFSET('Sanitation Data'!$E$32,0,10*ROW('Sanitation Data'!E53)))</f>
        <v/>
      </c>
      <c r="CU59" s="289" t="str">
        <f ca="true">+IF(OFFSET('Sanitation Data'!$F$28,0,10*ROW('Sanitation Data'!F53))="","",OFFSET('Sanitation Data'!$F$28,0,10*ROW('Sanitation Data'!F53)))</f>
        <v/>
      </c>
      <c r="CV59" s="289" t="str">
        <f ca="true">+IF(OFFSET('Sanitation Data'!$F$29,0,10*ROW('Sanitation Data'!F53))="","",OFFSET('Sanitation Data'!$F$29,0,10*ROW('Sanitation Data'!F53)))</f>
        <v/>
      </c>
      <c r="CW59" s="289" t="str">
        <f ca="true">+IF(OFFSET('Sanitation Data'!$F$30,0,10*ROW('Sanitation Data'!F53))="","",OFFSET('Sanitation Data'!$F$30,0,10*ROW('Sanitation Data'!F53)))</f>
        <v/>
      </c>
      <c r="CX59" s="289" t="str">
        <f ca="true">+IF(OFFSET('Sanitation Data'!$F$31,0,10*ROW('Sanitation Data'!F53))="","",OFFSET('Sanitation Data'!$F$31,0,10*ROW('Sanitation Data'!F53)))</f>
        <v/>
      </c>
      <c r="CY59" s="289" t="str">
        <f ca="true">+IF(OFFSET('Sanitation Data'!$F$32,0,10*ROW('Sanitation Data'!F53))="","",OFFSET('Sanitation Data'!$F$32,0,10*ROW('Sanitation Data'!F53)))</f>
        <v/>
      </c>
      <c r="CZ59" s="289" t="str">
        <f ca="true">+IF(OFFSET('Sanitation Data'!$G$28,0,10*ROW('Sanitation Data'!G53))="","",OFFSET('Sanitation Data'!$G$28,0,10*ROW('Sanitation Data'!G53)))</f>
        <v/>
      </c>
      <c r="DA59" s="289" t="str">
        <f ca="true">+IF(OFFSET('Sanitation Data'!$G$29,0,10*ROW('Sanitation Data'!G53))="","",OFFSET('Sanitation Data'!$G$29,0,10*ROW('Sanitation Data'!G53)))</f>
        <v/>
      </c>
      <c r="DB59" s="289" t="str">
        <f ca="true">+IF(OFFSET('Sanitation Data'!$G$30,0,10*ROW('Sanitation Data'!G53))="","",OFFSET('Sanitation Data'!$G$30,0,10*ROW('Sanitation Data'!G53)))</f>
        <v/>
      </c>
      <c r="DC59" s="289" t="str">
        <f ca="true">+IF(OFFSET('Sanitation Data'!$G$31,0,10*ROW('Sanitation Data'!G53))="","",OFFSET('Sanitation Data'!$G$31,0,10*ROW('Sanitation Data'!G53)))</f>
        <v/>
      </c>
      <c r="DD59" s="289" t="str">
        <f ca="true">+IF(OFFSET('Sanitation Data'!$G$32,0,10*ROW('Sanitation Data'!G53))="","",OFFSET('Sanitation Data'!$G$32,0,10*ROW('Sanitation Data'!G53)))</f>
        <v/>
      </c>
      <c r="DE59" s="289" t="str">
        <f ca="true">+IF(OFFSET('Sanitation Data'!$H$28,0,10*ROW('Sanitation Data'!H53))="","",OFFSET('Sanitation Data'!$H$28,0,10*ROW('Sanitation Data'!H53)))</f>
        <v/>
      </c>
      <c r="DF59" s="289" t="str">
        <f ca="true">+IF(OFFSET('Sanitation Data'!$H$29,0,10*ROW('Sanitation Data'!H53))="","",OFFSET('Sanitation Data'!$H$29,0,10*ROW('Sanitation Data'!H53)))</f>
        <v/>
      </c>
      <c r="DG59" s="289" t="str">
        <f ca="true">+IF(OFFSET('Sanitation Data'!$H$30,0,10*ROW('Sanitation Data'!H53))="","",OFFSET('Sanitation Data'!$H$30,0,10*ROW('Sanitation Data'!H53)))</f>
        <v/>
      </c>
      <c r="DH59" s="289" t="str">
        <f ca="true">+IF(OFFSET('Sanitation Data'!$H$31,0,10*ROW('Sanitation Data'!H53))="","",OFFSET('Sanitation Data'!$H$31,0,10*ROW('Sanitation Data'!H53)))</f>
        <v/>
      </c>
      <c r="DI59" s="289" t="str">
        <f ca="true">+IF(OFFSET('Sanitation Data'!$H$32,0,10*ROW('Sanitation Data'!H53))="","",OFFSET('Sanitation Data'!$H$32,0,10*ROW('Sanitation Data'!H53)))</f>
        <v/>
      </c>
      <c r="DJ59" s="289" t="str">
        <f ca="true">+IF(OFFSET('Sanitation Data'!$I$28,0,10*ROW('Sanitation Data'!I53))="","",OFFSET('Sanitation Data'!$I$28,0,10*ROW('Sanitation Data'!I53)))</f>
        <v/>
      </c>
      <c r="DK59" s="289" t="str">
        <f ca="true">+IF(OFFSET('Sanitation Data'!$I$29,0,10*ROW('Sanitation Data'!I53))="","",OFFSET('Sanitation Data'!$I$29,0,10*ROW('Sanitation Data'!I53)))</f>
        <v/>
      </c>
      <c r="DL59" s="289" t="str">
        <f ca="true">+IF(OFFSET('Sanitation Data'!$I$30,0,10*ROW('Sanitation Data'!I53))="","",OFFSET('Sanitation Data'!$I$30,0,10*ROW('Sanitation Data'!I53)))</f>
        <v/>
      </c>
      <c r="DM59" s="289" t="str">
        <f ca="true">+IF(OFFSET('Sanitation Data'!$I$31,0,10*ROW('Sanitation Data'!I53))="","",OFFSET('Sanitation Data'!$I$31,0,10*ROW('Sanitation Data'!I53)))</f>
        <v/>
      </c>
      <c r="DN59" s="289" t="str">
        <f ca="true">+IF(OFFSET('Sanitation Data'!$I$32,0,10*ROW('Sanitation Data'!I53))="","",OFFSET('Sanitation Data'!$I$32,0,10*ROW('Sanitation Data'!I53)))</f>
        <v/>
      </c>
      <c r="DO59" s="289" t="str">
        <f ca="true">+IF(OFFSET('Hygiene Data'!$D$11,0,10*ROW('Hygiene Data'!D53))="","",OFFSET('Hygiene Data'!$D$11,0,10*ROW('Hygiene Data'!D53)))</f>
        <v/>
      </c>
      <c r="DP59" s="289" t="str">
        <f ca="true">+IF(OFFSET('Hygiene Data'!$D$12,0,10*ROW('Hygiene Data'!D53))="","",OFFSET('Hygiene Data'!$D$12,0,10*ROW('Hygiene Data'!D53)))</f>
        <v/>
      </c>
      <c r="DQ59" s="289" t="str">
        <f ca="true">+IF(OFFSET('Hygiene Data'!$D$13,0,10*ROW('Hygiene Data'!D53))="","",OFFSET('Hygiene Data'!$D$13,0,10*ROW('Hygiene Data'!D53)))</f>
        <v/>
      </c>
      <c r="DR59" s="289" t="str">
        <f ca="true">+IF(OFFSET('Hygiene Data'!$E$11,0,10*ROW('Hygiene Data'!E53))="","",OFFSET('Hygiene Data'!$E$11,0,10*ROW('Hygiene Data'!E53)))</f>
        <v/>
      </c>
      <c r="DS59" s="289" t="str">
        <f ca="true">+IF(OFFSET('Hygiene Data'!$E$12,0,10*ROW('Hygiene Data'!E53))="","",OFFSET('Hygiene Data'!$E$12,0,10*ROW('Hygiene Data'!E53)))</f>
        <v/>
      </c>
      <c r="DT59" s="289" t="str">
        <f ca="true">+IF(OFFSET('Hygiene Data'!$E$13,0,10*ROW('Hygiene Data'!E53))="","",OFFSET('Hygiene Data'!$E$13,0,10*ROW('Hygiene Data'!E53)))</f>
        <v/>
      </c>
      <c r="DU59" s="289" t="str">
        <f ca="true">+IF(OFFSET('Hygiene Data'!$F$11,0,10*ROW('Hygiene Data'!F53))="","",OFFSET('Hygiene Data'!$F$11,0,10*ROW('Hygiene Data'!F53)))</f>
        <v/>
      </c>
      <c r="DV59" s="289" t="str">
        <f ca="true">+IF(OFFSET('Hygiene Data'!$F$12,0,10*ROW('Hygiene Data'!F53))="","",OFFSET('Hygiene Data'!$F$12,0,10*ROW('Hygiene Data'!F53)))</f>
        <v/>
      </c>
      <c r="DW59" s="289" t="str">
        <f ca="true">+IF(OFFSET('Hygiene Data'!$F$13,0,10*ROW('Hygiene Data'!F53))="","",OFFSET('Hygiene Data'!$F$13,0,10*ROW('Hygiene Data'!F53)))</f>
        <v/>
      </c>
      <c r="DX59" s="289" t="str">
        <f ca="true">+IF(OFFSET('Hygiene Data'!$G$11,0,10*ROW('Hygiene Data'!G53))="","",OFFSET('Hygiene Data'!$G$11,0,10*ROW('Hygiene Data'!G53)))</f>
        <v/>
      </c>
      <c r="DY59" s="289" t="str">
        <f ca="true">+IF(OFFSET('Hygiene Data'!$G$12,0,10*ROW('Hygiene Data'!G53))="","",OFFSET('Hygiene Data'!$G$12,0,10*ROW('Hygiene Data'!G53)))</f>
        <v/>
      </c>
      <c r="DZ59" s="289" t="str">
        <f ca="true">+IF(OFFSET('Hygiene Data'!$G$13,0,10*ROW('Hygiene Data'!G53))="","",OFFSET('Hygiene Data'!$G$13,0,10*ROW('Hygiene Data'!G53)))</f>
        <v/>
      </c>
      <c r="EA59" s="289" t="str">
        <f ca="true">+IF(OFFSET('Hygiene Data'!$H$11,0,10*ROW('Hygiene Data'!H53))="","",OFFSET('Hygiene Data'!$H$11,0,10*ROW('Hygiene Data'!H53)))</f>
        <v/>
      </c>
      <c r="EB59" s="289" t="str">
        <f ca="true">+IF(OFFSET('Hygiene Data'!$H$12,0,10*ROW('Hygiene Data'!H53))="","",OFFSET('Hygiene Data'!$H$12,0,10*ROW('Hygiene Data'!H53)))</f>
        <v/>
      </c>
      <c r="EC59" s="289" t="str">
        <f ca="true">+IF(OFFSET('Hygiene Data'!$H$13,0,10*ROW('Hygiene Data'!H53))="","",OFFSET('Hygiene Data'!$H$13,0,10*ROW('Hygiene Data'!H53)))</f>
        <v/>
      </c>
      <c r="ED59" s="289" t="str">
        <f ca="true">+IF(OFFSET('Hygiene Data'!$I$11,0,10*ROW('Hygiene Data'!I53))="","",OFFSET('Hygiene Data'!$I$11,0,10*ROW('Hygiene Data'!I53)))</f>
        <v/>
      </c>
      <c r="EE59" s="289" t="str">
        <f ca="true">+IF(OFFSET('Hygiene Data'!$I$12,0,10*ROW('Hygiene Data'!I53))="","",OFFSET('Hygiene Data'!$I$12,0,10*ROW('Hygiene Data'!I53)))</f>
        <v/>
      </c>
      <c r="EF59" s="289"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5"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9"/>
      <c r="BS60" s="289" t="str">
        <f ca="true">+IF(OFFSET('Water Data'!$D$27,0,10*ROW('Water Data'!D54))="","",OFFSET('Water Data'!$D$27,0,10*ROW('Water Data'!D54)))</f>
        <v/>
      </c>
      <c r="BT60" s="289" t="str">
        <f ca="true">+IF(OFFSET('Water Data'!$D$28,0,10*ROW('Water Data'!D54))="","",OFFSET('Water Data'!$D$28,0,10*ROW('Water Data'!D54)))</f>
        <v/>
      </c>
      <c r="BU60" s="289" t="str">
        <f ca="true">+IF(OFFSET('Water Data'!$D$29,0,10*ROW('Water Data'!D54))="","",OFFSET('Water Data'!$D$29,0,10*ROW('Water Data'!D54)))</f>
        <v/>
      </c>
      <c r="BV60" s="289" t="str">
        <f ca="true">+IF(OFFSET('Water Data'!$E$27,0,10*ROW('Water Data'!E54))="","",OFFSET('Water Data'!$E$27,0,10*ROW('Water Data'!E54)))</f>
        <v/>
      </c>
      <c r="BW60" s="289" t="str">
        <f ca="true">+IF(OFFSET('Water Data'!$E$28,0,10*ROW('Water Data'!E54))="","",OFFSET('Water Data'!$E$28,0,10*ROW('Water Data'!E54)))</f>
        <v/>
      </c>
      <c r="BX60" s="289" t="str">
        <f ca="true">+IF(OFFSET('Water Data'!$E$29,0,10*ROW('Water Data'!E54))="","",OFFSET('Water Data'!$E$29,0,10*ROW('Water Data'!E54)))</f>
        <v/>
      </c>
      <c r="BY60" s="289" t="str">
        <f ca="true">+IF(OFFSET('Water Data'!$F$27,0,10*ROW('Water Data'!F54))="","",OFFSET('Water Data'!$F$27,0,10*ROW('Water Data'!F54)))</f>
        <v/>
      </c>
      <c r="BZ60" s="289" t="str">
        <f ca="true">+IF(OFFSET('Water Data'!$F$28,0,10*ROW('Water Data'!F54))="","",OFFSET('Water Data'!$F$28,0,10*ROW('Water Data'!F54)))</f>
        <v/>
      </c>
      <c r="CA60" s="289" t="str">
        <f ca="true">+IF(OFFSET('Water Data'!$F$29,0,10*ROW('Water Data'!F54))="","",OFFSET('Water Data'!$F$29,0,10*ROW('Water Data'!F54)))</f>
        <v/>
      </c>
      <c r="CB60" s="289" t="str">
        <f ca="true">+IF(OFFSET('Water Data'!$G$27,0,10*ROW('Water Data'!G54))="","",OFFSET('Water Data'!$G$27,0,10*ROW('Water Data'!G54)))</f>
        <v/>
      </c>
      <c r="CC60" s="289" t="str">
        <f ca="true">+IF(OFFSET('Water Data'!$G$28,0,10*ROW('Water Data'!G54))="","",OFFSET('Water Data'!$G$28,0,10*ROW('Water Data'!G54)))</f>
        <v/>
      </c>
      <c r="CD60" s="289" t="str">
        <f ca="true">+IF(OFFSET('Water Data'!$G$29,0,10*ROW('Water Data'!G54))="","",OFFSET('Water Data'!$G$29,0,10*ROW('Water Data'!G54)))</f>
        <v/>
      </c>
      <c r="CE60" s="289" t="str">
        <f ca="true">+IF(OFFSET('Water Data'!$H$27,0,10*ROW('Water Data'!H54))="","",OFFSET('Water Data'!$H$27,0,10*ROW('Water Data'!H54)))</f>
        <v/>
      </c>
      <c r="CF60" s="289" t="str">
        <f ca="true">+IF(OFFSET('Water Data'!$H$28,0,10*ROW('Water Data'!H54))="","",OFFSET('Water Data'!$H$28,0,10*ROW('Water Data'!H54)))</f>
        <v/>
      </c>
      <c r="CG60" s="289" t="str">
        <f ca="true">+IF(OFFSET('Water Data'!$H$29,0,10*ROW('Water Data'!H54))="","",OFFSET('Water Data'!$H$29,0,10*ROW('Water Data'!H54)))</f>
        <v/>
      </c>
      <c r="CH60" s="289" t="str">
        <f ca="true">+IF(OFFSET('Water Data'!$I$27,0,10*ROW('Water Data'!I54))="","",OFFSET('Water Data'!$I$27,0,10*ROW('Water Data'!I54)))</f>
        <v/>
      </c>
      <c r="CI60" s="289" t="str">
        <f ca="true">+IF(OFFSET('Water Data'!$I$28,0,10*ROW('Water Data'!I54))="","",OFFSET('Water Data'!$I$28,0,10*ROW('Water Data'!I54)))</f>
        <v/>
      </c>
      <c r="CJ60" s="289" t="str">
        <f ca="true">+IF(OFFSET('Water Data'!$I$29,0,10*ROW('Water Data'!I54))="","",OFFSET('Water Data'!$I$29,0,10*ROW('Water Data'!I54)))</f>
        <v/>
      </c>
      <c r="CK60" s="289" t="str">
        <f ca="true">+IF(OFFSET('Sanitation Data'!$D$28,0,10*ROW('Sanitation Data'!D54))="","",OFFSET('Sanitation Data'!$D$28,0,10*ROW('Sanitation Data'!D54)))</f>
        <v/>
      </c>
      <c r="CL60" s="289" t="str">
        <f ca="true">+IF(OFFSET('Sanitation Data'!$D$29,0,10*ROW('Sanitation Data'!D54))="","",OFFSET('Sanitation Data'!$D$29,0,10*ROW('Sanitation Data'!D54)))</f>
        <v/>
      </c>
      <c r="CM60" s="289" t="str">
        <f ca="true">+IF(OFFSET('Sanitation Data'!$D$30,0,10*ROW('Sanitation Data'!D54))="","",OFFSET('Sanitation Data'!$D$30,0,10*ROW('Sanitation Data'!D54)))</f>
        <v/>
      </c>
      <c r="CN60" s="289" t="str">
        <f ca="true">+IF(OFFSET('Sanitation Data'!$D$31,0,10*ROW('Sanitation Data'!D54))="","",OFFSET('Sanitation Data'!$D$31,0,10*ROW('Sanitation Data'!D54)))</f>
        <v/>
      </c>
      <c r="CO60" s="289" t="str">
        <f ca="true">+IF(OFFSET('Sanitation Data'!$D$32,0,10*ROW('Sanitation Data'!D54))="","",OFFSET('Sanitation Data'!$D$32,0,10*ROW('Sanitation Data'!D54)))</f>
        <v/>
      </c>
      <c r="CP60" s="289" t="str">
        <f ca="true">+IF(OFFSET('Sanitation Data'!$E$28,0,10*ROW('Sanitation Data'!E54))="","",OFFSET('Sanitation Data'!$E$28,0,10*ROW('Sanitation Data'!E54)))</f>
        <v/>
      </c>
      <c r="CQ60" s="289" t="str">
        <f ca="true">+IF(OFFSET('Sanitation Data'!$E$29,0,10*ROW('Sanitation Data'!E54))="","",OFFSET('Sanitation Data'!$E$29,0,10*ROW('Sanitation Data'!E54)))</f>
        <v/>
      </c>
      <c r="CR60" s="289" t="str">
        <f ca="true">+IF(OFFSET('Sanitation Data'!$E$30,0,10*ROW('Sanitation Data'!E54))="","",OFFSET('Sanitation Data'!$E$30,0,10*ROW('Sanitation Data'!E54)))</f>
        <v/>
      </c>
      <c r="CS60" s="289" t="str">
        <f ca="true">+IF(OFFSET('Sanitation Data'!$E$31,0,10*ROW('Sanitation Data'!E54))="","",OFFSET('Sanitation Data'!$E$31,0,10*ROW('Sanitation Data'!E54)))</f>
        <v/>
      </c>
      <c r="CT60" s="289" t="str">
        <f ca="true">+IF(OFFSET('Sanitation Data'!$E$32,0,10*ROW('Sanitation Data'!E54))="","",OFFSET('Sanitation Data'!$E$32,0,10*ROW('Sanitation Data'!E54)))</f>
        <v/>
      </c>
      <c r="CU60" s="289" t="str">
        <f ca="true">+IF(OFFSET('Sanitation Data'!$F$28,0,10*ROW('Sanitation Data'!F54))="","",OFFSET('Sanitation Data'!$F$28,0,10*ROW('Sanitation Data'!F54)))</f>
        <v/>
      </c>
      <c r="CV60" s="289" t="str">
        <f ca="true">+IF(OFFSET('Sanitation Data'!$F$29,0,10*ROW('Sanitation Data'!F54))="","",OFFSET('Sanitation Data'!$F$29,0,10*ROW('Sanitation Data'!F54)))</f>
        <v/>
      </c>
      <c r="CW60" s="289" t="str">
        <f ca="true">+IF(OFFSET('Sanitation Data'!$F$30,0,10*ROW('Sanitation Data'!F54))="","",OFFSET('Sanitation Data'!$F$30,0,10*ROW('Sanitation Data'!F54)))</f>
        <v/>
      </c>
      <c r="CX60" s="289" t="str">
        <f ca="true">+IF(OFFSET('Sanitation Data'!$F$31,0,10*ROW('Sanitation Data'!F54))="","",OFFSET('Sanitation Data'!$F$31,0,10*ROW('Sanitation Data'!F54)))</f>
        <v/>
      </c>
      <c r="CY60" s="289" t="str">
        <f ca="true">+IF(OFFSET('Sanitation Data'!$F$32,0,10*ROW('Sanitation Data'!F54))="","",OFFSET('Sanitation Data'!$F$32,0,10*ROW('Sanitation Data'!F54)))</f>
        <v/>
      </c>
      <c r="CZ60" s="289" t="str">
        <f ca="true">+IF(OFFSET('Sanitation Data'!$G$28,0,10*ROW('Sanitation Data'!G54))="","",OFFSET('Sanitation Data'!$G$28,0,10*ROW('Sanitation Data'!G54)))</f>
        <v/>
      </c>
      <c r="DA60" s="289" t="str">
        <f ca="true">+IF(OFFSET('Sanitation Data'!$G$29,0,10*ROW('Sanitation Data'!G54))="","",OFFSET('Sanitation Data'!$G$29,0,10*ROW('Sanitation Data'!G54)))</f>
        <v/>
      </c>
      <c r="DB60" s="289" t="str">
        <f ca="true">+IF(OFFSET('Sanitation Data'!$G$30,0,10*ROW('Sanitation Data'!G54))="","",OFFSET('Sanitation Data'!$G$30,0,10*ROW('Sanitation Data'!G54)))</f>
        <v/>
      </c>
      <c r="DC60" s="289" t="str">
        <f ca="true">+IF(OFFSET('Sanitation Data'!$G$31,0,10*ROW('Sanitation Data'!G54))="","",OFFSET('Sanitation Data'!$G$31,0,10*ROW('Sanitation Data'!G54)))</f>
        <v/>
      </c>
      <c r="DD60" s="289" t="str">
        <f ca="true">+IF(OFFSET('Sanitation Data'!$G$32,0,10*ROW('Sanitation Data'!G54))="","",OFFSET('Sanitation Data'!$G$32,0,10*ROW('Sanitation Data'!G54)))</f>
        <v/>
      </c>
      <c r="DE60" s="289" t="str">
        <f ca="true">+IF(OFFSET('Sanitation Data'!$H$28,0,10*ROW('Sanitation Data'!H54))="","",OFFSET('Sanitation Data'!$H$28,0,10*ROW('Sanitation Data'!H54)))</f>
        <v/>
      </c>
      <c r="DF60" s="289" t="str">
        <f ca="true">+IF(OFFSET('Sanitation Data'!$H$29,0,10*ROW('Sanitation Data'!H54))="","",OFFSET('Sanitation Data'!$H$29,0,10*ROW('Sanitation Data'!H54)))</f>
        <v/>
      </c>
      <c r="DG60" s="289" t="str">
        <f ca="true">+IF(OFFSET('Sanitation Data'!$H$30,0,10*ROW('Sanitation Data'!H54))="","",OFFSET('Sanitation Data'!$H$30,0,10*ROW('Sanitation Data'!H54)))</f>
        <v/>
      </c>
      <c r="DH60" s="289" t="str">
        <f ca="true">+IF(OFFSET('Sanitation Data'!$H$31,0,10*ROW('Sanitation Data'!H54))="","",OFFSET('Sanitation Data'!$H$31,0,10*ROW('Sanitation Data'!H54)))</f>
        <v/>
      </c>
      <c r="DI60" s="289" t="str">
        <f ca="true">+IF(OFFSET('Sanitation Data'!$H$32,0,10*ROW('Sanitation Data'!H54))="","",OFFSET('Sanitation Data'!$H$32,0,10*ROW('Sanitation Data'!H54)))</f>
        <v/>
      </c>
      <c r="DJ60" s="289" t="str">
        <f ca="true">+IF(OFFSET('Sanitation Data'!$I$28,0,10*ROW('Sanitation Data'!I54))="","",OFFSET('Sanitation Data'!$I$28,0,10*ROW('Sanitation Data'!I54)))</f>
        <v/>
      </c>
      <c r="DK60" s="289" t="str">
        <f ca="true">+IF(OFFSET('Sanitation Data'!$I$29,0,10*ROW('Sanitation Data'!I54))="","",OFFSET('Sanitation Data'!$I$29,0,10*ROW('Sanitation Data'!I54)))</f>
        <v/>
      </c>
      <c r="DL60" s="289" t="str">
        <f ca="true">+IF(OFFSET('Sanitation Data'!$I$30,0,10*ROW('Sanitation Data'!I54))="","",OFFSET('Sanitation Data'!$I$30,0,10*ROW('Sanitation Data'!I54)))</f>
        <v/>
      </c>
      <c r="DM60" s="289" t="str">
        <f ca="true">+IF(OFFSET('Sanitation Data'!$I$31,0,10*ROW('Sanitation Data'!I54))="","",OFFSET('Sanitation Data'!$I$31,0,10*ROW('Sanitation Data'!I54)))</f>
        <v/>
      </c>
      <c r="DN60" s="289" t="str">
        <f ca="true">+IF(OFFSET('Sanitation Data'!$I$32,0,10*ROW('Sanitation Data'!I54))="","",OFFSET('Sanitation Data'!$I$32,0,10*ROW('Sanitation Data'!I54)))</f>
        <v/>
      </c>
      <c r="DO60" s="289" t="str">
        <f ca="true">+IF(OFFSET('Hygiene Data'!$D$11,0,10*ROW('Hygiene Data'!D54))="","",OFFSET('Hygiene Data'!$D$11,0,10*ROW('Hygiene Data'!D54)))</f>
        <v/>
      </c>
      <c r="DP60" s="289" t="str">
        <f ca="true">+IF(OFFSET('Hygiene Data'!$D$12,0,10*ROW('Hygiene Data'!D54))="","",OFFSET('Hygiene Data'!$D$12,0,10*ROW('Hygiene Data'!D54)))</f>
        <v/>
      </c>
      <c r="DQ60" s="289" t="str">
        <f ca="true">+IF(OFFSET('Hygiene Data'!$D$13,0,10*ROW('Hygiene Data'!D54))="","",OFFSET('Hygiene Data'!$D$13,0,10*ROW('Hygiene Data'!D54)))</f>
        <v/>
      </c>
      <c r="DR60" s="289" t="str">
        <f ca="true">+IF(OFFSET('Hygiene Data'!$E$11,0,10*ROW('Hygiene Data'!E54))="","",OFFSET('Hygiene Data'!$E$11,0,10*ROW('Hygiene Data'!E54)))</f>
        <v/>
      </c>
      <c r="DS60" s="289" t="str">
        <f ca="true">+IF(OFFSET('Hygiene Data'!$E$12,0,10*ROW('Hygiene Data'!E54))="","",OFFSET('Hygiene Data'!$E$12,0,10*ROW('Hygiene Data'!E54)))</f>
        <v/>
      </c>
      <c r="DT60" s="289" t="str">
        <f ca="true">+IF(OFFSET('Hygiene Data'!$E$13,0,10*ROW('Hygiene Data'!E54))="","",OFFSET('Hygiene Data'!$E$13,0,10*ROW('Hygiene Data'!E54)))</f>
        <v/>
      </c>
      <c r="DU60" s="289" t="str">
        <f ca="true">+IF(OFFSET('Hygiene Data'!$F$11,0,10*ROW('Hygiene Data'!F54))="","",OFFSET('Hygiene Data'!$F$11,0,10*ROW('Hygiene Data'!F54)))</f>
        <v/>
      </c>
      <c r="DV60" s="289" t="str">
        <f ca="true">+IF(OFFSET('Hygiene Data'!$F$12,0,10*ROW('Hygiene Data'!F54))="","",OFFSET('Hygiene Data'!$F$12,0,10*ROW('Hygiene Data'!F54)))</f>
        <v/>
      </c>
      <c r="DW60" s="289" t="str">
        <f ca="true">+IF(OFFSET('Hygiene Data'!$F$13,0,10*ROW('Hygiene Data'!F54))="","",OFFSET('Hygiene Data'!$F$13,0,10*ROW('Hygiene Data'!F54)))</f>
        <v/>
      </c>
      <c r="DX60" s="289" t="str">
        <f ca="true">+IF(OFFSET('Hygiene Data'!$G$11,0,10*ROW('Hygiene Data'!G54))="","",OFFSET('Hygiene Data'!$G$11,0,10*ROW('Hygiene Data'!G54)))</f>
        <v/>
      </c>
      <c r="DY60" s="289" t="str">
        <f ca="true">+IF(OFFSET('Hygiene Data'!$G$12,0,10*ROW('Hygiene Data'!G54))="","",OFFSET('Hygiene Data'!$G$12,0,10*ROW('Hygiene Data'!G54)))</f>
        <v/>
      </c>
      <c r="DZ60" s="289" t="str">
        <f ca="true">+IF(OFFSET('Hygiene Data'!$G$13,0,10*ROW('Hygiene Data'!G54))="","",OFFSET('Hygiene Data'!$G$13,0,10*ROW('Hygiene Data'!G54)))</f>
        <v/>
      </c>
      <c r="EA60" s="289" t="str">
        <f ca="true">+IF(OFFSET('Hygiene Data'!$H$11,0,10*ROW('Hygiene Data'!H54))="","",OFFSET('Hygiene Data'!$H$11,0,10*ROW('Hygiene Data'!H54)))</f>
        <v/>
      </c>
      <c r="EB60" s="289" t="str">
        <f ca="true">+IF(OFFSET('Hygiene Data'!$H$12,0,10*ROW('Hygiene Data'!H54))="","",OFFSET('Hygiene Data'!$H$12,0,10*ROW('Hygiene Data'!H54)))</f>
        <v/>
      </c>
      <c r="EC60" s="289" t="str">
        <f ca="true">+IF(OFFSET('Hygiene Data'!$H$13,0,10*ROW('Hygiene Data'!H54))="","",OFFSET('Hygiene Data'!$H$13,0,10*ROW('Hygiene Data'!H54)))</f>
        <v/>
      </c>
      <c r="ED60" s="289" t="str">
        <f ca="true">+IF(OFFSET('Hygiene Data'!$I$11,0,10*ROW('Hygiene Data'!I54))="","",OFFSET('Hygiene Data'!$I$11,0,10*ROW('Hygiene Data'!I54)))</f>
        <v/>
      </c>
      <c r="EE60" s="289" t="str">
        <f ca="true">+IF(OFFSET('Hygiene Data'!$I$12,0,10*ROW('Hygiene Data'!I54))="","",OFFSET('Hygiene Data'!$I$12,0,10*ROW('Hygiene Data'!I54)))</f>
        <v/>
      </c>
      <c r="EF60" s="289"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5"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9"/>
      <c r="BS61" s="289" t="str">
        <f ca="true">+IF(OFFSET('Water Data'!$D$27,0,10*ROW('Water Data'!D55))="","",OFFSET('Water Data'!$D$27,0,10*ROW('Water Data'!D55)))</f>
        <v/>
      </c>
      <c r="BT61" s="289" t="str">
        <f ca="true">+IF(OFFSET('Water Data'!$D$28,0,10*ROW('Water Data'!D55))="","",OFFSET('Water Data'!$D$28,0,10*ROW('Water Data'!D55)))</f>
        <v/>
      </c>
      <c r="BU61" s="289" t="str">
        <f ca="true">+IF(OFFSET('Water Data'!$D$29,0,10*ROW('Water Data'!D55))="","",OFFSET('Water Data'!$D$29,0,10*ROW('Water Data'!D55)))</f>
        <v/>
      </c>
      <c r="BV61" s="289" t="str">
        <f ca="true">+IF(OFFSET('Water Data'!$E$27,0,10*ROW('Water Data'!E55))="","",OFFSET('Water Data'!$E$27,0,10*ROW('Water Data'!E55)))</f>
        <v/>
      </c>
      <c r="BW61" s="289" t="str">
        <f ca="true">+IF(OFFSET('Water Data'!$E$28,0,10*ROW('Water Data'!E55))="","",OFFSET('Water Data'!$E$28,0,10*ROW('Water Data'!E55)))</f>
        <v/>
      </c>
      <c r="BX61" s="289" t="str">
        <f ca="true">+IF(OFFSET('Water Data'!$E$29,0,10*ROW('Water Data'!E55))="","",OFFSET('Water Data'!$E$29,0,10*ROW('Water Data'!E55)))</f>
        <v/>
      </c>
      <c r="BY61" s="289" t="str">
        <f ca="true">+IF(OFFSET('Water Data'!$F$27,0,10*ROW('Water Data'!F55))="","",OFFSET('Water Data'!$F$27,0,10*ROW('Water Data'!F55)))</f>
        <v/>
      </c>
      <c r="BZ61" s="289" t="str">
        <f ca="true">+IF(OFFSET('Water Data'!$F$28,0,10*ROW('Water Data'!F55))="","",OFFSET('Water Data'!$F$28,0,10*ROW('Water Data'!F55)))</f>
        <v/>
      </c>
      <c r="CA61" s="289" t="str">
        <f ca="true">+IF(OFFSET('Water Data'!$F$29,0,10*ROW('Water Data'!F55))="","",OFFSET('Water Data'!$F$29,0,10*ROW('Water Data'!F55)))</f>
        <v/>
      </c>
      <c r="CB61" s="289" t="str">
        <f ca="true">+IF(OFFSET('Water Data'!$G$27,0,10*ROW('Water Data'!G55))="","",OFFSET('Water Data'!$G$27,0,10*ROW('Water Data'!G55)))</f>
        <v/>
      </c>
      <c r="CC61" s="289" t="str">
        <f ca="true">+IF(OFFSET('Water Data'!$G$28,0,10*ROW('Water Data'!G55))="","",OFFSET('Water Data'!$G$28,0,10*ROW('Water Data'!G55)))</f>
        <v/>
      </c>
      <c r="CD61" s="289" t="str">
        <f ca="true">+IF(OFFSET('Water Data'!$G$29,0,10*ROW('Water Data'!G55))="","",OFFSET('Water Data'!$G$29,0,10*ROW('Water Data'!G55)))</f>
        <v/>
      </c>
      <c r="CE61" s="289" t="str">
        <f ca="true">+IF(OFFSET('Water Data'!$H$27,0,10*ROW('Water Data'!H55))="","",OFFSET('Water Data'!$H$27,0,10*ROW('Water Data'!H55)))</f>
        <v/>
      </c>
      <c r="CF61" s="289" t="str">
        <f ca="true">+IF(OFFSET('Water Data'!$H$28,0,10*ROW('Water Data'!H55))="","",OFFSET('Water Data'!$H$28,0,10*ROW('Water Data'!H55)))</f>
        <v/>
      </c>
      <c r="CG61" s="289" t="str">
        <f ca="true">+IF(OFFSET('Water Data'!$H$29,0,10*ROW('Water Data'!H55))="","",OFFSET('Water Data'!$H$29,0,10*ROW('Water Data'!H55)))</f>
        <v/>
      </c>
      <c r="CH61" s="289" t="str">
        <f ca="true">+IF(OFFSET('Water Data'!$I$27,0,10*ROW('Water Data'!I55))="","",OFFSET('Water Data'!$I$27,0,10*ROW('Water Data'!I55)))</f>
        <v/>
      </c>
      <c r="CI61" s="289" t="str">
        <f ca="true">+IF(OFFSET('Water Data'!$I$28,0,10*ROW('Water Data'!I55))="","",OFFSET('Water Data'!$I$28,0,10*ROW('Water Data'!I55)))</f>
        <v/>
      </c>
      <c r="CJ61" s="289" t="str">
        <f ca="true">+IF(OFFSET('Water Data'!$I$29,0,10*ROW('Water Data'!I55))="","",OFFSET('Water Data'!$I$29,0,10*ROW('Water Data'!I55)))</f>
        <v/>
      </c>
      <c r="CK61" s="289" t="str">
        <f ca="true">+IF(OFFSET('Sanitation Data'!$D$28,0,10*ROW('Sanitation Data'!D55))="","",OFFSET('Sanitation Data'!$D$28,0,10*ROW('Sanitation Data'!D55)))</f>
        <v/>
      </c>
      <c r="CL61" s="289" t="str">
        <f ca="true">+IF(OFFSET('Sanitation Data'!$D$29,0,10*ROW('Sanitation Data'!D55))="","",OFFSET('Sanitation Data'!$D$29,0,10*ROW('Sanitation Data'!D55)))</f>
        <v/>
      </c>
      <c r="CM61" s="289" t="str">
        <f ca="true">+IF(OFFSET('Sanitation Data'!$D$30,0,10*ROW('Sanitation Data'!D55))="","",OFFSET('Sanitation Data'!$D$30,0,10*ROW('Sanitation Data'!D55)))</f>
        <v/>
      </c>
      <c r="CN61" s="289" t="str">
        <f ca="true">+IF(OFFSET('Sanitation Data'!$D$31,0,10*ROW('Sanitation Data'!D55))="","",OFFSET('Sanitation Data'!$D$31,0,10*ROW('Sanitation Data'!D55)))</f>
        <v/>
      </c>
      <c r="CO61" s="289" t="str">
        <f ca="true">+IF(OFFSET('Sanitation Data'!$D$32,0,10*ROW('Sanitation Data'!D55))="","",OFFSET('Sanitation Data'!$D$32,0,10*ROW('Sanitation Data'!D55)))</f>
        <v/>
      </c>
      <c r="CP61" s="289" t="str">
        <f ca="true">+IF(OFFSET('Sanitation Data'!$E$28,0,10*ROW('Sanitation Data'!E55))="","",OFFSET('Sanitation Data'!$E$28,0,10*ROW('Sanitation Data'!E55)))</f>
        <v/>
      </c>
      <c r="CQ61" s="289" t="str">
        <f ca="true">+IF(OFFSET('Sanitation Data'!$E$29,0,10*ROW('Sanitation Data'!E55))="","",OFFSET('Sanitation Data'!$E$29,0,10*ROW('Sanitation Data'!E55)))</f>
        <v/>
      </c>
      <c r="CR61" s="289" t="str">
        <f ca="true">+IF(OFFSET('Sanitation Data'!$E$30,0,10*ROW('Sanitation Data'!E55))="","",OFFSET('Sanitation Data'!$E$30,0,10*ROW('Sanitation Data'!E55)))</f>
        <v/>
      </c>
      <c r="CS61" s="289" t="str">
        <f ca="true">+IF(OFFSET('Sanitation Data'!$E$31,0,10*ROW('Sanitation Data'!E55))="","",OFFSET('Sanitation Data'!$E$31,0,10*ROW('Sanitation Data'!E55)))</f>
        <v/>
      </c>
      <c r="CT61" s="289" t="str">
        <f ca="true">+IF(OFFSET('Sanitation Data'!$E$32,0,10*ROW('Sanitation Data'!E55))="","",OFFSET('Sanitation Data'!$E$32,0,10*ROW('Sanitation Data'!E55)))</f>
        <v/>
      </c>
      <c r="CU61" s="289" t="str">
        <f ca="true">+IF(OFFSET('Sanitation Data'!$F$28,0,10*ROW('Sanitation Data'!F55))="","",OFFSET('Sanitation Data'!$F$28,0,10*ROW('Sanitation Data'!F55)))</f>
        <v/>
      </c>
      <c r="CV61" s="289" t="str">
        <f ca="true">+IF(OFFSET('Sanitation Data'!$F$29,0,10*ROW('Sanitation Data'!F55))="","",OFFSET('Sanitation Data'!$F$29,0,10*ROW('Sanitation Data'!F55)))</f>
        <v/>
      </c>
      <c r="CW61" s="289" t="str">
        <f ca="true">+IF(OFFSET('Sanitation Data'!$F$30,0,10*ROW('Sanitation Data'!F55))="","",OFFSET('Sanitation Data'!$F$30,0,10*ROW('Sanitation Data'!F55)))</f>
        <v/>
      </c>
      <c r="CX61" s="289" t="str">
        <f ca="true">+IF(OFFSET('Sanitation Data'!$F$31,0,10*ROW('Sanitation Data'!F55))="","",OFFSET('Sanitation Data'!$F$31,0,10*ROW('Sanitation Data'!F55)))</f>
        <v/>
      </c>
      <c r="CY61" s="289" t="str">
        <f ca="true">+IF(OFFSET('Sanitation Data'!$F$32,0,10*ROW('Sanitation Data'!F55))="","",OFFSET('Sanitation Data'!$F$32,0,10*ROW('Sanitation Data'!F55)))</f>
        <v/>
      </c>
      <c r="CZ61" s="289" t="str">
        <f ca="true">+IF(OFFSET('Sanitation Data'!$G$28,0,10*ROW('Sanitation Data'!G55))="","",OFFSET('Sanitation Data'!$G$28,0,10*ROW('Sanitation Data'!G55)))</f>
        <v/>
      </c>
      <c r="DA61" s="289" t="str">
        <f ca="true">+IF(OFFSET('Sanitation Data'!$G$29,0,10*ROW('Sanitation Data'!G55))="","",OFFSET('Sanitation Data'!$G$29,0,10*ROW('Sanitation Data'!G55)))</f>
        <v/>
      </c>
      <c r="DB61" s="289" t="str">
        <f ca="true">+IF(OFFSET('Sanitation Data'!$G$30,0,10*ROW('Sanitation Data'!G55))="","",OFFSET('Sanitation Data'!$G$30,0,10*ROW('Sanitation Data'!G55)))</f>
        <v/>
      </c>
      <c r="DC61" s="289" t="str">
        <f ca="true">+IF(OFFSET('Sanitation Data'!$G$31,0,10*ROW('Sanitation Data'!G55))="","",OFFSET('Sanitation Data'!$G$31,0,10*ROW('Sanitation Data'!G55)))</f>
        <v/>
      </c>
      <c r="DD61" s="289" t="str">
        <f ca="true">+IF(OFFSET('Sanitation Data'!$G$32,0,10*ROW('Sanitation Data'!G55))="","",OFFSET('Sanitation Data'!$G$32,0,10*ROW('Sanitation Data'!G55)))</f>
        <v/>
      </c>
      <c r="DE61" s="289" t="str">
        <f ca="true">+IF(OFFSET('Sanitation Data'!$H$28,0,10*ROW('Sanitation Data'!H55))="","",OFFSET('Sanitation Data'!$H$28,0,10*ROW('Sanitation Data'!H55)))</f>
        <v/>
      </c>
      <c r="DF61" s="289" t="str">
        <f ca="true">+IF(OFFSET('Sanitation Data'!$H$29,0,10*ROW('Sanitation Data'!H55))="","",OFFSET('Sanitation Data'!$H$29,0,10*ROW('Sanitation Data'!H55)))</f>
        <v/>
      </c>
      <c r="DG61" s="289" t="str">
        <f ca="true">+IF(OFFSET('Sanitation Data'!$H$30,0,10*ROW('Sanitation Data'!H55))="","",OFFSET('Sanitation Data'!$H$30,0,10*ROW('Sanitation Data'!H55)))</f>
        <v/>
      </c>
      <c r="DH61" s="289" t="str">
        <f ca="true">+IF(OFFSET('Sanitation Data'!$H$31,0,10*ROW('Sanitation Data'!H55))="","",OFFSET('Sanitation Data'!$H$31,0,10*ROW('Sanitation Data'!H55)))</f>
        <v/>
      </c>
      <c r="DI61" s="289" t="str">
        <f ca="true">+IF(OFFSET('Sanitation Data'!$H$32,0,10*ROW('Sanitation Data'!H55))="","",OFFSET('Sanitation Data'!$H$32,0,10*ROW('Sanitation Data'!H55)))</f>
        <v/>
      </c>
      <c r="DJ61" s="289" t="str">
        <f ca="true">+IF(OFFSET('Sanitation Data'!$I$28,0,10*ROW('Sanitation Data'!I55))="","",OFFSET('Sanitation Data'!$I$28,0,10*ROW('Sanitation Data'!I55)))</f>
        <v/>
      </c>
      <c r="DK61" s="289" t="str">
        <f ca="true">+IF(OFFSET('Sanitation Data'!$I$29,0,10*ROW('Sanitation Data'!I55))="","",OFFSET('Sanitation Data'!$I$29,0,10*ROW('Sanitation Data'!I55)))</f>
        <v/>
      </c>
      <c r="DL61" s="289" t="str">
        <f ca="true">+IF(OFFSET('Sanitation Data'!$I$30,0,10*ROW('Sanitation Data'!I55))="","",OFFSET('Sanitation Data'!$I$30,0,10*ROW('Sanitation Data'!I55)))</f>
        <v/>
      </c>
      <c r="DM61" s="289" t="str">
        <f ca="true">+IF(OFFSET('Sanitation Data'!$I$31,0,10*ROW('Sanitation Data'!I55))="","",OFFSET('Sanitation Data'!$I$31,0,10*ROW('Sanitation Data'!I55)))</f>
        <v/>
      </c>
      <c r="DN61" s="289" t="str">
        <f ca="true">+IF(OFFSET('Sanitation Data'!$I$32,0,10*ROW('Sanitation Data'!I55))="","",OFFSET('Sanitation Data'!$I$32,0,10*ROW('Sanitation Data'!I55)))</f>
        <v/>
      </c>
      <c r="DO61" s="289" t="str">
        <f ca="true">+IF(OFFSET('Hygiene Data'!$D$11,0,10*ROW('Hygiene Data'!D55))="","",OFFSET('Hygiene Data'!$D$11,0,10*ROW('Hygiene Data'!D55)))</f>
        <v/>
      </c>
      <c r="DP61" s="289" t="str">
        <f ca="true">+IF(OFFSET('Hygiene Data'!$D$12,0,10*ROW('Hygiene Data'!D55))="","",OFFSET('Hygiene Data'!$D$12,0,10*ROW('Hygiene Data'!D55)))</f>
        <v/>
      </c>
      <c r="DQ61" s="289" t="str">
        <f ca="true">+IF(OFFSET('Hygiene Data'!$D$13,0,10*ROW('Hygiene Data'!D55))="","",OFFSET('Hygiene Data'!$D$13,0,10*ROW('Hygiene Data'!D55)))</f>
        <v/>
      </c>
      <c r="DR61" s="289" t="str">
        <f ca="true">+IF(OFFSET('Hygiene Data'!$E$11,0,10*ROW('Hygiene Data'!E55))="","",OFFSET('Hygiene Data'!$E$11,0,10*ROW('Hygiene Data'!E55)))</f>
        <v/>
      </c>
      <c r="DS61" s="289" t="str">
        <f ca="true">+IF(OFFSET('Hygiene Data'!$E$12,0,10*ROW('Hygiene Data'!E55))="","",OFFSET('Hygiene Data'!$E$12,0,10*ROW('Hygiene Data'!E55)))</f>
        <v/>
      </c>
      <c r="DT61" s="289" t="str">
        <f ca="true">+IF(OFFSET('Hygiene Data'!$E$13,0,10*ROW('Hygiene Data'!E55))="","",OFFSET('Hygiene Data'!$E$13,0,10*ROW('Hygiene Data'!E55)))</f>
        <v/>
      </c>
      <c r="DU61" s="289" t="str">
        <f ca="true">+IF(OFFSET('Hygiene Data'!$F$11,0,10*ROW('Hygiene Data'!F55))="","",OFFSET('Hygiene Data'!$F$11,0,10*ROW('Hygiene Data'!F55)))</f>
        <v/>
      </c>
      <c r="DV61" s="289" t="str">
        <f ca="true">+IF(OFFSET('Hygiene Data'!$F$12,0,10*ROW('Hygiene Data'!F55))="","",OFFSET('Hygiene Data'!$F$12,0,10*ROW('Hygiene Data'!F55)))</f>
        <v/>
      </c>
      <c r="DW61" s="289" t="str">
        <f ca="true">+IF(OFFSET('Hygiene Data'!$F$13,0,10*ROW('Hygiene Data'!F55))="","",OFFSET('Hygiene Data'!$F$13,0,10*ROW('Hygiene Data'!F55)))</f>
        <v/>
      </c>
      <c r="DX61" s="289" t="str">
        <f ca="true">+IF(OFFSET('Hygiene Data'!$G$11,0,10*ROW('Hygiene Data'!G55))="","",OFFSET('Hygiene Data'!$G$11,0,10*ROW('Hygiene Data'!G55)))</f>
        <v/>
      </c>
      <c r="DY61" s="289" t="str">
        <f ca="true">+IF(OFFSET('Hygiene Data'!$G$12,0,10*ROW('Hygiene Data'!G55))="","",OFFSET('Hygiene Data'!$G$12,0,10*ROW('Hygiene Data'!G55)))</f>
        <v/>
      </c>
      <c r="DZ61" s="289" t="str">
        <f ca="true">+IF(OFFSET('Hygiene Data'!$G$13,0,10*ROW('Hygiene Data'!G55))="","",OFFSET('Hygiene Data'!$G$13,0,10*ROW('Hygiene Data'!G55)))</f>
        <v/>
      </c>
      <c r="EA61" s="289" t="str">
        <f ca="true">+IF(OFFSET('Hygiene Data'!$H$11,0,10*ROW('Hygiene Data'!H55))="","",OFFSET('Hygiene Data'!$H$11,0,10*ROW('Hygiene Data'!H55)))</f>
        <v/>
      </c>
      <c r="EB61" s="289" t="str">
        <f ca="true">+IF(OFFSET('Hygiene Data'!$H$12,0,10*ROW('Hygiene Data'!H55))="","",OFFSET('Hygiene Data'!$H$12,0,10*ROW('Hygiene Data'!H55)))</f>
        <v/>
      </c>
      <c r="EC61" s="289" t="str">
        <f ca="true">+IF(OFFSET('Hygiene Data'!$H$13,0,10*ROW('Hygiene Data'!H55))="","",OFFSET('Hygiene Data'!$H$13,0,10*ROW('Hygiene Data'!H55)))</f>
        <v/>
      </c>
      <c r="ED61" s="289" t="str">
        <f ca="true">+IF(OFFSET('Hygiene Data'!$I$11,0,10*ROW('Hygiene Data'!I55))="","",OFFSET('Hygiene Data'!$I$11,0,10*ROW('Hygiene Data'!I55)))</f>
        <v/>
      </c>
      <c r="EE61" s="289" t="str">
        <f ca="true">+IF(OFFSET('Hygiene Data'!$I$12,0,10*ROW('Hygiene Data'!I55))="","",OFFSET('Hygiene Data'!$I$12,0,10*ROW('Hygiene Data'!I55)))</f>
        <v/>
      </c>
      <c r="EF61" s="289"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5"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9"/>
      <c r="BS62" s="289" t="str">
        <f ca="true">+IF(OFFSET('Water Data'!$D$27,0,10*ROW('Water Data'!D56))="","",OFFSET('Water Data'!$D$27,0,10*ROW('Water Data'!D56)))</f>
        <v/>
      </c>
      <c r="BT62" s="289" t="str">
        <f ca="true">+IF(OFFSET('Water Data'!$D$28,0,10*ROW('Water Data'!D56))="","",OFFSET('Water Data'!$D$28,0,10*ROW('Water Data'!D56)))</f>
        <v/>
      </c>
      <c r="BU62" s="289" t="str">
        <f ca="true">+IF(OFFSET('Water Data'!$D$29,0,10*ROW('Water Data'!D56))="","",OFFSET('Water Data'!$D$29,0,10*ROW('Water Data'!D56)))</f>
        <v/>
      </c>
      <c r="BV62" s="289" t="str">
        <f ca="true">+IF(OFFSET('Water Data'!$E$27,0,10*ROW('Water Data'!E56))="","",OFFSET('Water Data'!$E$27,0,10*ROW('Water Data'!E56)))</f>
        <v/>
      </c>
      <c r="BW62" s="289" t="str">
        <f ca="true">+IF(OFFSET('Water Data'!$E$28,0,10*ROW('Water Data'!E56))="","",OFFSET('Water Data'!$E$28,0,10*ROW('Water Data'!E56)))</f>
        <v/>
      </c>
      <c r="BX62" s="289" t="str">
        <f ca="true">+IF(OFFSET('Water Data'!$E$29,0,10*ROW('Water Data'!E56))="","",OFFSET('Water Data'!$E$29,0,10*ROW('Water Data'!E56)))</f>
        <v/>
      </c>
      <c r="BY62" s="289" t="str">
        <f ca="true">+IF(OFFSET('Water Data'!$F$27,0,10*ROW('Water Data'!F56))="","",OFFSET('Water Data'!$F$27,0,10*ROW('Water Data'!F56)))</f>
        <v/>
      </c>
      <c r="BZ62" s="289" t="str">
        <f ca="true">+IF(OFFSET('Water Data'!$F$28,0,10*ROW('Water Data'!F56))="","",OFFSET('Water Data'!$F$28,0,10*ROW('Water Data'!F56)))</f>
        <v/>
      </c>
      <c r="CA62" s="289" t="str">
        <f ca="true">+IF(OFFSET('Water Data'!$F$29,0,10*ROW('Water Data'!F56))="","",OFFSET('Water Data'!$F$29,0,10*ROW('Water Data'!F56)))</f>
        <v/>
      </c>
      <c r="CB62" s="289" t="str">
        <f ca="true">+IF(OFFSET('Water Data'!$G$27,0,10*ROW('Water Data'!G56))="","",OFFSET('Water Data'!$G$27,0,10*ROW('Water Data'!G56)))</f>
        <v/>
      </c>
      <c r="CC62" s="289" t="str">
        <f ca="true">+IF(OFFSET('Water Data'!$G$28,0,10*ROW('Water Data'!G56))="","",OFFSET('Water Data'!$G$28,0,10*ROW('Water Data'!G56)))</f>
        <v/>
      </c>
      <c r="CD62" s="289" t="str">
        <f ca="true">+IF(OFFSET('Water Data'!$G$29,0,10*ROW('Water Data'!G56))="","",OFFSET('Water Data'!$G$29,0,10*ROW('Water Data'!G56)))</f>
        <v/>
      </c>
      <c r="CE62" s="289" t="str">
        <f ca="true">+IF(OFFSET('Water Data'!$H$27,0,10*ROW('Water Data'!H56))="","",OFFSET('Water Data'!$H$27,0,10*ROW('Water Data'!H56)))</f>
        <v/>
      </c>
      <c r="CF62" s="289" t="str">
        <f ca="true">+IF(OFFSET('Water Data'!$H$28,0,10*ROW('Water Data'!H56))="","",OFFSET('Water Data'!$H$28,0,10*ROW('Water Data'!H56)))</f>
        <v/>
      </c>
      <c r="CG62" s="289" t="str">
        <f ca="true">+IF(OFFSET('Water Data'!$H$29,0,10*ROW('Water Data'!H56))="","",OFFSET('Water Data'!$H$29,0,10*ROW('Water Data'!H56)))</f>
        <v/>
      </c>
      <c r="CH62" s="289" t="str">
        <f ca="true">+IF(OFFSET('Water Data'!$I$27,0,10*ROW('Water Data'!I56))="","",OFFSET('Water Data'!$I$27,0,10*ROW('Water Data'!I56)))</f>
        <v/>
      </c>
      <c r="CI62" s="289" t="str">
        <f ca="true">+IF(OFFSET('Water Data'!$I$28,0,10*ROW('Water Data'!I56))="","",OFFSET('Water Data'!$I$28,0,10*ROW('Water Data'!I56)))</f>
        <v/>
      </c>
      <c r="CJ62" s="289" t="str">
        <f ca="true">+IF(OFFSET('Water Data'!$I$29,0,10*ROW('Water Data'!I56))="","",OFFSET('Water Data'!$I$29,0,10*ROW('Water Data'!I56)))</f>
        <v/>
      </c>
      <c r="CK62" s="289" t="str">
        <f ca="true">+IF(OFFSET('Sanitation Data'!$D$28,0,10*ROW('Sanitation Data'!D56))="","",OFFSET('Sanitation Data'!$D$28,0,10*ROW('Sanitation Data'!D56)))</f>
        <v/>
      </c>
      <c r="CL62" s="289" t="str">
        <f ca="true">+IF(OFFSET('Sanitation Data'!$D$29,0,10*ROW('Sanitation Data'!D56))="","",OFFSET('Sanitation Data'!$D$29,0,10*ROW('Sanitation Data'!D56)))</f>
        <v/>
      </c>
      <c r="CM62" s="289" t="str">
        <f ca="true">+IF(OFFSET('Sanitation Data'!$D$30,0,10*ROW('Sanitation Data'!D56))="","",OFFSET('Sanitation Data'!$D$30,0,10*ROW('Sanitation Data'!D56)))</f>
        <v/>
      </c>
      <c r="CN62" s="289" t="str">
        <f ca="true">+IF(OFFSET('Sanitation Data'!$D$31,0,10*ROW('Sanitation Data'!D56))="","",OFFSET('Sanitation Data'!$D$31,0,10*ROW('Sanitation Data'!D56)))</f>
        <v/>
      </c>
      <c r="CO62" s="289" t="str">
        <f ca="true">+IF(OFFSET('Sanitation Data'!$D$32,0,10*ROW('Sanitation Data'!D56))="","",OFFSET('Sanitation Data'!$D$32,0,10*ROW('Sanitation Data'!D56)))</f>
        <v/>
      </c>
      <c r="CP62" s="289" t="str">
        <f ca="true">+IF(OFFSET('Sanitation Data'!$E$28,0,10*ROW('Sanitation Data'!E56))="","",OFFSET('Sanitation Data'!$E$28,0,10*ROW('Sanitation Data'!E56)))</f>
        <v/>
      </c>
      <c r="CQ62" s="289" t="str">
        <f ca="true">+IF(OFFSET('Sanitation Data'!$E$29,0,10*ROW('Sanitation Data'!E56))="","",OFFSET('Sanitation Data'!$E$29,0,10*ROW('Sanitation Data'!E56)))</f>
        <v/>
      </c>
      <c r="CR62" s="289" t="str">
        <f ca="true">+IF(OFFSET('Sanitation Data'!$E$30,0,10*ROW('Sanitation Data'!E56))="","",OFFSET('Sanitation Data'!$E$30,0,10*ROW('Sanitation Data'!E56)))</f>
        <v/>
      </c>
      <c r="CS62" s="289" t="str">
        <f ca="true">+IF(OFFSET('Sanitation Data'!$E$31,0,10*ROW('Sanitation Data'!E56))="","",OFFSET('Sanitation Data'!$E$31,0,10*ROW('Sanitation Data'!E56)))</f>
        <v/>
      </c>
      <c r="CT62" s="289" t="str">
        <f ca="true">+IF(OFFSET('Sanitation Data'!$E$32,0,10*ROW('Sanitation Data'!E56))="","",OFFSET('Sanitation Data'!$E$32,0,10*ROW('Sanitation Data'!E56)))</f>
        <v/>
      </c>
      <c r="CU62" s="289" t="str">
        <f ca="true">+IF(OFFSET('Sanitation Data'!$F$28,0,10*ROW('Sanitation Data'!F56))="","",OFFSET('Sanitation Data'!$F$28,0,10*ROW('Sanitation Data'!F56)))</f>
        <v/>
      </c>
      <c r="CV62" s="289" t="str">
        <f ca="true">+IF(OFFSET('Sanitation Data'!$F$29,0,10*ROW('Sanitation Data'!F56))="","",OFFSET('Sanitation Data'!$F$29,0,10*ROW('Sanitation Data'!F56)))</f>
        <v/>
      </c>
      <c r="CW62" s="289" t="str">
        <f ca="true">+IF(OFFSET('Sanitation Data'!$F$30,0,10*ROW('Sanitation Data'!F56))="","",OFFSET('Sanitation Data'!$F$30,0,10*ROW('Sanitation Data'!F56)))</f>
        <v/>
      </c>
      <c r="CX62" s="289" t="str">
        <f ca="true">+IF(OFFSET('Sanitation Data'!$F$31,0,10*ROW('Sanitation Data'!F56))="","",OFFSET('Sanitation Data'!$F$31,0,10*ROW('Sanitation Data'!F56)))</f>
        <v/>
      </c>
      <c r="CY62" s="289" t="str">
        <f ca="true">+IF(OFFSET('Sanitation Data'!$F$32,0,10*ROW('Sanitation Data'!F56))="","",OFFSET('Sanitation Data'!$F$32,0,10*ROW('Sanitation Data'!F56)))</f>
        <v/>
      </c>
      <c r="CZ62" s="289" t="str">
        <f ca="true">+IF(OFFSET('Sanitation Data'!$G$28,0,10*ROW('Sanitation Data'!G56))="","",OFFSET('Sanitation Data'!$G$28,0,10*ROW('Sanitation Data'!G56)))</f>
        <v/>
      </c>
      <c r="DA62" s="289" t="str">
        <f ca="true">+IF(OFFSET('Sanitation Data'!$G$29,0,10*ROW('Sanitation Data'!G56))="","",OFFSET('Sanitation Data'!$G$29,0,10*ROW('Sanitation Data'!G56)))</f>
        <v/>
      </c>
      <c r="DB62" s="289" t="str">
        <f ca="true">+IF(OFFSET('Sanitation Data'!$G$30,0,10*ROW('Sanitation Data'!G56))="","",OFFSET('Sanitation Data'!$G$30,0,10*ROW('Sanitation Data'!G56)))</f>
        <v/>
      </c>
      <c r="DC62" s="289" t="str">
        <f ca="true">+IF(OFFSET('Sanitation Data'!$G$31,0,10*ROW('Sanitation Data'!G56))="","",OFFSET('Sanitation Data'!$G$31,0,10*ROW('Sanitation Data'!G56)))</f>
        <v/>
      </c>
      <c r="DD62" s="289" t="str">
        <f ca="true">+IF(OFFSET('Sanitation Data'!$G$32,0,10*ROW('Sanitation Data'!G56))="","",OFFSET('Sanitation Data'!$G$32,0,10*ROW('Sanitation Data'!G56)))</f>
        <v/>
      </c>
      <c r="DE62" s="289" t="str">
        <f ca="true">+IF(OFFSET('Sanitation Data'!$H$28,0,10*ROW('Sanitation Data'!H56))="","",OFFSET('Sanitation Data'!$H$28,0,10*ROW('Sanitation Data'!H56)))</f>
        <v/>
      </c>
      <c r="DF62" s="289" t="str">
        <f ca="true">+IF(OFFSET('Sanitation Data'!$H$29,0,10*ROW('Sanitation Data'!H56))="","",OFFSET('Sanitation Data'!$H$29,0,10*ROW('Sanitation Data'!H56)))</f>
        <v/>
      </c>
      <c r="DG62" s="289" t="str">
        <f ca="true">+IF(OFFSET('Sanitation Data'!$H$30,0,10*ROW('Sanitation Data'!H56))="","",OFFSET('Sanitation Data'!$H$30,0,10*ROW('Sanitation Data'!H56)))</f>
        <v/>
      </c>
      <c r="DH62" s="289" t="str">
        <f ca="true">+IF(OFFSET('Sanitation Data'!$H$31,0,10*ROW('Sanitation Data'!H56))="","",OFFSET('Sanitation Data'!$H$31,0,10*ROW('Sanitation Data'!H56)))</f>
        <v/>
      </c>
      <c r="DI62" s="289" t="str">
        <f ca="true">+IF(OFFSET('Sanitation Data'!$H$32,0,10*ROW('Sanitation Data'!H56))="","",OFFSET('Sanitation Data'!$H$32,0,10*ROW('Sanitation Data'!H56)))</f>
        <v/>
      </c>
      <c r="DJ62" s="289" t="str">
        <f ca="true">+IF(OFFSET('Sanitation Data'!$I$28,0,10*ROW('Sanitation Data'!I56))="","",OFFSET('Sanitation Data'!$I$28,0,10*ROW('Sanitation Data'!I56)))</f>
        <v/>
      </c>
      <c r="DK62" s="289" t="str">
        <f ca="true">+IF(OFFSET('Sanitation Data'!$I$29,0,10*ROW('Sanitation Data'!I56))="","",OFFSET('Sanitation Data'!$I$29,0,10*ROW('Sanitation Data'!I56)))</f>
        <v/>
      </c>
      <c r="DL62" s="289" t="str">
        <f ca="true">+IF(OFFSET('Sanitation Data'!$I$30,0,10*ROW('Sanitation Data'!I56))="","",OFFSET('Sanitation Data'!$I$30,0,10*ROW('Sanitation Data'!I56)))</f>
        <v/>
      </c>
      <c r="DM62" s="289" t="str">
        <f ca="true">+IF(OFFSET('Sanitation Data'!$I$31,0,10*ROW('Sanitation Data'!I56))="","",OFFSET('Sanitation Data'!$I$31,0,10*ROW('Sanitation Data'!I56)))</f>
        <v/>
      </c>
      <c r="DN62" s="289" t="str">
        <f ca="true">+IF(OFFSET('Sanitation Data'!$I$32,0,10*ROW('Sanitation Data'!I56))="","",OFFSET('Sanitation Data'!$I$32,0,10*ROW('Sanitation Data'!I56)))</f>
        <v/>
      </c>
      <c r="DO62" s="289" t="str">
        <f ca="true">+IF(OFFSET('Hygiene Data'!$D$11,0,10*ROW('Hygiene Data'!D56))="","",OFFSET('Hygiene Data'!$D$11,0,10*ROW('Hygiene Data'!D56)))</f>
        <v/>
      </c>
      <c r="DP62" s="289" t="str">
        <f ca="true">+IF(OFFSET('Hygiene Data'!$D$12,0,10*ROW('Hygiene Data'!D56))="","",OFFSET('Hygiene Data'!$D$12,0,10*ROW('Hygiene Data'!D56)))</f>
        <v/>
      </c>
      <c r="DQ62" s="289" t="str">
        <f ca="true">+IF(OFFSET('Hygiene Data'!$D$13,0,10*ROW('Hygiene Data'!D56))="","",OFFSET('Hygiene Data'!$D$13,0,10*ROW('Hygiene Data'!D56)))</f>
        <v/>
      </c>
      <c r="DR62" s="289" t="str">
        <f ca="true">+IF(OFFSET('Hygiene Data'!$E$11,0,10*ROW('Hygiene Data'!E56))="","",OFFSET('Hygiene Data'!$E$11,0,10*ROW('Hygiene Data'!E56)))</f>
        <v/>
      </c>
      <c r="DS62" s="289" t="str">
        <f ca="true">+IF(OFFSET('Hygiene Data'!$E$12,0,10*ROW('Hygiene Data'!E56))="","",OFFSET('Hygiene Data'!$E$12,0,10*ROW('Hygiene Data'!E56)))</f>
        <v/>
      </c>
      <c r="DT62" s="289" t="str">
        <f ca="true">+IF(OFFSET('Hygiene Data'!$E$13,0,10*ROW('Hygiene Data'!E56))="","",OFFSET('Hygiene Data'!$E$13,0,10*ROW('Hygiene Data'!E56)))</f>
        <v/>
      </c>
      <c r="DU62" s="289" t="str">
        <f ca="true">+IF(OFFSET('Hygiene Data'!$F$11,0,10*ROW('Hygiene Data'!F56))="","",OFFSET('Hygiene Data'!$F$11,0,10*ROW('Hygiene Data'!F56)))</f>
        <v/>
      </c>
      <c r="DV62" s="289" t="str">
        <f ca="true">+IF(OFFSET('Hygiene Data'!$F$12,0,10*ROW('Hygiene Data'!F56))="","",OFFSET('Hygiene Data'!$F$12,0,10*ROW('Hygiene Data'!F56)))</f>
        <v/>
      </c>
      <c r="DW62" s="289" t="str">
        <f ca="true">+IF(OFFSET('Hygiene Data'!$F$13,0,10*ROW('Hygiene Data'!F56))="","",OFFSET('Hygiene Data'!$F$13,0,10*ROW('Hygiene Data'!F56)))</f>
        <v/>
      </c>
      <c r="DX62" s="289" t="str">
        <f ca="true">+IF(OFFSET('Hygiene Data'!$G$11,0,10*ROW('Hygiene Data'!G56))="","",OFFSET('Hygiene Data'!$G$11,0,10*ROW('Hygiene Data'!G56)))</f>
        <v/>
      </c>
      <c r="DY62" s="289" t="str">
        <f ca="true">+IF(OFFSET('Hygiene Data'!$G$12,0,10*ROW('Hygiene Data'!G56))="","",OFFSET('Hygiene Data'!$G$12,0,10*ROW('Hygiene Data'!G56)))</f>
        <v/>
      </c>
      <c r="DZ62" s="289" t="str">
        <f ca="true">+IF(OFFSET('Hygiene Data'!$G$13,0,10*ROW('Hygiene Data'!G56))="","",OFFSET('Hygiene Data'!$G$13,0,10*ROW('Hygiene Data'!G56)))</f>
        <v/>
      </c>
      <c r="EA62" s="289" t="str">
        <f ca="true">+IF(OFFSET('Hygiene Data'!$H$11,0,10*ROW('Hygiene Data'!H56))="","",OFFSET('Hygiene Data'!$H$11,0,10*ROW('Hygiene Data'!H56)))</f>
        <v/>
      </c>
      <c r="EB62" s="289" t="str">
        <f ca="true">+IF(OFFSET('Hygiene Data'!$H$12,0,10*ROW('Hygiene Data'!H56))="","",OFFSET('Hygiene Data'!$H$12,0,10*ROW('Hygiene Data'!H56)))</f>
        <v/>
      </c>
      <c r="EC62" s="289" t="str">
        <f ca="true">+IF(OFFSET('Hygiene Data'!$H$13,0,10*ROW('Hygiene Data'!H56))="","",OFFSET('Hygiene Data'!$H$13,0,10*ROW('Hygiene Data'!H56)))</f>
        <v/>
      </c>
      <c r="ED62" s="289" t="str">
        <f ca="true">+IF(OFFSET('Hygiene Data'!$I$11,0,10*ROW('Hygiene Data'!I56))="","",OFFSET('Hygiene Data'!$I$11,0,10*ROW('Hygiene Data'!I56)))</f>
        <v/>
      </c>
      <c r="EE62" s="289" t="str">
        <f ca="true">+IF(OFFSET('Hygiene Data'!$I$12,0,10*ROW('Hygiene Data'!I56))="","",OFFSET('Hygiene Data'!$I$12,0,10*ROW('Hygiene Data'!I56)))</f>
        <v/>
      </c>
      <c r="EF62" s="289"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5"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9"/>
      <c r="BS63" s="289" t="str">
        <f ca="true">+IF(OFFSET('Water Data'!$D$27,0,10*ROW('Water Data'!D57))="","",OFFSET('Water Data'!$D$27,0,10*ROW('Water Data'!D57)))</f>
        <v/>
      </c>
      <c r="BT63" s="289" t="str">
        <f ca="true">+IF(OFFSET('Water Data'!$D$28,0,10*ROW('Water Data'!D57))="","",OFFSET('Water Data'!$D$28,0,10*ROW('Water Data'!D57)))</f>
        <v/>
      </c>
      <c r="BU63" s="289" t="str">
        <f ca="true">+IF(OFFSET('Water Data'!$D$29,0,10*ROW('Water Data'!D57))="","",OFFSET('Water Data'!$D$29,0,10*ROW('Water Data'!D57)))</f>
        <v/>
      </c>
      <c r="BV63" s="289" t="str">
        <f ca="true">+IF(OFFSET('Water Data'!$E$27,0,10*ROW('Water Data'!E57))="","",OFFSET('Water Data'!$E$27,0,10*ROW('Water Data'!E57)))</f>
        <v/>
      </c>
      <c r="BW63" s="289" t="str">
        <f ca="true">+IF(OFFSET('Water Data'!$E$28,0,10*ROW('Water Data'!E57))="","",OFFSET('Water Data'!$E$28,0,10*ROW('Water Data'!E57)))</f>
        <v/>
      </c>
      <c r="BX63" s="289" t="str">
        <f ca="true">+IF(OFFSET('Water Data'!$E$29,0,10*ROW('Water Data'!E57))="","",OFFSET('Water Data'!$E$29,0,10*ROW('Water Data'!E57)))</f>
        <v/>
      </c>
      <c r="BY63" s="289" t="str">
        <f ca="true">+IF(OFFSET('Water Data'!$F$27,0,10*ROW('Water Data'!F57))="","",OFFSET('Water Data'!$F$27,0,10*ROW('Water Data'!F57)))</f>
        <v/>
      </c>
      <c r="BZ63" s="289" t="str">
        <f ca="true">+IF(OFFSET('Water Data'!$F$28,0,10*ROW('Water Data'!F57))="","",OFFSET('Water Data'!$F$28,0,10*ROW('Water Data'!F57)))</f>
        <v/>
      </c>
      <c r="CA63" s="289" t="str">
        <f ca="true">+IF(OFFSET('Water Data'!$F$29,0,10*ROW('Water Data'!F57))="","",OFFSET('Water Data'!$F$29,0,10*ROW('Water Data'!F57)))</f>
        <v/>
      </c>
      <c r="CB63" s="289" t="str">
        <f ca="true">+IF(OFFSET('Water Data'!$G$27,0,10*ROW('Water Data'!G57))="","",OFFSET('Water Data'!$G$27,0,10*ROW('Water Data'!G57)))</f>
        <v/>
      </c>
      <c r="CC63" s="289" t="str">
        <f ca="true">+IF(OFFSET('Water Data'!$G$28,0,10*ROW('Water Data'!G57))="","",OFFSET('Water Data'!$G$28,0,10*ROW('Water Data'!G57)))</f>
        <v/>
      </c>
      <c r="CD63" s="289" t="str">
        <f ca="true">+IF(OFFSET('Water Data'!$G$29,0,10*ROW('Water Data'!G57))="","",OFFSET('Water Data'!$G$29,0,10*ROW('Water Data'!G57)))</f>
        <v/>
      </c>
      <c r="CE63" s="289" t="str">
        <f ca="true">+IF(OFFSET('Water Data'!$H$27,0,10*ROW('Water Data'!H57))="","",OFFSET('Water Data'!$H$27,0,10*ROW('Water Data'!H57)))</f>
        <v/>
      </c>
      <c r="CF63" s="289" t="str">
        <f ca="true">+IF(OFFSET('Water Data'!$H$28,0,10*ROW('Water Data'!H57))="","",OFFSET('Water Data'!$H$28,0,10*ROW('Water Data'!H57)))</f>
        <v/>
      </c>
      <c r="CG63" s="289" t="str">
        <f ca="true">+IF(OFFSET('Water Data'!$H$29,0,10*ROW('Water Data'!H57))="","",OFFSET('Water Data'!$H$29,0,10*ROW('Water Data'!H57)))</f>
        <v/>
      </c>
      <c r="CH63" s="289" t="str">
        <f ca="true">+IF(OFFSET('Water Data'!$I$27,0,10*ROW('Water Data'!I57))="","",OFFSET('Water Data'!$I$27,0,10*ROW('Water Data'!I57)))</f>
        <v/>
      </c>
      <c r="CI63" s="289" t="str">
        <f ca="true">+IF(OFFSET('Water Data'!$I$28,0,10*ROW('Water Data'!I57))="","",OFFSET('Water Data'!$I$28,0,10*ROW('Water Data'!I57)))</f>
        <v/>
      </c>
      <c r="CJ63" s="289" t="str">
        <f ca="true">+IF(OFFSET('Water Data'!$I$29,0,10*ROW('Water Data'!I57))="","",OFFSET('Water Data'!$I$29,0,10*ROW('Water Data'!I57)))</f>
        <v/>
      </c>
      <c r="CK63" s="289" t="str">
        <f ca="true">+IF(OFFSET('Sanitation Data'!$D$28,0,10*ROW('Sanitation Data'!D57))="","",OFFSET('Sanitation Data'!$D$28,0,10*ROW('Sanitation Data'!D57)))</f>
        <v/>
      </c>
      <c r="CL63" s="289" t="str">
        <f ca="true">+IF(OFFSET('Sanitation Data'!$D$29,0,10*ROW('Sanitation Data'!D57))="","",OFFSET('Sanitation Data'!$D$29,0,10*ROW('Sanitation Data'!D57)))</f>
        <v/>
      </c>
      <c r="CM63" s="289" t="str">
        <f ca="true">+IF(OFFSET('Sanitation Data'!$D$30,0,10*ROW('Sanitation Data'!D57))="","",OFFSET('Sanitation Data'!$D$30,0,10*ROW('Sanitation Data'!D57)))</f>
        <v/>
      </c>
      <c r="CN63" s="289" t="str">
        <f ca="true">+IF(OFFSET('Sanitation Data'!$D$31,0,10*ROW('Sanitation Data'!D57))="","",OFFSET('Sanitation Data'!$D$31,0,10*ROW('Sanitation Data'!D57)))</f>
        <v/>
      </c>
      <c r="CO63" s="289" t="str">
        <f ca="true">+IF(OFFSET('Sanitation Data'!$D$32,0,10*ROW('Sanitation Data'!D57))="","",OFFSET('Sanitation Data'!$D$32,0,10*ROW('Sanitation Data'!D57)))</f>
        <v/>
      </c>
      <c r="CP63" s="289" t="str">
        <f ca="true">+IF(OFFSET('Sanitation Data'!$E$28,0,10*ROW('Sanitation Data'!E57))="","",OFFSET('Sanitation Data'!$E$28,0,10*ROW('Sanitation Data'!E57)))</f>
        <v/>
      </c>
      <c r="CQ63" s="289" t="str">
        <f ca="true">+IF(OFFSET('Sanitation Data'!$E$29,0,10*ROW('Sanitation Data'!E57))="","",OFFSET('Sanitation Data'!$E$29,0,10*ROW('Sanitation Data'!E57)))</f>
        <v/>
      </c>
      <c r="CR63" s="289" t="str">
        <f ca="true">+IF(OFFSET('Sanitation Data'!$E$30,0,10*ROW('Sanitation Data'!E57))="","",OFFSET('Sanitation Data'!$E$30,0,10*ROW('Sanitation Data'!E57)))</f>
        <v/>
      </c>
      <c r="CS63" s="289" t="str">
        <f ca="true">+IF(OFFSET('Sanitation Data'!$E$31,0,10*ROW('Sanitation Data'!E57))="","",OFFSET('Sanitation Data'!$E$31,0,10*ROW('Sanitation Data'!E57)))</f>
        <v/>
      </c>
      <c r="CT63" s="289" t="str">
        <f ca="true">+IF(OFFSET('Sanitation Data'!$E$32,0,10*ROW('Sanitation Data'!E57))="","",OFFSET('Sanitation Data'!$E$32,0,10*ROW('Sanitation Data'!E57)))</f>
        <v/>
      </c>
      <c r="CU63" s="289" t="str">
        <f ca="true">+IF(OFFSET('Sanitation Data'!$F$28,0,10*ROW('Sanitation Data'!F57))="","",OFFSET('Sanitation Data'!$F$28,0,10*ROW('Sanitation Data'!F57)))</f>
        <v/>
      </c>
      <c r="CV63" s="289" t="str">
        <f ca="true">+IF(OFFSET('Sanitation Data'!$F$29,0,10*ROW('Sanitation Data'!F57))="","",OFFSET('Sanitation Data'!$F$29,0,10*ROW('Sanitation Data'!F57)))</f>
        <v/>
      </c>
      <c r="CW63" s="289" t="str">
        <f ca="true">+IF(OFFSET('Sanitation Data'!$F$30,0,10*ROW('Sanitation Data'!F57))="","",OFFSET('Sanitation Data'!$F$30,0,10*ROW('Sanitation Data'!F57)))</f>
        <v/>
      </c>
      <c r="CX63" s="289" t="str">
        <f ca="true">+IF(OFFSET('Sanitation Data'!$F$31,0,10*ROW('Sanitation Data'!F57))="","",OFFSET('Sanitation Data'!$F$31,0,10*ROW('Sanitation Data'!F57)))</f>
        <v/>
      </c>
      <c r="CY63" s="289" t="str">
        <f ca="true">+IF(OFFSET('Sanitation Data'!$F$32,0,10*ROW('Sanitation Data'!F57))="","",OFFSET('Sanitation Data'!$F$32,0,10*ROW('Sanitation Data'!F57)))</f>
        <v/>
      </c>
      <c r="CZ63" s="289" t="str">
        <f ca="true">+IF(OFFSET('Sanitation Data'!$G$28,0,10*ROW('Sanitation Data'!G57))="","",OFFSET('Sanitation Data'!$G$28,0,10*ROW('Sanitation Data'!G57)))</f>
        <v/>
      </c>
      <c r="DA63" s="289" t="str">
        <f ca="true">+IF(OFFSET('Sanitation Data'!$G$29,0,10*ROW('Sanitation Data'!G57))="","",OFFSET('Sanitation Data'!$G$29,0,10*ROW('Sanitation Data'!G57)))</f>
        <v/>
      </c>
      <c r="DB63" s="289" t="str">
        <f ca="true">+IF(OFFSET('Sanitation Data'!$G$30,0,10*ROW('Sanitation Data'!G57))="","",OFFSET('Sanitation Data'!$G$30,0,10*ROW('Sanitation Data'!G57)))</f>
        <v/>
      </c>
      <c r="DC63" s="289" t="str">
        <f ca="true">+IF(OFFSET('Sanitation Data'!$G$31,0,10*ROW('Sanitation Data'!G57))="","",OFFSET('Sanitation Data'!$G$31,0,10*ROW('Sanitation Data'!G57)))</f>
        <v/>
      </c>
      <c r="DD63" s="289" t="str">
        <f ca="true">+IF(OFFSET('Sanitation Data'!$G$32,0,10*ROW('Sanitation Data'!G57))="","",OFFSET('Sanitation Data'!$G$32,0,10*ROW('Sanitation Data'!G57)))</f>
        <v/>
      </c>
      <c r="DE63" s="289" t="str">
        <f ca="true">+IF(OFFSET('Sanitation Data'!$H$28,0,10*ROW('Sanitation Data'!H57))="","",OFFSET('Sanitation Data'!$H$28,0,10*ROW('Sanitation Data'!H57)))</f>
        <v/>
      </c>
      <c r="DF63" s="289" t="str">
        <f ca="true">+IF(OFFSET('Sanitation Data'!$H$29,0,10*ROW('Sanitation Data'!H57))="","",OFFSET('Sanitation Data'!$H$29,0,10*ROW('Sanitation Data'!H57)))</f>
        <v/>
      </c>
      <c r="DG63" s="289" t="str">
        <f ca="true">+IF(OFFSET('Sanitation Data'!$H$30,0,10*ROW('Sanitation Data'!H57))="","",OFFSET('Sanitation Data'!$H$30,0,10*ROW('Sanitation Data'!H57)))</f>
        <v/>
      </c>
      <c r="DH63" s="289" t="str">
        <f ca="true">+IF(OFFSET('Sanitation Data'!$H$31,0,10*ROW('Sanitation Data'!H57))="","",OFFSET('Sanitation Data'!$H$31,0,10*ROW('Sanitation Data'!H57)))</f>
        <v/>
      </c>
      <c r="DI63" s="289" t="str">
        <f ca="true">+IF(OFFSET('Sanitation Data'!$H$32,0,10*ROW('Sanitation Data'!H57))="","",OFFSET('Sanitation Data'!$H$32,0,10*ROW('Sanitation Data'!H57)))</f>
        <v/>
      </c>
      <c r="DJ63" s="289" t="str">
        <f ca="true">+IF(OFFSET('Sanitation Data'!$I$28,0,10*ROW('Sanitation Data'!I57))="","",OFFSET('Sanitation Data'!$I$28,0,10*ROW('Sanitation Data'!I57)))</f>
        <v/>
      </c>
      <c r="DK63" s="289" t="str">
        <f ca="true">+IF(OFFSET('Sanitation Data'!$I$29,0,10*ROW('Sanitation Data'!I57))="","",OFFSET('Sanitation Data'!$I$29,0,10*ROW('Sanitation Data'!I57)))</f>
        <v/>
      </c>
      <c r="DL63" s="289" t="str">
        <f ca="true">+IF(OFFSET('Sanitation Data'!$I$30,0,10*ROW('Sanitation Data'!I57))="","",OFFSET('Sanitation Data'!$I$30,0,10*ROW('Sanitation Data'!I57)))</f>
        <v/>
      </c>
      <c r="DM63" s="289" t="str">
        <f ca="true">+IF(OFFSET('Sanitation Data'!$I$31,0,10*ROW('Sanitation Data'!I57))="","",OFFSET('Sanitation Data'!$I$31,0,10*ROW('Sanitation Data'!I57)))</f>
        <v/>
      </c>
      <c r="DN63" s="289" t="str">
        <f ca="true">+IF(OFFSET('Sanitation Data'!$I$32,0,10*ROW('Sanitation Data'!I57))="","",OFFSET('Sanitation Data'!$I$32,0,10*ROW('Sanitation Data'!I57)))</f>
        <v/>
      </c>
      <c r="DO63" s="289" t="str">
        <f ca="true">+IF(OFFSET('Hygiene Data'!$D$11,0,10*ROW('Hygiene Data'!D57))="","",OFFSET('Hygiene Data'!$D$11,0,10*ROW('Hygiene Data'!D57)))</f>
        <v/>
      </c>
      <c r="DP63" s="289" t="str">
        <f ca="true">+IF(OFFSET('Hygiene Data'!$D$12,0,10*ROW('Hygiene Data'!D57))="","",OFFSET('Hygiene Data'!$D$12,0,10*ROW('Hygiene Data'!D57)))</f>
        <v/>
      </c>
      <c r="DQ63" s="289" t="str">
        <f ca="true">+IF(OFFSET('Hygiene Data'!$D$13,0,10*ROW('Hygiene Data'!D57))="","",OFFSET('Hygiene Data'!$D$13,0,10*ROW('Hygiene Data'!D57)))</f>
        <v/>
      </c>
      <c r="DR63" s="289" t="str">
        <f ca="true">+IF(OFFSET('Hygiene Data'!$E$11,0,10*ROW('Hygiene Data'!E57))="","",OFFSET('Hygiene Data'!$E$11,0,10*ROW('Hygiene Data'!E57)))</f>
        <v/>
      </c>
      <c r="DS63" s="289" t="str">
        <f ca="true">+IF(OFFSET('Hygiene Data'!$E$12,0,10*ROW('Hygiene Data'!E57))="","",OFFSET('Hygiene Data'!$E$12,0,10*ROW('Hygiene Data'!E57)))</f>
        <v/>
      </c>
      <c r="DT63" s="289" t="str">
        <f ca="true">+IF(OFFSET('Hygiene Data'!$E$13,0,10*ROW('Hygiene Data'!E57))="","",OFFSET('Hygiene Data'!$E$13,0,10*ROW('Hygiene Data'!E57)))</f>
        <v/>
      </c>
      <c r="DU63" s="289" t="str">
        <f ca="true">+IF(OFFSET('Hygiene Data'!$F$11,0,10*ROW('Hygiene Data'!F57))="","",OFFSET('Hygiene Data'!$F$11,0,10*ROW('Hygiene Data'!F57)))</f>
        <v/>
      </c>
      <c r="DV63" s="289" t="str">
        <f ca="true">+IF(OFFSET('Hygiene Data'!$F$12,0,10*ROW('Hygiene Data'!F57))="","",OFFSET('Hygiene Data'!$F$12,0,10*ROW('Hygiene Data'!F57)))</f>
        <v/>
      </c>
      <c r="DW63" s="289" t="str">
        <f ca="true">+IF(OFFSET('Hygiene Data'!$F$13,0,10*ROW('Hygiene Data'!F57))="","",OFFSET('Hygiene Data'!$F$13,0,10*ROW('Hygiene Data'!F57)))</f>
        <v/>
      </c>
      <c r="DX63" s="289" t="str">
        <f ca="true">+IF(OFFSET('Hygiene Data'!$G$11,0,10*ROW('Hygiene Data'!G57))="","",OFFSET('Hygiene Data'!$G$11,0,10*ROW('Hygiene Data'!G57)))</f>
        <v/>
      </c>
      <c r="DY63" s="289" t="str">
        <f ca="true">+IF(OFFSET('Hygiene Data'!$G$12,0,10*ROW('Hygiene Data'!G57))="","",OFFSET('Hygiene Data'!$G$12,0,10*ROW('Hygiene Data'!G57)))</f>
        <v/>
      </c>
      <c r="DZ63" s="289" t="str">
        <f ca="true">+IF(OFFSET('Hygiene Data'!$G$13,0,10*ROW('Hygiene Data'!G57))="","",OFFSET('Hygiene Data'!$G$13,0,10*ROW('Hygiene Data'!G57)))</f>
        <v/>
      </c>
      <c r="EA63" s="289" t="str">
        <f ca="true">+IF(OFFSET('Hygiene Data'!$H$11,0,10*ROW('Hygiene Data'!H57))="","",OFFSET('Hygiene Data'!$H$11,0,10*ROW('Hygiene Data'!H57)))</f>
        <v/>
      </c>
      <c r="EB63" s="289" t="str">
        <f ca="true">+IF(OFFSET('Hygiene Data'!$H$12,0,10*ROW('Hygiene Data'!H57))="","",OFFSET('Hygiene Data'!$H$12,0,10*ROW('Hygiene Data'!H57)))</f>
        <v/>
      </c>
      <c r="EC63" s="289" t="str">
        <f ca="true">+IF(OFFSET('Hygiene Data'!$H$13,0,10*ROW('Hygiene Data'!H57))="","",OFFSET('Hygiene Data'!$H$13,0,10*ROW('Hygiene Data'!H57)))</f>
        <v/>
      </c>
      <c r="ED63" s="289" t="str">
        <f ca="true">+IF(OFFSET('Hygiene Data'!$I$11,0,10*ROW('Hygiene Data'!I57))="","",OFFSET('Hygiene Data'!$I$11,0,10*ROW('Hygiene Data'!I57)))</f>
        <v/>
      </c>
      <c r="EE63" s="289" t="str">
        <f ca="true">+IF(OFFSET('Hygiene Data'!$I$12,0,10*ROW('Hygiene Data'!I57))="","",OFFSET('Hygiene Data'!$I$12,0,10*ROW('Hygiene Data'!I57)))</f>
        <v/>
      </c>
      <c r="EF63" s="289"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5"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9"/>
      <c r="BS64" s="289" t="str">
        <f ca="true">+IF(OFFSET('Water Data'!$D$27,0,10*ROW('Water Data'!D58))="","",OFFSET('Water Data'!$D$27,0,10*ROW('Water Data'!D58)))</f>
        <v/>
      </c>
      <c r="BT64" s="289" t="str">
        <f ca="true">+IF(OFFSET('Water Data'!$D$28,0,10*ROW('Water Data'!D58))="","",OFFSET('Water Data'!$D$28,0,10*ROW('Water Data'!D58)))</f>
        <v/>
      </c>
      <c r="BU64" s="289" t="str">
        <f ca="true">+IF(OFFSET('Water Data'!$D$29,0,10*ROW('Water Data'!D58))="","",OFFSET('Water Data'!$D$29,0,10*ROW('Water Data'!D58)))</f>
        <v/>
      </c>
      <c r="BV64" s="289" t="str">
        <f ca="true">+IF(OFFSET('Water Data'!$E$27,0,10*ROW('Water Data'!E58))="","",OFFSET('Water Data'!$E$27,0,10*ROW('Water Data'!E58)))</f>
        <v/>
      </c>
      <c r="BW64" s="289" t="str">
        <f ca="true">+IF(OFFSET('Water Data'!$E$28,0,10*ROW('Water Data'!E58))="","",OFFSET('Water Data'!$E$28,0,10*ROW('Water Data'!E58)))</f>
        <v/>
      </c>
      <c r="BX64" s="289" t="str">
        <f ca="true">+IF(OFFSET('Water Data'!$E$29,0,10*ROW('Water Data'!E58))="","",OFFSET('Water Data'!$E$29,0,10*ROW('Water Data'!E58)))</f>
        <v/>
      </c>
      <c r="BY64" s="289" t="str">
        <f ca="true">+IF(OFFSET('Water Data'!$F$27,0,10*ROW('Water Data'!F58))="","",OFFSET('Water Data'!$F$27,0,10*ROW('Water Data'!F58)))</f>
        <v/>
      </c>
      <c r="BZ64" s="289" t="str">
        <f ca="true">+IF(OFFSET('Water Data'!$F$28,0,10*ROW('Water Data'!F58))="","",OFFSET('Water Data'!$F$28,0,10*ROW('Water Data'!F58)))</f>
        <v/>
      </c>
      <c r="CA64" s="289" t="str">
        <f ca="true">+IF(OFFSET('Water Data'!$F$29,0,10*ROW('Water Data'!F58))="","",OFFSET('Water Data'!$F$29,0,10*ROW('Water Data'!F58)))</f>
        <v/>
      </c>
      <c r="CB64" s="289" t="str">
        <f ca="true">+IF(OFFSET('Water Data'!$G$27,0,10*ROW('Water Data'!G58))="","",OFFSET('Water Data'!$G$27,0,10*ROW('Water Data'!G58)))</f>
        <v/>
      </c>
      <c r="CC64" s="289" t="str">
        <f ca="true">+IF(OFFSET('Water Data'!$G$28,0,10*ROW('Water Data'!G58))="","",OFFSET('Water Data'!$G$28,0,10*ROW('Water Data'!G58)))</f>
        <v/>
      </c>
      <c r="CD64" s="289" t="str">
        <f ca="true">+IF(OFFSET('Water Data'!$G$29,0,10*ROW('Water Data'!G58))="","",OFFSET('Water Data'!$G$29,0,10*ROW('Water Data'!G58)))</f>
        <v/>
      </c>
      <c r="CE64" s="289" t="str">
        <f ca="true">+IF(OFFSET('Water Data'!$H$27,0,10*ROW('Water Data'!H58))="","",OFFSET('Water Data'!$H$27,0,10*ROW('Water Data'!H58)))</f>
        <v/>
      </c>
      <c r="CF64" s="289" t="str">
        <f ca="true">+IF(OFFSET('Water Data'!$H$28,0,10*ROW('Water Data'!H58))="","",OFFSET('Water Data'!$H$28,0,10*ROW('Water Data'!H58)))</f>
        <v/>
      </c>
      <c r="CG64" s="289" t="str">
        <f ca="true">+IF(OFFSET('Water Data'!$H$29,0,10*ROW('Water Data'!H58))="","",OFFSET('Water Data'!$H$29,0,10*ROW('Water Data'!H58)))</f>
        <v/>
      </c>
      <c r="CH64" s="289" t="str">
        <f ca="true">+IF(OFFSET('Water Data'!$I$27,0,10*ROW('Water Data'!I58))="","",OFFSET('Water Data'!$I$27,0,10*ROW('Water Data'!I58)))</f>
        <v/>
      </c>
      <c r="CI64" s="289" t="str">
        <f ca="true">+IF(OFFSET('Water Data'!$I$28,0,10*ROW('Water Data'!I58))="","",OFFSET('Water Data'!$I$28,0,10*ROW('Water Data'!I58)))</f>
        <v/>
      </c>
      <c r="CJ64" s="289" t="str">
        <f ca="true">+IF(OFFSET('Water Data'!$I$29,0,10*ROW('Water Data'!I58))="","",OFFSET('Water Data'!$I$29,0,10*ROW('Water Data'!I58)))</f>
        <v/>
      </c>
      <c r="CK64" s="289" t="str">
        <f ca="true">+IF(OFFSET('Sanitation Data'!$D$28,0,10*ROW('Sanitation Data'!D58))="","",OFFSET('Sanitation Data'!$D$28,0,10*ROW('Sanitation Data'!D58)))</f>
        <v/>
      </c>
      <c r="CL64" s="289" t="str">
        <f ca="true">+IF(OFFSET('Sanitation Data'!$D$29,0,10*ROW('Sanitation Data'!D58))="","",OFFSET('Sanitation Data'!$D$29,0,10*ROW('Sanitation Data'!D58)))</f>
        <v/>
      </c>
      <c r="CM64" s="289" t="str">
        <f ca="true">+IF(OFFSET('Sanitation Data'!$D$30,0,10*ROW('Sanitation Data'!D58))="","",OFFSET('Sanitation Data'!$D$30,0,10*ROW('Sanitation Data'!D58)))</f>
        <v/>
      </c>
      <c r="CN64" s="289" t="str">
        <f ca="true">+IF(OFFSET('Sanitation Data'!$D$31,0,10*ROW('Sanitation Data'!D58))="","",OFFSET('Sanitation Data'!$D$31,0,10*ROW('Sanitation Data'!D58)))</f>
        <v/>
      </c>
      <c r="CO64" s="289" t="str">
        <f ca="true">+IF(OFFSET('Sanitation Data'!$D$32,0,10*ROW('Sanitation Data'!D58))="","",OFFSET('Sanitation Data'!$D$32,0,10*ROW('Sanitation Data'!D58)))</f>
        <v/>
      </c>
      <c r="CP64" s="289" t="str">
        <f ca="true">+IF(OFFSET('Sanitation Data'!$E$28,0,10*ROW('Sanitation Data'!E58))="","",OFFSET('Sanitation Data'!$E$28,0,10*ROW('Sanitation Data'!E58)))</f>
        <v/>
      </c>
      <c r="CQ64" s="289" t="str">
        <f ca="true">+IF(OFFSET('Sanitation Data'!$E$29,0,10*ROW('Sanitation Data'!E58))="","",OFFSET('Sanitation Data'!$E$29,0,10*ROW('Sanitation Data'!E58)))</f>
        <v/>
      </c>
      <c r="CR64" s="289" t="str">
        <f ca="true">+IF(OFFSET('Sanitation Data'!$E$30,0,10*ROW('Sanitation Data'!E58))="","",OFFSET('Sanitation Data'!$E$30,0,10*ROW('Sanitation Data'!E58)))</f>
        <v/>
      </c>
      <c r="CS64" s="289" t="str">
        <f ca="true">+IF(OFFSET('Sanitation Data'!$E$31,0,10*ROW('Sanitation Data'!E58))="","",OFFSET('Sanitation Data'!$E$31,0,10*ROW('Sanitation Data'!E58)))</f>
        <v/>
      </c>
      <c r="CT64" s="289" t="str">
        <f ca="true">+IF(OFFSET('Sanitation Data'!$E$32,0,10*ROW('Sanitation Data'!E58))="","",OFFSET('Sanitation Data'!$E$32,0,10*ROW('Sanitation Data'!E58)))</f>
        <v/>
      </c>
      <c r="CU64" s="289" t="str">
        <f ca="true">+IF(OFFSET('Sanitation Data'!$F$28,0,10*ROW('Sanitation Data'!F58))="","",OFFSET('Sanitation Data'!$F$28,0,10*ROW('Sanitation Data'!F58)))</f>
        <v/>
      </c>
      <c r="CV64" s="289" t="str">
        <f ca="true">+IF(OFFSET('Sanitation Data'!$F$29,0,10*ROW('Sanitation Data'!F58))="","",OFFSET('Sanitation Data'!$F$29,0,10*ROW('Sanitation Data'!F58)))</f>
        <v/>
      </c>
      <c r="CW64" s="289" t="str">
        <f ca="true">+IF(OFFSET('Sanitation Data'!$F$30,0,10*ROW('Sanitation Data'!F58))="","",OFFSET('Sanitation Data'!$F$30,0,10*ROW('Sanitation Data'!F58)))</f>
        <v/>
      </c>
      <c r="CX64" s="289" t="str">
        <f ca="true">+IF(OFFSET('Sanitation Data'!$F$31,0,10*ROW('Sanitation Data'!F58))="","",OFFSET('Sanitation Data'!$F$31,0,10*ROW('Sanitation Data'!F58)))</f>
        <v/>
      </c>
      <c r="CY64" s="289" t="str">
        <f ca="true">+IF(OFFSET('Sanitation Data'!$F$32,0,10*ROW('Sanitation Data'!F58))="","",OFFSET('Sanitation Data'!$F$32,0,10*ROW('Sanitation Data'!F58)))</f>
        <v/>
      </c>
      <c r="CZ64" s="289" t="str">
        <f ca="true">+IF(OFFSET('Sanitation Data'!$G$28,0,10*ROW('Sanitation Data'!G58))="","",OFFSET('Sanitation Data'!$G$28,0,10*ROW('Sanitation Data'!G58)))</f>
        <v/>
      </c>
      <c r="DA64" s="289" t="str">
        <f ca="true">+IF(OFFSET('Sanitation Data'!$G$29,0,10*ROW('Sanitation Data'!G58))="","",OFFSET('Sanitation Data'!$G$29,0,10*ROW('Sanitation Data'!G58)))</f>
        <v/>
      </c>
      <c r="DB64" s="289" t="str">
        <f ca="true">+IF(OFFSET('Sanitation Data'!$G$30,0,10*ROW('Sanitation Data'!G58))="","",OFFSET('Sanitation Data'!$G$30,0,10*ROW('Sanitation Data'!G58)))</f>
        <v/>
      </c>
      <c r="DC64" s="289" t="str">
        <f ca="true">+IF(OFFSET('Sanitation Data'!$G$31,0,10*ROW('Sanitation Data'!G58))="","",OFFSET('Sanitation Data'!$G$31,0,10*ROW('Sanitation Data'!G58)))</f>
        <v/>
      </c>
      <c r="DD64" s="289" t="str">
        <f ca="true">+IF(OFFSET('Sanitation Data'!$G$32,0,10*ROW('Sanitation Data'!G58))="","",OFFSET('Sanitation Data'!$G$32,0,10*ROW('Sanitation Data'!G58)))</f>
        <v/>
      </c>
      <c r="DE64" s="289" t="str">
        <f ca="true">+IF(OFFSET('Sanitation Data'!$H$28,0,10*ROW('Sanitation Data'!H58))="","",OFFSET('Sanitation Data'!$H$28,0,10*ROW('Sanitation Data'!H58)))</f>
        <v/>
      </c>
      <c r="DF64" s="289" t="str">
        <f ca="true">+IF(OFFSET('Sanitation Data'!$H$29,0,10*ROW('Sanitation Data'!H58))="","",OFFSET('Sanitation Data'!$H$29,0,10*ROW('Sanitation Data'!H58)))</f>
        <v/>
      </c>
      <c r="DG64" s="289" t="str">
        <f ca="true">+IF(OFFSET('Sanitation Data'!$H$30,0,10*ROW('Sanitation Data'!H58))="","",OFFSET('Sanitation Data'!$H$30,0,10*ROW('Sanitation Data'!H58)))</f>
        <v/>
      </c>
      <c r="DH64" s="289" t="str">
        <f ca="true">+IF(OFFSET('Sanitation Data'!$H$31,0,10*ROW('Sanitation Data'!H58))="","",OFFSET('Sanitation Data'!$H$31,0,10*ROW('Sanitation Data'!H58)))</f>
        <v/>
      </c>
      <c r="DI64" s="289" t="str">
        <f ca="true">+IF(OFFSET('Sanitation Data'!$H$32,0,10*ROW('Sanitation Data'!H58))="","",OFFSET('Sanitation Data'!$H$32,0,10*ROW('Sanitation Data'!H58)))</f>
        <v/>
      </c>
      <c r="DJ64" s="289" t="str">
        <f ca="true">+IF(OFFSET('Sanitation Data'!$I$28,0,10*ROW('Sanitation Data'!I58))="","",OFFSET('Sanitation Data'!$I$28,0,10*ROW('Sanitation Data'!I58)))</f>
        <v/>
      </c>
      <c r="DK64" s="289" t="str">
        <f ca="true">+IF(OFFSET('Sanitation Data'!$I$29,0,10*ROW('Sanitation Data'!I58))="","",OFFSET('Sanitation Data'!$I$29,0,10*ROW('Sanitation Data'!I58)))</f>
        <v/>
      </c>
      <c r="DL64" s="289" t="str">
        <f ca="true">+IF(OFFSET('Sanitation Data'!$I$30,0,10*ROW('Sanitation Data'!I58))="","",OFFSET('Sanitation Data'!$I$30,0,10*ROW('Sanitation Data'!I58)))</f>
        <v/>
      </c>
      <c r="DM64" s="289" t="str">
        <f ca="true">+IF(OFFSET('Sanitation Data'!$I$31,0,10*ROW('Sanitation Data'!I58))="","",OFFSET('Sanitation Data'!$I$31,0,10*ROW('Sanitation Data'!I58)))</f>
        <v/>
      </c>
      <c r="DN64" s="289" t="str">
        <f ca="true">+IF(OFFSET('Sanitation Data'!$I$32,0,10*ROW('Sanitation Data'!I58))="","",OFFSET('Sanitation Data'!$I$32,0,10*ROW('Sanitation Data'!I58)))</f>
        <v/>
      </c>
      <c r="DO64" s="289" t="str">
        <f ca="true">+IF(OFFSET('Hygiene Data'!$D$11,0,10*ROW('Hygiene Data'!D58))="","",OFFSET('Hygiene Data'!$D$11,0,10*ROW('Hygiene Data'!D58)))</f>
        <v/>
      </c>
      <c r="DP64" s="289" t="str">
        <f ca="true">+IF(OFFSET('Hygiene Data'!$D$12,0,10*ROW('Hygiene Data'!D58))="","",OFFSET('Hygiene Data'!$D$12,0,10*ROW('Hygiene Data'!D58)))</f>
        <v/>
      </c>
      <c r="DQ64" s="289" t="str">
        <f ca="true">+IF(OFFSET('Hygiene Data'!$D$13,0,10*ROW('Hygiene Data'!D58))="","",OFFSET('Hygiene Data'!$D$13,0,10*ROW('Hygiene Data'!D58)))</f>
        <v/>
      </c>
      <c r="DR64" s="289" t="str">
        <f ca="true">+IF(OFFSET('Hygiene Data'!$E$11,0,10*ROW('Hygiene Data'!E58))="","",OFFSET('Hygiene Data'!$E$11,0,10*ROW('Hygiene Data'!E58)))</f>
        <v/>
      </c>
      <c r="DS64" s="289" t="str">
        <f ca="true">+IF(OFFSET('Hygiene Data'!$E$12,0,10*ROW('Hygiene Data'!E58))="","",OFFSET('Hygiene Data'!$E$12,0,10*ROW('Hygiene Data'!E58)))</f>
        <v/>
      </c>
      <c r="DT64" s="289" t="str">
        <f ca="true">+IF(OFFSET('Hygiene Data'!$E$13,0,10*ROW('Hygiene Data'!E58))="","",OFFSET('Hygiene Data'!$E$13,0,10*ROW('Hygiene Data'!E58)))</f>
        <v/>
      </c>
      <c r="DU64" s="289" t="str">
        <f ca="true">+IF(OFFSET('Hygiene Data'!$F$11,0,10*ROW('Hygiene Data'!F58))="","",OFFSET('Hygiene Data'!$F$11,0,10*ROW('Hygiene Data'!F58)))</f>
        <v/>
      </c>
      <c r="DV64" s="289" t="str">
        <f ca="true">+IF(OFFSET('Hygiene Data'!$F$12,0,10*ROW('Hygiene Data'!F58))="","",OFFSET('Hygiene Data'!$F$12,0,10*ROW('Hygiene Data'!F58)))</f>
        <v/>
      </c>
      <c r="DW64" s="289" t="str">
        <f ca="true">+IF(OFFSET('Hygiene Data'!$F$13,0,10*ROW('Hygiene Data'!F58))="","",OFFSET('Hygiene Data'!$F$13,0,10*ROW('Hygiene Data'!F58)))</f>
        <v/>
      </c>
      <c r="DX64" s="289" t="str">
        <f ca="true">+IF(OFFSET('Hygiene Data'!$G$11,0,10*ROW('Hygiene Data'!G58))="","",OFFSET('Hygiene Data'!$G$11,0,10*ROW('Hygiene Data'!G58)))</f>
        <v/>
      </c>
      <c r="DY64" s="289" t="str">
        <f ca="true">+IF(OFFSET('Hygiene Data'!$G$12,0,10*ROW('Hygiene Data'!G58))="","",OFFSET('Hygiene Data'!$G$12,0,10*ROW('Hygiene Data'!G58)))</f>
        <v/>
      </c>
      <c r="DZ64" s="289" t="str">
        <f ca="true">+IF(OFFSET('Hygiene Data'!$G$13,0,10*ROW('Hygiene Data'!G58))="","",OFFSET('Hygiene Data'!$G$13,0,10*ROW('Hygiene Data'!G58)))</f>
        <v/>
      </c>
      <c r="EA64" s="289" t="str">
        <f ca="true">+IF(OFFSET('Hygiene Data'!$H$11,0,10*ROW('Hygiene Data'!H58))="","",OFFSET('Hygiene Data'!$H$11,0,10*ROW('Hygiene Data'!H58)))</f>
        <v/>
      </c>
      <c r="EB64" s="289" t="str">
        <f ca="true">+IF(OFFSET('Hygiene Data'!$H$12,0,10*ROW('Hygiene Data'!H58))="","",OFFSET('Hygiene Data'!$H$12,0,10*ROW('Hygiene Data'!H58)))</f>
        <v/>
      </c>
      <c r="EC64" s="289" t="str">
        <f ca="true">+IF(OFFSET('Hygiene Data'!$H$13,0,10*ROW('Hygiene Data'!H58))="","",OFFSET('Hygiene Data'!$H$13,0,10*ROW('Hygiene Data'!H58)))</f>
        <v/>
      </c>
      <c r="ED64" s="289" t="str">
        <f ca="true">+IF(OFFSET('Hygiene Data'!$I$11,0,10*ROW('Hygiene Data'!I58))="","",OFFSET('Hygiene Data'!$I$11,0,10*ROW('Hygiene Data'!I58)))</f>
        <v/>
      </c>
      <c r="EE64" s="289" t="str">
        <f ca="true">+IF(OFFSET('Hygiene Data'!$I$12,0,10*ROW('Hygiene Data'!I58))="","",OFFSET('Hygiene Data'!$I$12,0,10*ROW('Hygiene Data'!I58)))</f>
        <v/>
      </c>
      <c r="EF64" s="289"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5"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9"/>
      <c r="BS65" s="289" t="str">
        <f ca="true">+IF(OFFSET('Water Data'!$D$27,0,10*ROW('Water Data'!D59))="","",OFFSET('Water Data'!$D$27,0,10*ROW('Water Data'!D59)))</f>
        <v/>
      </c>
      <c r="BT65" s="289" t="str">
        <f ca="true">+IF(OFFSET('Water Data'!$D$28,0,10*ROW('Water Data'!D59))="","",OFFSET('Water Data'!$D$28,0,10*ROW('Water Data'!D59)))</f>
        <v/>
      </c>
      <c r="BU65" s="289" t="str">
        <f ca="true">+IF(OFFSET('Water Data'!$D$29,0,10*ROW('Water Data'!D59))="","",OFFSET('Water Data'!$D$29,0,10*ROW('Water Data'!D59)))</f>
        <v/>
      </c>
      <c r="BV65" s="289" t="str">
        <f ca="true">+IF(OFFSET('Water Data'!$E$27,0,10*ROW('Water Data'!E59))="","",OFFSET('Water Data'!$E$27,0,10*ROW('Water Data'!E59)))</f>
        <v/>
      </c>
      <c r="BW65" s="289" t="str">
        <f ca="true">+IF(OFFSET('Water Data'!$E$28,0,10*ROW('Water Data'!E59))="","",OFFSET('Water Data'!$E$28,0,10*ROW('Water Data'!E59)))</f>
        <v/>
      </c>
      <c r="BX65" s="289" t="str">
        <f ca="true">+IF(OFFSET('Water Data'!$E$29,0,10*ROW('Water Data'!E59))="","",OFFSET('Water Data'!$E$29,0,10*ROW('Water Data'!E59)))</f>
        <v/>
      </c>
      <c r="BY65" s="289" t="str">
        <f ca="true">+IF(OFFSET('Water Data'!$F$27,0,10*ROW('Water Data'!F59))="","",OFFSET('Water Data'!$F$27,0,10*ROW('Water Data'!F59)))</f>
        <v/>
      </c>
      <c r="BZ65" s="289" t="str">
        <f ca="true">+IF(OFFSET('Water Data'!$F$28,0,10*ROW('Water Data'!F59))="","",OFFSET('Water Data'!$F$28,0,10*ROW('Water Data'!F59)))</f>
        <v/>
      </c>
      <c r="CA65" s="289" t="str">
        <f ca="true">+IF(OFFSET('Water Data'!$F$29,0,10*ROW('Water Data'!F59))="","",OFFSET('Water Data'!$F$29,0,10*ROW('Water Data'!F59)))</f>
        <v/>
      </c>
      <c r="CB65" s="289" t="str">
        <f ca="true">+IF(OFFSET('Water Data'!$G$27,0,10*ROW('Water Data'!G59))="","",OFFSET('Water Data'!$G$27,0,10*ROW('Water Data'!G59)))</f>
        <v/>
      </c>
      <c r="CC65" s="289" t="str">
        <f ca="true">+IF(OFFSET('Water Data'!$G$28,0,10*ROW('Water Data'!G59))="","",OFFSET('Water Data'!$G$28,0,10*ROW('Water Data'!G59)))</f>
        <v/>
      </c>
      <c r="CD65" s="289" t="str">
        <f ca="true">+IF(OFFSET('Water Data'!$G$29,0,10*ROW('Water Data'!G59))="","",OFFSET('Water Data'!$G$29,0,10*ROW('Water Data'!G59)))</f>
        <v/>
      </c>
      <c r="CE65" s="289" t="str">
        <f ca="true">+IF(OFFSET('Water Data'!$H$27,0,10*ROW('Water Data'!H59))="","",OFFSET('Water Data'!$H$27,0,10*ROW('Water Data'!H59)))</f>
        <v/>
      </c>
      <c r="CF65" s="289" t="str">
        <f ca="true">+IF(OFFSET('Water Data'!$H$28,0,10*ROW('Water Data'!H59))="","",OFFSET('Water Data'!$H$28,0,10*ROW('Water Data'!H59)))</f>
        <v/>
      </c>
      <c r="CG65" s="289" t="str">
        <f ca="true">+IF(OFFSET('Water Data'!$H$29,0,10*ROW('Water Data'!H59))="","",OFFSET('Water Data'!$H$29,0,10*ROW('Water Data'!H59)))</f>
        <v/>
      </c>
      <c r="CH65" s="289" t="str">
        <f ca="true">+IF(OFFSET('Water Data'!$I$27,0,10*ROW('Water Data'!I59))="","",OFFSET('Water Data'!$I$27,0,10*ROW('Water Data'!I59)))</f>
        <v/>
      </c>
      <c r="CI65" s="289" t="str">
        <f ca="true">+IF(OFFSET('Water Data'!$I$28,0,10*ROW('Water Data'!I59))="","",OFFSET('Water Data'!$I$28,0,10*ROW('Water Data'!I59)))</f>
        <v/>
      </c>
      <c r="CJ65" s="289" t="str">
        <f ca="true">+IF(OFFSET('Water Data'!$I$29,0,10*ROW('Water Data'!I59))="","",OFFSET('Water Data'!$I$29,0,10*ROW('Water Data'!I59)))</f>
        <v/>
      </c>
      <c r="CK65" s="289" t="str">
        <f ca="true">+IF(OFFSET('Sanitation Data'!$D$28,0,10*ROW('Sanitation Data'!D59))="","",OFFSET('Sanitation Data'!$D$28,0,10*ROW('Sanitation Data'!D59)))</f>
        <v/>
      </c>
      <c r="CL65" s="289" t="str">
        <f ca="true">+IF(OFFSET('Sanitation Data'!$D$29,0,10*ROW('Sanitation Data'!D59))="","",OFFSET('Sanitation Data'!$D$29,0,10*ROW('Sanitation Data'!D59)))</f>
        <v/>
      </c>
      <c r="CM65" s="289" t="str">
        <f ca="true">+IF(OFFSET('Sanitation Data'!$D$30,0,10*ROW('Sanitation Data'!D59))="","",OFFSET('Sanitation Data'!$D$30,0,10*ROW('Sanitation Data'!D59)))</f>
        <v/>
      </c>
      <c r="CN65" s="289" t="str">
        <f ca="true">+IF(OFFSET('Sanitation Data'!$D$31,0,10*ROW('Sanitation Data'!D59))="","",OFFSET('Sanitation Data'!$D$31,0,10*ROW('Sanitation Data'!D59)))</f>
        <v/>
      </c>
      <c r="CO65" s="289" t="str">
        <f ca="true">+IF(OFFSET('Sanitation Data'!$D$32,0,10*ROW('Sanitation Data'!D59))="","",OFFSET('Sanitation Data'!$D$32,0,10*ROW('Sanitation Data'!D59)))</f>
        <v/>
      </c>
      <c r="CP65" s="289" t="str">
        <f ca="true">+IF(OFFSET('Sanitation Data'!$E$28,0,10*ROW('Sanitation Data'!E59))="","",OFFSET('Sanitation Data'!$E$28,0,10*ROW('Sanitation Data'!E59)))</f>
        <v/>
      </c>
      <c r="CQ65" s="289" t="str">
        <f ca="true">+IF(OFFSET('Sanitation Data'!$E$29,0,10*ROW('Sanitation Data'!E59))="","",OFFSET('Sanitation Data'!$E$29,0,10*ROW('Sanitation Data'!E59)))</f>
        <v/>
      </c>
      <c r="CR65" s="289" t="str">
        <f ca="true">+IF(OFFSET('Sanitation Data'!$E$30,0,10*ROW('Sanitation Data'!E59))="","",OFFSET('Sanitation Data'!$E$30,0,10*ROW('Sanitation Data'!E59)))</f>
        <v/>
      </c>
      <c r="CS65" s="289" t="str">
        <f ca="true">+IF(OFFSET('Sanitation Data'!$E$31,0,10*ROW('Sanitation Data'!E59))="","",OFFSET('Sanitation Data'!$E$31,0,10*ROW('Sanitation Data'!E59)))</f>
        <v/>
      </c>
      <c r="CT65" s="289" t="str">
        <f ca="true">+IF(OFFSET('Sanitation Data'!$E$32,0,10*ROW('Sanitation Data'!E59))="","",OFFSET('Sanitation Data'!$E$32,0,10*ROW('Sanitation Data'!E59)))</f>
        <v/>
      </c>
      <c r="CU65" s="289" t="str">
        <f ca="true">+IF(OFFSET('Sanitation Data'!$F$28,0,10*ROW('Sanitation Data'!F59))="","",OFFSET('Sanitation Data'!$F$28,0,10*ROW('Sanitation Data'!F59)))</f>
        <v/>
      </c>
      <c r="CV65" s="289" t="str">
        <f ca="true">+IF(OFFSET('Sanitation Data'!$F$29,0,10*ROW('Sanitation Data'!F59))="","",OFFSET('Sanitation Data'!$F$29,0,10*ROW('Sanitation Data'!F59)))</f>
        <v/>
      </c>
      <c r="CW65" s="289" t="str">
        <f ca="true">+IF(OFFSET('Sanitation Data'!$F$30,0,10*ROW('Sanitation Data'!F59))="","",OFFSET('Sanitation Data'!$F$30,0,10*ROW('Sanitation Data'!F59)))</f>
        <v/>
      </c>
      <c r="CX65" s="289" t="str">
        <f ca="true">+IF(OFFSET('Sanitation Data'!$F$31,0,10*ROW('Sanitation Data'!F59))="","",OFFSET('Sanitation Data'!$F$31,0,10*ROW('Sanitation Data'!F59)))</f>
        <v/>
      </c>
      <c r="CY65" s="289" t="str">
        <f ca="true">+IF(OFFSET('Sanitation Data'!$F$32,0,10*ROW('Sanitation Data'!F59))="","",OFFSET('Sanitation Data'!$F$32,0,10*ROW('Sanitation Data'!F59)))</f>
        <v/>
      </c>
      <c r="CZ65" s="289" t="str">
        <f ca="true">+IF(OFFSET('Sanitation Data'!$G$28,0,10*ROW('Sanitation Data'!G59))="","",OFFSET('Sanitation Data'!$G$28,0,10*ROW('Sanitation Data'!G59)))</f>
        <v/>
      </c>
      <c r="DA65" s="289" t="str">
        <f ca="true">+IF(OFFSET('Sanitation Data'!$G$29,0,10*ROW('Sanitation Data'!G59))="","",OFFSET('Sanitation Data'!$G$29,0,10*ROW('Sanitation Data'!G59)))</f>
        <v/>
      </c>
      <c r="DB65" s="289" t="str">
        <f ca="true">+IF(OFFSET('Sanitation Data'!$G$30,0,10*ROW('Sanitation Data'!G59))="","",OFFSET('Sanitation Data'!$G$30,0,10*ROW('Sanitation Data'!G59)))</f>
        <v/>
      </c>
      <c r="DC65" s="289" t="str">
        <f ca="true">+IF(OFFSET('Sanitation Data'!$G$31,0,10*ROW('Sanitation Data'!G59))="","",OFFSET('Sanitation Data'!$G$31,0,10*ROW('Sanitation Data'!G59)))</f>
        <v/>
      </c>
      <c r="DD65" s="289" t="str">
        <f ca="true">+IF(OFFSET('Sanitation Data'!$G$32,0,10*ROW('Sanitation Data'!G59))="","",OFFSET('Sanitation Data'!$G$32,0,10*ROW('Sanitation Data'!G59)))</f>
        <v/>
      </c>
      <c r="DE65" s="289" t="str">
        <f ca="true">+IF(OFFSET('Sanitation Data'!$H$28,0,10*ROW('Sanitation Data'!H59))="","",OFFSET('Sanitation Data'!$H$28,0,10*ROW('Sanitation Data'!H59)))</f>
        <v/>
      </c>
      <c r="DF65" s="289" t="str">
        <f ca="true">+IF(OFFSET('Sanitation Data'!$H$29,0,10*ROW('Sanitation Data'!H59))="","",OFFSET('Sanitation Data'!$H$29,0,10*ROW('Sanitation Data'!H59)))</f>
        <v/>
      </c>
      <c r="DG65" s="289" t="str">
        <f ca="true">+IF(OFFSET('Sanitation Data'!$H$30,0,10*ROW('Sanitation Data'!H59))="","",OFFSET('Sanitation Data'!$H$30,0,10*ROW('Sanitation Data'!H59)))</f>
        <v/>
      </c>
      <c r="DH65" s="289" t="str">
        <f ca="true">+IF(OFFSET('Sanitation Data'!$H$31,0,10*ROW('Sanitation Data'!H59))="","",OFFSET('Sanitation Data'!$H$31,0,10*ROW('Sanitation Data'!H59)))</f>
        <v/>
      </c>
      <c r="DI65" s="289" t="str">
        <f ca="true">+IF(OFFSET('Sanitation Data'!$H$32,0,10*ROW('Sanitation Data'!H59))="","",OFFSET('Sanitation Data'!$H$32,0,10*ROW('Sanitation Data'!H59)))</f>
        <v/>
      </c>
      <c r="DJ65" s="289" t="str">
        <f ca="true">+IF(OFFSET('Sanitation Data'!$I$28,0,10*ROW('Sanitation Data'!I59))="","",OFFSET('Sanitation Data'!$I$28,0,10*ROW('Sanitation Data'!I59)))</f>
        <v/>
      </c>
      <c r="DK65" s="289" t="str">
        <f ca="true">+IF(OFFSET('Sanitation Data'!$I$29,0,10*ROW('Sanitation Data'!I59))="","",OFFSET('Sanitation Data'!$I$29,0,10*ROW('Sanitation Data'!I59)))</f>
        <v/>
      </c>
      <c r="DL65" s="289" t="str">
        <f ca="true">+IF(OFFSET('Sanitation Data'!$I$30,0,10*ROW('Sanitation Data'!I59))="","",OFFSET('Sanitation Data'!$I$30,0,10*ROW('Sanitation Data'!I59)))</f>
        <v/>
      </c>
      <c r="DM65" s="289" t="str">
        <f ca="true">+IF(OFFSET('Sanitation Data'!$I$31,0,10*ROW('Sanitation Data'!I59))="","",OFFSET('Sanitation Data'!$I$31,0,10*ROW('Sanitation Data'!I59)))</f>
        <v/>
      </c>
      <c r="DN65" s="289" t="str">
        <f ca="true">+IF(OFFSET('Sanitation Data'!$I$32,0,10*ROW('Sanitation Data'!I59))="","",OFFSET('Sanitation Data'!$I$32,0,10*ROW('Sanitation Data'!I59)))</f>
        <v/>
      </c>
      <c r="DO65" s="289" t="str">
        <f ca="true">+IF(OFFSET('Hygiene Data'!$D$11,0,10*ROW('Hygiene Data'!D59))="","",OFFSET('Hygiene Data'!$D$11,0,10*ROW('Hygiene Data'!D59)))</f>
        <v/>
      </c>
      <c r="DP65" s="289" t="str">
        <f ca="true">+IF(OFFSET('Hygiene Data'!$D$12,0,10*ROW('Hygiene Data'!D59))="","",OFFSET('Hygiene Data'!$D$12,0,10*ROW('Hygiene Data'!D59)))</f>
        <v/>
      </c>
      <c r="DQ65" s="289" t="str">
        <f ca="true">+IF(OFFSET('Hygiene Data'!$D$13,0,10*ROW('Hygiene Data'!D59))="","",OFFSET('Hygiene Data'!$D$13,0,10*ROW('Hygiene Data'!D59)))</f>
        <v/>
      </c>
      <c r="DR65" s="289" t="str">
        <f ca="true">+IF(OFFSET('Hygiene Data'!$E$11,0,10*ROW('Hygiene Data'!E59))="","",OFFSET('Hygiene Data'!$E$11,0,10*ROW('Hygiene Data'!E59)))</f>
        <v/>
      </c>
      <c r="DS65" s="289" t="str">
        <f ca="true">+IF(OFFSET('Hygiene Data'!$E$12,0,10*ROW('Hygiene Data'!E59))="","",OFFSET('Hygiene Data'!$E$12,0,10*ROW('Hygiene Data'!E59)))</f>
        <v/>
      </c>
      <c r="DT65" s="289" t="str">
        <f ca="true">+IF(OFFSET('Hygiene Data'!$E$13,0,10*ROW('Hygiene Data'!E59))="","",OFFSET('Hygiene Data'!$E$13,0,10*ROW('Hygiene Data'!E59)))</f>
        <v/>
      </c>
      <c r="DU65" s="289" t="str">
        <f ca="true">+IF(OFFSET('Hygiene Data'!$F$11,0,10*ROW('Hygiene Data'!F59))="","",OFFSET('Hygiene Data'!$F$11,0,10*ROW('Hygiene Data'!F59)))</f>
        <v/>
      </c>
      <c r="DV65" s="289" t="str">
        <f ca="true">+IF(OFFSET('Hygiene Data'!$F$12,0,10*ROW('Hygiene Data'!F59))="","",OFFSET('Hygiene Data'!$F$12,0,10*ROW('Hygiene Data'!F59)))</f>
        <v/>
      </c>
      <c r="DW65" s="289" t="str">
        <f ca="true">+IF(OFFSET('Hygiene Data'!$F$13,0,10*ROW('Hygiene Data'!F59))="","",OFFSET('Hygiene Data'!$F$13,0,10*ROW('Hygiene Data'!F59)))</f>
        <v/>
      </c>
      <c r="DX65" s="289" t="str">
        <f ca="true">+IF(OFFSET('Hygiene Data'!$G$11,0,10*ROW('Hygiene Data'!G59))="","",OFFSET('Hygiene Data'!$G$11,0,10*ROW('Hygiene Data'!G59)))</f>
        <v/>
      </c>
      <c r="DY65" s="289" t="str">
        <f ca="true">+IF(OFFSET('Hygiene Data'!$G$12,0,10*ROW('Hygiene Data'!G59))="","",OFFSET('Hygiene Data'!$G$12,0,10*ROW('Hygiene Data'!G59)))</f>
        <v/>
      </c>
      <c r="DZ65" s="289" t="str">
        <f ca="true">+IF(OFFSET('Hygiene Data'!$G$13,0,10*ROW('Hygiene Data'!G59))="","",OFFSET('Hygiene Data'!$G$13,0,10*ROW('Hygiene Data'!G59)))</f>
        <v/>
      </c>
      <c r="EA65" s="289" t="str">
        <f ca="true">+IF(OFFSET('Hygiene Data'!$H$11,0,10*ROW('Hygiene Data'!H59))="","",OFFSET('Hygiene Data'!$H$11,0,10*ROW('Hygiene Data'!H59)))</f>
        <v/>
      </c>
      <c r="EB65" s="289" t="str">
        <f ca="true">+IF(OFFSET('Hygiene Data'!$H$12,0,10*ROW('Hygiene Data'!H59))="","",OFFSET('Hygiene Data'!$H$12,0,10*ROW('Hygiene Data'!H59)))</f>
        <v/>
      </c>
      <c r="EC65" s="289" t="str">
        <f ca="true">+IF(OFFSET('Hygiene Data'!$H$13,0,10*ROW('Hygiene Data'!H59))="","",OFFSET('Hygiene Data'!$H$13,0,10*ROW('Hygiene Data'!H59)))</f>
        <v/>
      </c>
      <c r="ED65" s="289" t="str">
        <f ca="true">+IF(OFFSET('Hygiene Data'!$I$11,0,10*ROW('Hygiene Data'!I59))="","",OFFSET('Hygiene Data'!$I$11,0,10*ROW('Hygiene Data'!I59)))</f>
        <v/>
      </c>
      <c r="EE65" s="289" t="str">
        <f ca="true">+IF(OFFSET('Hygiene Data'!$I$12,0,10*ROW('Hygiene Data'!I59))="","",OFFSET('Hygiene Data'!$I$12,0,10*ROW('Hygiene Data'!I59)))</f>
        <v/>
      </c>
      <c r="EF65" s="289"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5"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9"/>
      <c r="BS66" s="289" t="str">
        <f ca="true">+IF(OFFSET('Water Data'!$D$27,0,10*ROW('Water Data'!D60))="","",OFFSET('Water Data'!$D$27,0,10*ROW('Water Data'!D60)))</f>
        <v/>
      </c>
      <c r="BT66" s="289" t="str">
        <f ca="true">+IF(OFFSET('Water Data'!$D$28,0,10*ROW('Water Data'!D60))="","",OFFSET('Water Data'!$D$28,0,10*ROW('Water Data'!D60)))</f>
        <v/>
      </c>
      <c r="BU66" s="289" t="str">
        <f ca="true">+IF(OFFSET('Water Data'!$D$29,0,10*ROW('Water Data'!D60))="","",OFFSET('Water Data'!$D$29,0,10*ROW('Water Data'!D60)))</f>
        <v/>
      </c>
      <c r="BV66" s="289" t="str">
        <f ca="true">+IF(OFFSET('Water Data'!$E$27,0,10*ROW('Water Data'!E60))="","",OFFSET('Water Data'!$E$27,0,10*ROW('Water Data'!E60)))</f>
        <v/>
      </c>
      <c r="BW66" s="289" t="str">
        <f ca="true">+IF(OFFSET('Water Data'!$E$28,0,10*ROW('Water Data'!E60))="","",OFFSET('Water Data'!$E$28,0,10*ROW('Water Data'!E60)))</f>
        <v/>
      </c>
      <c r="BX66" s="289" t="str">
        <f ca="true">+IF(OFFSET('Water Data'!$E$29,0,10*ROW('Water Data'!E60))="","",OFFSET('Water Data'!$E$29,0,10*ROW('Water Data'!E60)))</f>
        <v/>
      </c>
      <c r="BY66" s="289" t="str">
        <f ca="true">+IF(OFFSET('Water Data'!$F$27,0,10*ROW('Water Data'!F60))="","",OFFSET('Water Data'!$F$27,0,10*ROW('Water Data'!F60)))</f>
        <v/>
      </c>
      <c r="BZ66" s="289" t="str">
        <f ca="true">+IF(OFFSET('Water Data'!$F$28,0,10*ROW('Water Data'!F60))="","",OFFSET('Water Data'!$F$28,0,10*ROW('Water Data'!F60)))</f>
        <v/>
      </c>
      <c r="CA66" s="289" t="str">
        <f ca="true">+IF(OFFSET('Water Data'!$F$29,0,10*ROW('Water Data'!F60))="","",OFFSET('Water Data'!$F$29,0,10*ROW('Water Data'!F60)))</f>
        <v/>
      </c>
      <c r="CB66" s="289" t="str">
        <f ca="true">+IF(OFFSET('Water Data'!$G$27,0,10*ROW('Water Data'!G60))="","",OFFSET('Water Data'!$G$27,0,10*ROW('Water Data'!G60)))</f>
        <v/>
      </c>
      <c r="CC66" s="289" t="str">
        <f ca="true">+IF(OFFSET('Water Data'!$G$28,0,10*ROW('Water Data'!G60))="","",OFFSET('Water Data'!$G$28,0,10*ROW('Water Data'!G60)))</f>
        <v/>
      </c>
      <c r="CD66" s="289" t="str">
        <f ca="true">+IF(OFFSET('Water Data'!$G$29,0,10*ROW('Water Data'!G60))="","",OFFSET('Water Data'!$G$29,0,10*ROW('Water Data'!G60)))</f>
        <v/>
      </c>
      <c r="CE66" s="289" t="str">
        <f ca="true">+IF(OFFSET('Water Data'!$H$27,0,10*ROW('Water Data'!H60))="","",OFFSET('Water Data'!$H$27,0,10*ROW('Water Data'!H60)))</f>
        <v/>
      </c>
      <c r="CF66" s="289" t="str">
        <f ca="true">+IF(OFFSET('Water Data'!$H$28,0,10*ROW('Water Data'!H60))="","",OFFSET('Water Data'!$H$28,0,10*ROW('Water Data'!H60)))</f>
        <v/>
      </c>
      <c r="CG66" s="289" t="str">
        <f ca="true">+IF(OFFSET('Water Data'!$H$29,0,10*ROW('Water Data'!H60))="","",OFFSET('Water Data'!$H$29,0,10*ROW('Water Data'!H60)))</f>
        <v/>
      </c>
      <c r="CH66" s="289" t="str">
        <f ca="true">+IF(OFFSET('Water Data'!$I$27,0,10*ROW('Water Data'!I60))="","",OFFSET('Water Data'!$I$27,0,10*ROW('Water Data'!I60)))</f>
        <v/>
      </c>
      <c r="CI66" s="289" t="str">
        <f ca="true">+IF(OFFSET('Water Data'!$I$28,0,10*ROW('Water Data'!I60))="","",OFFSET('Water Data'!$I$28,0,10*ROW('Water Data'!I60)))</f>
        <v/>
      </c>
      <c r="CJ66" s="289" t="str">
        <f ca="true">+IF(OFFSET('Water Data'!$I$29,0,10*ROW('Water Data'!I60))="","",OFFSET('Water Data'!$I$29,0,10*ROW('Water Data'!I60)))</f>
        <v/>
      </c>
      <c r="CK66" s="289" t="str">
        <f ca="true">+IF(OFFSET('Sanitation Data'!$D$28,0,10*ROW('Sanitation Data'!D60))="","",OFFSET('Sanitation Data'!$D$28,0,10*ROW('Sanitation Data'!D60)))</f>
        <v/>
      </c>
      <c r="CL66" s="289" t="str">
        <f ca="true">+IF(OFFSET('Sanitation Data'!$D$29,0,10*ROW('Sanitation Data'!D60))="","",OFFSET('Sanitation Data'!$D$29,0,10*ROW('Sanitation Data'!D60)))</f>
        <v/>
      </c>
      <c r="CM66" s="289" t="str">
        <f ca="true">+IF(OFFSET('Sanitation Data'!$D$30,0,10*ROW('Sanitation Data'!D60))="","",OFFSET('Sanitation Data'!$D$30,0,10*ROW('Sanitation Data'!D60)))</f>
        <v/>
      </c>
      <c r="CN66" s="289" t="str">
        <f ca="true">+IF(OFFSET('Sanitation Data'!$D$31,0,10*ROW('Sanitation Data'!D60))="","",OFFSET('Sanitation Data'!$D$31,0,10*ROW('Sanitation Data'!D60)))</f>
        <v/>
      </c>
      <c r="CO66" s="289" t="str">
        <f ca="true">+IF(OFFSET('Sanitation Data'!$D$32,0,10*ROW('Sanitation Data'!D60))="","",OFFSET('Sanitation Data'!$D$32,0,10*ROW('Sanitation Data'!D60)))</f>
        <v/>
      </c>
      <c r="CP66" s="289" t="str">
        <f ca="true">+IF(OFFSET('Sanitation Data'!$E$28,0,10*ROW('Sanitation Data'!E60))="","",OFFSET('Sanitation Data'!$E$28,0,10*ROW('Sanitation Data'!E60)))</f>
        <v/>
      </c>
      <c r="CQ66" s="289" t="str">
        <f ca="true">+IF(OFFSET('Sanitation Data'!$E$29,0,10*ROW('Sanitation Data'!E60))="","",OFFSET('Sanitation Data'!$E$29,0,10*ROW('Sanitation Data'!E60)))</f>
        <v/>
      </c>
      <c r="CR66" s="289" t="str">
        <f ca="true">+IF(OFFSET('Sanitation Data'!$E$30,0,10*ROW('Sanitation Data'!E60))="","",OFFSET('Sanitation Data'!$E$30,0,10*ROW('Sanitation Data'!E60)))</f>
        <v/>
      </c>
      <c r="CS66" s="289" t="str">
        <f ca="true">+IF(OFFSET('Sanitation Data'!$E$31,0,10*ROW('Sanitation Data'!E60))="","",OFFSET('Sanitation Data'!$E$31,0,10*ROW('Sanitation Data'!E60)))</f>
        <v/>
      </c>
      <c r="CT66" s="289" t="str">
        <f ca="true">+IF(OFFSET('Sanitation Data'!$E$32,0,10*ROW('Sanitation Data'!E60))="","",OFFSET('Sanitation Data'!$E$32,0,10*ROW('Sanitation Data'!E60)))</f>
        <v/>
      </c>
      <c r="CU66" s="289" t="str">
        <f ca="true">+IF(OFFSET('Sanitation Data'!$F$28,0,10*ROW('Sanitation Data'!F60))="","",OFFSET('Sanitation Data'!$F$28,0,10*ROW('Sanitation Data'!F60)))</f>
        <v/>
      </c>
      <c r="CV66" s="289" t="str">
        <f ca="true">+IF(OFFSET('Sanitation Data'!$F$29,0,10*ROW('Sanitation Data'!F60))="","",OFFSET('Sanitation Data'!$F$29,0,10*ROW('Sanitation Data'!F60)))</f>
        <v/>
      </c>
      <c r="CW66" s="289" t="str">
        <f ca="true">+IF(OFFSET('Sanitation Data'!$F$30,0,10*ROW('Sanitation Data'!F60))="","",OFFSET('Sanitation Data'!$F$30,0,10*ROW('Sanitation Data'!F60)))</f>
        <v/>
      </c>
      <c r="CX66" s="289" t="str">
        <f ca="true">+IF(OFFSET('Sanitation Data'!$F$31,0,10*ROW('Sanitation Data'!F60))="","",OFFSET('Sanitation Data'!$F$31,0,10*ROW('Sanitation Data'!F60)))</f>
        <v/>
      </c>
      <c r="CY66" s="289" t="str">
        <f ca="true">+IF(OFFSET('Sanitation Data'!$F$32,0,10*ROW('Sanitation Data'!F60))="","",OFFSET('Sanitation Data'!$F$32,0,10*ROW('Sanitation Data'!F60)))</f>
        <v/>
      </c>
      <c r="CZ66" s="289" t="str">
        <f ca="true">+IF(OFFSET('Sanitation Data'!$G$28,0,10*ROW('Sanitation Data'!G60))="","",OFFSET('Sanitation Data'!$G$28,0,10*ROW('Sanitation Data'!G60)))</f>
        <v/>
      </c>
      <c r="DA66" s="289" t="str">
        <f ca="true">+IF(OFFSET('Sanitation Data'!$G$29,0,10*ROW('Sanitation Data'!G60))="","",OFFSET('Sanitation Data'!$G$29,0,10*ROW('Sanitation Data'!G60)))</f>
        <v/>
      </c>
      <c r="DB66" s="289" t="str">
        <f ca="true">+IF(OFFSET('Sanitation Data'!$G$30,0,10*ROW('Sanitation Data'!G60))="","",OFFSET('Sanitation Data'!$G$30,0,10*ROW('Sanitation Data'!G60)))</f>
        <v/>
      </c>
      <c r="DC66" s="289" t="str">
        <f ca="true">+IF(OFFSET('Sanitation Data'!$G$31,0,10*ROW('Sanitation Data'!G60))="","",OFFSET('Sanitation Data'!$G$31,0,10*ROW('Sanitation Data'!G60)))</f>
        <v/>
      </c>
      <c r="DD66" s="289" t="str">
        <f ca="true">+IF(OFFSET('Sanitation Data'!$G$32,0,10*ROW('Sanitation Data'!G60))="","",OFFSET('Sanitation Data'!$G$32,0,10*ROW('Sanitation Data'!G60)))</f>
        <v/>
      </c>
      <c r="DE66" s="289" t="str">
        <f ca="true">+IF(OFFSET('Sanitation Data'!$H$28,0,10*ROW('Sanitation Data'!H60))="","",OFFSET('Sanitation Data'!$H$28,0,10*ROW('Sanitation Data'!H60)))</f>
        <v/>
      </c>
      <c r="DF66" s="289" t="str">
        <f ca="true">+IF(OFFSET('Sanitation Data'!$H$29,0,10*ROW('Sanitation Data'!H60))="","",OFFSET('Sanitation Data'!$H$29,0,10*ROW('Sanitation Data'!H60)))</f>
        <v/>
      </c>
      <c r="DG66" s="289" t="str">
        <f ca="true">+IF(OFFSET('Sanitation Data'!$H$30,0,10*ROW('Sanitation Data'!H60))="","",OFFSET('Sanitation Data'!$H$30,0,10*ROW('Sanitation Data'!H60)))</f>
        <v/>
      </c>
      <c r="DH66" s="289" t="str">
        <f ca="true">+IF(OFFSET('Sanitation Data'!$H$31,0,10*ROW('Sanitation Data'!H60))="","",OFFSET('Sanitation Data'!$H$31,0,10*ROW('Sanitation Data'!H60)))</f>
        <v/>
      </c>
      <c r="DI66" s="289" t="str">
        <f ca="true">+IF(OFFSET('Sanitation Data'!$H$32,0,10*ROW('Sanitation Data'!H60))="","",OFFSET('Sanitation Data'!$H$32,0,10*ROW('Sanitation Data'!H60)))</f>
        <v/>
      </c>
      <c r="DJ66" s="289" t="str">
        <f ca="true">+IF(OFFSET('Sanitation Data'!$I$28,0,10*ROW('Sanitation Data'!I60))="","",OFFSET('Sanitation Data'!$I$28,0,10*ROW('Sanitation Data'!I60)))</f>
        <v/>
      </c>
      <c r="DK66" s="289" t="str">
        <f ca="true">+IF(OFFSET('Sanitation Data'!$I$29,0,10*ROW('Sanitation Data'!I60))="","",OFFSET('Sanitation Data'!$I$29,0,10*ROW('Sanitation Data'!I60)))</f>
        <v/>
      </c>
      <c r="DL66" s="289" t="str">
        <f ca="true">+IF(OFFSET('Sanitation Data'!$I$30,0,10*ROW('Sanitation Data'!I60))="","",OFFSET('Sanitation Data'!$I$30,0,10*ROW('Sanitation Data'!I60)))</f>
        <v/>
      </c>
      <c r="DM66" s="289" t="str">
        <f ca="true">+IF(OFFSET('Sanitation Data'!$I$31,0,10*ROW('Sanitation Data'!I60))="","",OFFSET('Sanitation Data'!$I$31,0,10*ROW('Sanitation Data'!I60)))</f>
        <v/>
      </c>
      <c r="DN66" s="289" t="str">
        <f ca="true">+IF(OFFSET('Sanitation Data'!$I$32,0,10*ROW('Sanitation Data'!I60))="","",OFFSET('Sanitation Data'!$I$32,0,10*ROW('Sanitation Data'!I60)))</f>
        <v/>
      </c>
      <c r="DO66" s="289" t="str">
        <f ca="true">+IF(OFFSET('Hygiene Data'!$D$11,0,10*ROW('Hygiene Data'!D60))="","",OFFSET('Hygiene Data'!$D$11,0,10*ROW('Hygiene Data'!D60)))</f>
        <v/>
      </c>
      <c r="DP66" s="289" t="str">
        <f ca="true">+IF(OFFSET('Hygiene Data'!$D$12,0,10*ROW('Hygiene Data'!D60))="","",OFFSET('Hygiene Data'!$D$12,0,10*ROW('Hygiene Data'!D60)))</f>
        <v/>
      </c>
      <c r="DQ66" s="289" t="str">
        <f ca="true">+IF(OFFSET('Hygiene Data'!$D$13,0,10*ROW('Hygiene Data'!D60))="","",OFFSET('Hygiene Data'!$D$13,0,10*ROW('Hygiene Data'!D60)))</f>
        <v/>
      </c>
      <c r="DR66" s="289" t="str">
        <f ca="true">+IF(OFFSET('Hygiene Data'!$E$11,0,10*ROW('Hygiene Data'!E60))="","",OFFSET('Hygiene Data'!$E$11,0,10*ROW('Hygiene Data'!E60)))</f>
        <v/>
      </c>
      <c r="DS66" s="289" t="str">
        <f ca="true">+IF(OFFSET('Hygiene Data'!$E$12,0,10*ROW('Hygiene Data'!E60))="","",OFFSET('Hygiene Data'!$E$12,0,10*ROW('Hygiene Data'!E60)))</f>
        <v/>
      </c>
      <c r="DT66" s="289" t="str">
        <f ca="true">+IF(OFFSET('Hygiene Data'!$E$13,0,10*ROW('Hygiene Data'!E60))="","",OFFSET('Hygiene Data'!$E$13,0,10*ROW('Hygiene Data'!E60)))</f>
        <v/>
      </c>
      <c r="DU66" s="289" t="str">
        <f ca="true">+IF(OFFSET('Hygiene Data'!$F$11,0,10*ROW('Hygiene Data'!F60))="","",OFFSET('Hygiene Data'!$F$11,0,10*ROW('Hygiene Data'!F60)))</f>
        <v/>
      </c>
      <c r="DV66" s="289" t="str">
        <f ca="true">+IF(OFFSET('Hygiene Data'!$F$12,0,10*ROW('Hygiene Data'!F60))="","",OFFSET('Hygiene Data'!$F$12,0,10*ROW('Hygiene Data'!F60)))</f>
        <v/>
      </c>
      <c r="DW66" s="289" t="str">
        <f ca="true">+IF(OFFSET('Hygiene Data'!$F$13,0,10*ROW('Hygiene Data'!F60))="","",OFFSET('Hygiene Data'!$F$13,0,10*ROW('Hygiene Data'!F60)))</f>
        <v/>
      </c>
      <c r="DX66" s="289" t="str">
        <f ca="true">+IF(OFFSET('Hygiene Data'!$G$11,0,10*ROW('Hygiene Data'!G60))="","",OFFSET('Hygiene Data'!$G$11,0,10*ROW('Hygiene Data'!G60)))</f>
        <v/>
      </c>
      <c r="DY66" s="289" t="str">
        <f ca="true">+IF(OFFSET('Hygiene Data'!$G$12,0,10*ROW('Hygiene Data'!G60))="","",OFFSET('Hygiene Data'!$G$12,0,10*ROW('Hygiene Data'!G60)))</f>
        <v/>
      </c>
      <c r="DZ66" s="289" t="str">
        <f ca="true">+IF(OFFSET('Hygiene Data'!$G$13,0,10*ROW('Hygiene Data'!G60))="","",OFFSET('Hygiene Data'!$G$13,0,10*ROW('Hygiene Data'!G60)))</f>
        <v/>
      </c>
      <c r="EA66" s="289" t="str">
        <f ca="true">+IF(OFFSET('Hygiene Data'!$H$11,0,10*ROW('Hygiene Data'!H60))="","",OFFSET('Hygiene Data'!$H$11,0,10*ROW('Hygiene Data'!H60)))</f>
        <v/>
      </c>
      <c r="EB66" s="289" t="str">
        <f ca="true">+IF(OFFSET('Hygiene Data'!$H$12,0,10*ROW('Hygiene Data'!H60))="","",OFFSET('Hygiene Data'!$H$12,0,10*ROW('Hygiene Data'!H60)))</f>
        <v/>
      </c>
      <c r="EC66" s="289" t="str">
        <f ca="true">+IF(OFFSET('Hygiene Data'!$H$13,0,10*ROW('Hygiene Data'!H60))="","",OFFSET('Hygiene Data'!$H$13,0,10*ROW('Hygiene Data'!H60)))</f>
        <v/>
      </c>
      <c r="ED66" s="289" t="str">
        <f ca="true">+IF(OFFSET('Hygiene Data'!$I$11,0,10*ROW('Hygiene Data'!I60))="","",OFFSET('Hygiene Data'!$I$11,0,10*ROW('Hygiene Data'!I60)))</f>
        <v/>
      </c>
      <c r="EE66" s="289" t="str">
        <f ca="true">+IF(OFFSET('Hygiene Data'!$I$12,0,10*ROW('Hygiene Data'!I60))="","",OFFSET('Hygiene Data'!$I$12,0,10*ROW('Hygiene Data'!I60)))</f>
        <v/>
      </c>
      <c r="EF66" s="289"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5"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9"/>
      <c r="BS67" s="289" t="str">
        <f ca="true">+IF(OFFSET('Water Data'!$D$27,0,10*ROW('Water Data'!D61))="","",OFFSET('Water Data'!$D$27,0,10*ROW('Water Data'!D61)))</f>
        <v/>
      </c>
      <c r="BT67" s="289" t="str">
        <f ca="true">+IF(OFFSET('Water Data'!$D$28,0,10*ROW('Water Data'!D61))="","",OFFSET('Water Data'!$D$28,0,10*ROW('Water Data'!D61)))</f>
        <v/>
      </c>
      <c r="BU67" s="289" t="str">
        <f ca="true">+IF(OFFSET('Water Data'!$D$29,0,10*ROW('Water Data'!D61))="","",OFFSET('Water Data'!$D$29,0,10*ROW('Water Data'!D61)))</f>
        <v/>
      </c>
      <c r="BV67" s="289" t="str">
        <f ca="true">+IF(OFFSET('Water Data'!$E$27,0,10*ROW('Water Data'!E61))="","",OFFSET('Water Data'!$E$27,0,10*ROW('Water Data'!E61)))</f>
        <v/>
      </c>
      <c r="BW67" s="289" t="str">
        <f ca="true">+IF(OFFSET('Water Data'!$E$28,0,10*ROW('Water Data'!E61))="","",OFFSET('Water Data'!$E$28,0,10*ROW('Water Data'!E61)))</f>
        <v/>
      </c>
      <c r="BX67" s="289" t="str">
        <f ca="true">+IF(OFFSET('Water Data'!$E$29,0,10*ROW('Water Data'!E61))="","",OFFSET('Water Data'!$E$29,0,10*ROW('Water Data'!E61)))</f>
        <v/>
      </c>
      <c r="BY67" s="289" t="str">
        <f ca="true">+IF(OFFSET('Water Data'!$F$27,0,10*ROW('Water Data'!F61))="","",OFFSET('Water Data'!$F$27,0,10*ROW('Water Data'!F61)))</f>
        <v/>
      </c>
      <c r="BZ67" s="289" t="str">
        <f ca="true">+IF(OFFSET('Water Data'!$F$28,0,10*ROW('Water Data'!F61))="","",OFFSET('Water Data'!$F$28,0,10*ROW('Water Data'!F61)))</f>
        <v/>
      </c>
      <c r="CA67" s="289" t="str">
        <f ca="true">+IF(OFFSET('Water Data'!$F$29,0,10*ROW('Water Data'!F61))="","",OFFSET('Water Data'!$F$29,0,10*ROW('Water Data'!F61)))</f>
        <v/>
      </c>
      <c r="CB67" s="289" t="str">
        <f ca="true">+IF(OFFSET('Water Data'!$G$27,0,10*ROW('Water Data'!G61))="","",OFFSET('Water Data'!$G$27,0,10*ROW('Water Data'!G61)))</f>
        <v/>
      </c>
      <c r="CC67" s="289" t="str">
        <f ca="true">+IF(OFFSET('Water Data'!$G$28,0,10*ROW('Water Data'!G61))="","",OFFSET('Water Data'!$G$28,0,10*ROW('Water Data'!G61)))</f>
        <v/>
      </c>
      <c r="CD67" s="289" t="str">
        <f ca="true">+IF(OFFSET('Water Data'!$G$29,0,10*ROW('Water Data'!G61))="","",OFFSET('Water Data'!$G$29,0,10*ROW('Water Data'!G61)))</f>
        <v/>
      </c>
      <c r="CE67" s="289" t="str">
        <f ca="true">+IF(OFFSET('Water Data'!$H$27,0,10*ROW('Water Data'!H61))="","",OFFSET('Water Data'!$H$27,0,10*ROW('Water Data'!H61)))</f>
        <v/>
      </c>
      <c r="CF67" s="289" t="str">
        <f ca="true">+IF(OFFSET('Water Data'!$H$28,0,10*ROW('Water Data'!H61))="","",OFFSET('Water Data'!$H$28,0,10*ROW('Water Data'!H61)))</f>
        <v/>
      </c>
      <c r="CG67" s="289" t="str">
        <f ca="true">+IF(OFFSET('Water Data'!$H$29,0,10*ROW('Water Data'!H61))="","",OFFSET('Water Data'!$H$29,0,10*ROW('Water Data'!H61)))</f>
        <v/>
      </c>
      <c r="CH67" s="289" t="str">
        <f ca="true">+IF(OFFSET('Water Data'!$I$27,0,10*ROW('Water Data'!I61))="","",OFFSET('Water Data'!$I$27,0,10*ROW('Water Data'!I61)))</f>
        <v/>
      </c>
      <c r="CI67" s="289" t="str">
        <f ca="true">+IF(OFFSET('Water Data'!$I$28,0,10*ROW('Water Data'!I61))="","",OFFSET('Water Data'!$I$28,0,10*ROW('Water Data'!I61)))</f>
        <v/>
      </c>
      <c r="CJ67" s="289" t="str">
        <f ca="true">+IF(OFFSET('Water Data'!$I$29,0,10*ROW('Water Data'!I61))="","",OFFSET('Water Data'!$I$29,0,10*ROW('Water Data'!I61)))</f>
        <v/>
      </c>
      <c r="CK67" s="289" t="str">
        <f ca="true">+IF(OFFSET('Sanitation Data'!$D$28,0,10*ROW('Sanitation Data'!D61))="","",OFFSET('Sanitation Data'!$D$28,0,10*ROW('Sanitation Data'!D61)))</f>
        <v/>
      </c>
      <c r="CL67" s="289" t="str">
        <f ca="true">+IF(OFFSET('Sanitation Data'!$D$29,0,10*ROW('Sanitation Data'!D61))="","",OFFSET('Sanitation Data'!$D$29,0,10*ROW('Sanitation Data'!D61)))</f>
        <v/>
      </c>
      <c r="CM67" s="289" t="str">
        <f ca="true">+IF(OFFSET('Sanitation Data'!$D$30,0,10*ROW('Sanitation Data'!D61))="","",OFFSET('Sanitation Data'!$D$30,0,10*ROW('Sanitation Data'!D61)))</f>
        <v/>
      </c>
      <c r="CN67" s="289" t="str">
        <f ca="true">+IF(OFFSET('Sanitation Data'!$D$31,0,10*ROW('Sanitation Data'!D61))="","",OFFSET('Sanitation Data'!$D$31,0,10*ROW('Sanitation Data'!D61)))</f>
        <v/>
      </c>
      <c r="CO67" s="289" t="str">
        <f ca="true">+IF(OFFSET('Sanitation Data'!$D$32,0,10*ROW('Sanitation Data'!D61))="","",OFFSET('Sanitation Data'!$D$32,0,10*ROW('Sanitation Data'!D61)))</f>
        <v/>
      </c>
      <c r="CP67" s="289" t="str">
        <f ca="true">+IF(OFFSET('Sanitation Data'!$E$28,0,10*ROW('Sanitation Data'!E61))="","",OFFSET('Sanitation Data'!$E$28,0,10*ROW('Sanitation Data'!E61)))</f>
        <v/>
      </c>
      <c r="CQ67" s="289" t="str">
        <f ca="true">+IF(OFFSET('Sanitation Data'!$E$29,0,10*ROW('Sanitation Data'!E61))="","",OFFSET('Sanitation Data'!$E$29,0,10*ROW('Sanitation Data'!E61)))</f>
        <v/>
      </c>
      <c r="CR67" s="289" t="str">
        <f ca="true">+IF(OFFSET('Sanitation Data'!$E$30,0,10*ROW('Sanitation Data'!E61))="","",OFFSET('Sanitation Data'!$E$30,0,10*ROW('Sanitation Data'!E61)))</f>
        <v/>
      </c>
      <c r="CS67" s="289" t="str">
        <f ca="true">+IF(OFFSET('Sanitation Data'!$E$31,0,10*ROW('Sanitation Data'!E61))="","",OFFSET('Sanitation Data'!$E$31,0,10*ROW('Sanitation Data'!E61)))</f>
        <v/>
      </c>
      <c r="CT67" s="289" t="str">
        <f ca="true">+IF(OFFSET('Sanitation Data'!$E$32,0,10*ROW('Sanitation Data'!E61))="","",OFFSET('Sanitation Data'!$E$32,0,10*ROW('Sanitation Data'!E61)))</f>
        <v/>
      </c>
      <c r="CU67" s="289" t="str">
        <f ca="true">+IF(OFFSET('Sanitation Data'!$F$28,0,10*ROW('Sanitation Data'!F61))="","",OFFSET('Sanitation Data'!$F$28,0,10*ROW('Sanitation Data'!F61)))</f>
        <v/>
      </c>
      <c r="CV67" s="289" t="str">
        <f ca="true">+IF(OFFSET('Sanitation Data'!$F$29,0,10*ROW('Sanitation Data'!F61))="","",OFFSET('Sanitation Data'!$F$29,0,10*ROW('Sanitation Data'!F61)))</f>
        <v/>
      </c>
      <c r="CW67" s="289" t="str">
        <f ca="true">+IF(OFFSET('Sanitation Data'!$F$30,0,10*ROW('Sanitation Data'!F61))="","",OFFSET('Sanitation Data'!$F$30,0,10*ROW('Sanitation Data'!F61)))</f>
        <v/>
      </c>
      <c r="CX67" s="289" t="str">
        <f ca="true">+IF(OFFSET('Sanitation Data'!$F$31,0,10*ROW('Sanitation Data'!F61))="","",OFFSET('Sanitation Data'!$F$31,0,10*ROW('Sanitation Data'!F61)))</f>
        <v/>
      </c>
      <c r="CY67" s="289" t="str">
        <f ca="true">+IF(OFFSET('Sanitation Data'!$F$32,0,10*ROW('Sanitation Data'!F61))="","",OFFSET('Sanitation Data'!$F$32,0,10*ROW('Sanitation Data'!F61)))</f>
        <v/>
      </c>
      <c r="CZ67" s="289" t="str">
        <f ca="true">+IF(OFFSET('Sanitation Data'!$G$28,0,10*ROW('Sanitation Data'!G61))="","",OFFSET('Sanitation Data'!$G$28,0,10*ROW('Sanitation Data'!G61)))</f>
        <v/>
      </c>
      <c r="DA67" s="289" t="str">
        <f ca="true">+IF(OFFSET('Sanitation Data'!$G$29,0,10*ROW('Sanitation Data'!G61))="","",OFFSET('Sanitation Data'!$G$29,0,10*ROW('Sanitation Data'!G61)))</f>
        <v/>
      </c>
      <c r="DB67" s="289" t="str">
        <f ca="true">+IF(OFFSET('Sanitation Data'!$G$30,0,10*ROW('Sanitation Data'!G61))="","",OFFSET('Sanitation Data'!$G$30,0,10*ROW('Sanitation Data'!G61)))</f>
        <v/>
      </c>
      <c r="DC67" s="289" t="str">
        <f ca="true">+IF(OFFSET('Sanitation Data'!$G$31,0,10*ROW('Sanitation Data'!G61))="","",OFFSET('Sanitation Data'!$G$31,0,10*ROW('Sanitation Data'!G61)))</f>
        <v/>
      </c>
      <c r="DD67" s="289" t="str">
        <f ca="true">+IF(OFFSET('Sanitation Data'!$G$32,0,10*ROW('Sanitation Data'!G61))="","",OFFSET('Sanitation Data'!$G$32,0,10*ROW('Sanitation Data'!G61)))</f>
        <v/>
      </c>
      <c r="DE67" s="289" t="str">
        <f ca="true">+IF(OFFSET('Sanitation Data'!$H$28,0,10*ROW('Sanitation Data'!H61))="","",OFFSET('Sanitation Data'!$H$28,0,10*ROW('Sanitation Data'!H61)))</f>
        <v/>
      </c>
      <c r="DF67" s="289" t="str">
        <f ca="true">+IF(OFFSET('Sanitation Data'!$H$29,0,10*ROW('Sanitation Data'!H61))="","",OFFSET('Sanitation Data'!$H$29,0,10*ROW('Sanitation Data'!H61)))</f>
        <v/>
      </c>
      <c r="DG67" s="289" t="str">
        <f ca="true">+IF(OFFSET('Sanitation Data'!$H$30,0,10*ROW('Sanitation Data'!H61))="","",OFFSET('Sanitation Data'!$H$30,0,10*ROW('Sanitation Data'!H61)))</f>
        <v/>
      </c>
      <c r="DH67" s="289" t="str">
        <f ca="true">+IF(OFFSET('Sanitation Data'!$H$31,0,10*ROW('Sanitation Data'!H61))="","",OFFSET('Sanitation Data'!$H$31,0,10*ROW('Sanitation Data'!H61)))</f>
        <v/>
      </c>
      <c r="DI67" s="289" t="str">
        <f ca="true">+IF(OFFSET('Sanitation Data'!$H$32,0,10*ROW('Sanitation Data'!H61))="","",OFFSET('Sanitation Data'!$H$32,0,10*ROW('Sanitation Data'!H61)))</f>
        <v/>
      </c>
      <c r="DJ67" s="289" t="str">
        <f ca="true">+IF(OFFSET('Sanitation Data'!$I$28,0,10*ROW('Sanitation Data'!I61))="","",OFFSET('Sanitation Data'!$I$28,0,10*ROW('Sanitation Data'!I61)))</f>
        <v/>
      </c>
      <c r="DK67" s="289" t="str">
        <f ca="true">+IF(OFFSET('Sanitation Data'!$I$29,0,10*ROW('Sanitation Data'!I61))="","",OFFSET('Sanitation Data'!$I$29,0,10*ROW('Sanitation Data'!I61)))</f>
        <v/>
      </c>
      <c r="DL67" s="289" t="str">
        <f ca="true">+IF(OFFSET('Sanitation Data'!$I$30,0,10*ROW('Sanitation Data'!I61))="","",OFFSET('Sanitation Data'!$I$30,0,10*ROW('Sanitation Data'!I61)))</f>
        <v/>
      </c>
      <c r="DM67" s="289" t="str">
        <f ca="true">+IF(OFFSET('Sanitation Data'!$I$31,0,10*ROW('Sanitation Data'!I61))="","",OFFSET('Sanitation Data'!$I$31,0,10*ROW('Sanitation Data'!I61)))</f>
        <v/>
      </c>
      <c r="DN67" s="289" t="str">
        <f ca="true">+IF(OFFSET('Sanitation Data'!$I$32,0,10*ROW('Sanitation Data'!I61))="","",OFFSET('Sanitation Data'!$I$32,0,10*ROW('Sanitation Data'!I61)))</f>
        <v/>
      </c>
      <c r="DO67" s="289" t="str">
        <f ca="true">+IF(OFFSET('Hygiene Data'!$D$11,0,10*ROW('Hygiene Data'!D61))="","",OFFSET('Hygiene Data'!$D$11,0,10*ROW('Hygiene Data'!D61)))</f>
        <v/>
      </c>
      <c r="DP67" s="289" t="str">
        <f ca="true">+IF(OFFSET('Hygiene Data'!$D$12,0,10*ROW('Hygiene Data'!D61))="","",OFFSET('Hygiene Data'!$D$12,0,10*ROW('Hygiene Data'!D61)))</f>
        <v/>
      </c>
      <c r="DQ67" s="289" t="str">
        <f ca="true">+IF(OFFSET('Hygiene Data'!$D$13,0,10*ROW('Hygiene Data'!D61))="","",OFFSET('Hygiene Data'!$D$13,0,10*ROW('Hygiene Data'!D61)))</f>
        <v/>
      </c>
      <c r="DR67" s="289" t="str">
        <f ca="true">+IF(OFFSET('Hygiene Data'!$E$11,0,10*ROW('Hygiene Data'!E61))="","",OFFSET('Hygiene Data'!$E$11,0,10*ROW('Hygiene Data'!E61)))</f>
        <v/>
      </c>
      <c r="DS67" s="289" t="str">
        <f ca="true">+IF(OFFSET('Hygiene Data'!$E$12,0,10*ROW('Hygiene Data'!E61))="","",OFFSET('Hygiene Data'!$E$12,0,10*ROW('Hygiene Data'!E61)))</f>
        <v/>
      </c>
      <c r="DT67" s="289" t="str">
        <f ca="true">+IF(OFFSET('Hygiene Data'!$E$13,0,10*ROW('Hygiene Data'!E61))="","",OFFSET('Hygiene Data'!$E$13,0,10*ROW('Hygiene Data'!E61)))</f>
        <v/>
      </c>
      <c r="DU67" s="289" t="str">
        <f ca="true">+IF(OFFSET('Hygiene Data'!$F$11,0,10*ROW('Hygiene Data'!F61))="","",OFFSET('Hygiene Data'!$F$11,0,10*ROW('Hygiene Data'!F61)))</f>
        <v/>
      </c>
      <c r="DV67" s="289" t="str">
        <f ca="true">+IF(OFFSET('Hygiene Data'!$F$12,0,10*ROW('Hygiene Data'!F61))="","",OFFSET('Hygiene Data'!$F$12,0,10*ROW('Hygiene Data'!F61)))</f>
        <v/>
      </c>
      <c r="DW67" s="289" t="str">
        <f ca="true">+IF(OFFSET('Hygiene Data'!$F$13,0,10*ROW('Hygiene Data'!F61))="","",OFFSET('Hygiene Data'!$F$13,0,10*ROW('Hygiene Data'!F61)))</f>
        <v/>
      </c>
      <c r="DX67" s="289" t="str">
        <f ca="true">+IF(OFFSET('Hygiene Data'!$G$11,0,10*ROW('Hygiene Data'!G61))="","",OFFSET('Hygiene Data'!$G$11,0,10*ROW('Hygiene Data'!G61)))</f>
        <v/>
      </c>
      <c r="DY67" s="289" t="str">
        <f ca="true">+IF(OFFSET('Hygiene Data'!$G$12,0,10*ROW('Hygiene Data'!G61))="","",OFFSET('Hygiene Data'!$G$12,0,10*ROW('Hygiene Data'!G61)))</f>
        <v/>
      </c>
      <c r="DZ67" s="289" t="str">
        <f ca="true">+IF(OFFSET('Hygiene Data'!$G$13,0,10*ROW('Hygiene Data'!G61))="","",OFFSET('Hygiene Data'!$G$13,0,10*ROW('Hygiene Data'!G61)))</f>
        <v/>
      </c>
      <c r="EA67" s="289" t="str">
        <f ca="true">+IF(OFFSET('Hygiene Data'!$H$11,0,10*ROW('Hygiene Data'!H61))="","",OFFSET('Hygiene Data'!$H$11,0,10*ROW('Hygiene Data'!H61)))</f>
        <v/>
      </c>
      <c r="EB67" s="289" t="str">
        <f ca="true">+IF(OFFSET('Hygiene Data'!$H$12,0,10*ROW('Hygiene Data'!H61))="","",OFFSET('Hygiene Data'!$H$12,0,10*ROW('Hygiene Data'!H61)))</f>
        <v/>
      </c>
      <c r="EC67" s="289" t="str">
        <f ca="true">+IF(OFFSET('Hygiene Data'!$H$13,0,10*ROW('Hygiene Data'!H61))="","",OFFSET('Hygiene Data'!$H$13,0,10*ROW('Hygiene Data'!H61)))</f>
        <v/>
      </c>
      <c r="ED67" s="289" t="str">
        <f ca="true">+IF(OFFSET('Hygiene Data'!$I$11,0,10*ROW('Hygiene Data'!I61))="","",OFFSET('Hygiene Data'!$I$11,0,10*ROW('Hygiene Data'!I61)))</f>
        <v/>
      </c>
      <c r="EE67" s="289" t="str">
        <f ca="true">+IF(OFFSET('Hygiene Data'!$I$12,0,10*ROW('Hygiene Data'!I61))="","",OFFSET('Hygiene Data'!$I$12,0,10*ROW('Hygiene Data'!I61)))</f>
        <v/>
      </c>
      <c r="EF67" s="289"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5"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9"/>
      <c r="BS68" s="289" t="str">
        <f ca="true">+IF(OFFSET('Water Data'!$D$27,0,10*ROW('Water Data'!D62))="","",OFFSET('Water Data'!$D$27,0,10*ROW('Water Data'!D62)))</f>
        <v/>
      </c>
      <c r="BT68" s="289" t="str">
        <f ca="true">+IF(OFFSET('Water Data'!$D$28,0,10*ROW('Water Data'!D62))="","",OFFSET('Water Data'!$D$28,0,10*ROW('Water Data'!D62)))</f>
        <v/>
      </c>
      <c r="BU68" s="289" t="str">
        <f ca="true">+IF(OFFSET('Water Data'!$D$29,0,10*ROW('Water Data'!D62))="","",OFFSET('Water Data'!$D$29,0,10*ROW('Water Data'!D62)))</f>
        <v/>
      </c>
      <c r="BV68" s="289" t="str">
        <f ca="true">+IF(OFFSET('Water Data'!$E$27,0,10*ROW('Water Data'!E62))="","",OFFSET('Water Data'!$E$27,0,10*ROW('Water Data'!E62)))</f>
        <v/>
      </c>
      <c r="BW68" s="289" t="str">
        <f ca="true">+IF(OFFSET('Water Data'!$E$28,0,10*ROW('Water Data'!E62))="","",OFFSET('Water Data'!$E$28,0,10*ROW('Water Data'!E62)))</f>
        <v/>
      </c>
      <c r="BX68" s="289" t="str">
        <f ca="true">+IF(OFFSET('Water Data'!$E$29,0,10*ROW('Water Data'!E62))="","",OFFSET('Water Data'!$E$29,0,10*ROW('Water Data'!E62)))</f>
        <v/>
      </c>
      <c r="BY68" s="289" t="str">
        <f ca="true">+IF(OFFSET('Water Data'!$F$27,0,10*ROW('Water Data'!F62))="","",OFFSET('Water Data'!$F$27,0,10*ROW('Water Data'!F62)))</f>
        <v/>
      </c>
      <c r="BZ68" s="289" t="str">
        <f ca="true">+IF(OFFSET('Water Data'!$F$28,0,10*ROW('Water Data'!F62))="","",OFFSET('Water Data'!$F$28,0,10*ROW('Water Data'!F62)))</f>
        <v/>
      </c>
      <c r="CA68" s="289" t="str">
        <f ca="true">+IF(OFFSET('Water Data'!$F$29,0,10*ROW('Water Data'!F62))="","",OFFSET('Water Data'!$F$29,0,10*ROW('Water Data'!F62)))</f>
        <v/>
      </c>
      <c r="CB68" s="289" t="str">
        <f ca="true">+IF(OFFSET('Water Data'!$G$27,0,10*ROW('Water Data'!G62))="","",OFFSET('Water Data'!$G$27,0,10*ROW('Water Data'!G62)))</f>
        <v/>
      </c>
      <c r="CC68" s="289" t="str">
        <f ca="true">+IF(OFFSET('Water Data'!$G$28,0,10*ROW('Water Data'!G62))="","",OFFSET('Water Data'!$G$28,0,10*ROW('Water Data'!G62)))</f>
        <v/>
      </c>
      <c r="CD68" s="289" t="str">
        <f ca="true">+IF(OFFSET('Water Data'!$G$29,0,10*ROW('Water Data'!G62))="","",OFFSET('Water Data'!$G$29,0,10*ROW('Water Data'!G62)))</f>
        <v/>
      </c>
      <c r="CE68" s="289" t="str">
        <f ca="true">+IF(OFFSET('Water Data'!$H$27,0,10*ROW('Water Data'!H62))="","",OFFSET('Water Data'!$H$27,0,10*ROW('Water Data'!H62)))</f>
        <v/>
      </c>
      <c r="CF68" s="289" t="str">
        <f ca="true">+IF(OFFSET('Water Data'!$H$28,0,10*ROW('Water Data'!H62))="","",OFFSET('Water Data'!$H$28,0,10*ROW('Water Data'!H62)))</f>
        <v/>
      </c>
      <c r="CG68" s="289" t="str">
        <f ca="true">+IF(OFFSET('Water Data'!$H$29,0,10*ROW('Water Data'!H62))="","",OFFSET('Water Data'!$H$29,0,10*ROW('Water Data'!H62)))</f>
        <v/>
      </c>
      <c r="CH68" s="289" t="str">
        <f ca="true">+IF(OFFSET('Water Data'!$I$27,0,10*ROW('Water Data'!I62))="","",OFFSET('Water Data'!$I$27,0,10*ROW('Water Data'!I62)))</f>
        <v/>
      </c>
      <c r="CI68" s="289" t="str">
        <f ca="true">+IF(OFFSET('Water Data'!$I$28,0,10*ROW('Water Data'!I62))="","",OFFSET('Water Data'!$I$28,0,10*ROW('Water Data'!I62)))</f>
        <v/>
      </c>
      <c r="CJ68" s="289" t="str">
        <f ca="true">+IF(OFFSET('Water Data'!$I$29,0,10*ROW('Water Data'!I62))="","",OFFSET('Water Data'!$I$29,0,10*ROW('Water Data'!I62)))</f>
        <v/>
      </c>
      <c r="CK68" s="289" t="str">
        <f ca="true">+IF(OFFSET('Sanitation Data'!$D$28,0,10*ROW('Sanitation Data'!D62))="","",OFFSET('Sanitation Data'!$D$28,0,10*ROW('Sanitation Data'!D62)))</f>
        <v/>
      </c>
      <c r="CL68" s="289" t="str">
        <f ca="true">+IF(OFFSET('Sanitation Data'!$D$29,0,10*ROW('Sanitation Data'!D62))="","",OFFSET('Sanitation Data'!$D$29,0,10*ROW('Sanitation Data'!D62)))</f>
        <v/>
      </c>
      <c r="CM68" s="289" t="str">
        <f ca="true">+IF(OFFSET('Sanitation Data'!$D$30,0,10*ROW('Sanitation Data'!D62))="","",OFFSET('Sanitation Data'!$D$30,0,10*ROW('Sanitation Data'!D62)))</f>
        <v/>
      </c>
      <c r="CN68" s="289" t="str">
        <f ca="true">+IF(OFFSET('Sanitation Data'!$D$31,0,10*ROW('Sanitation Data'!D62))="","",OFFSET('Sanitation Data'!$D$31,0,10*ROW('Sanitation Data'!D62)))</f>
        <v/>
      </c>
      <c r="CO68" s="289" t="str">
        <f ca="true">+IF(OFFSET('Sanitation Data'!$D$32,0,10*ROW('Sanitation Data'!D62))="","",OFFSET('Sanitation Data'!$D$32,0,10*ROW('Sanitation Data'!D62)))</f>
        <v/>
      </c>
      <c r="CP68" s="289" t="str">
        <f ca="true">+IF(OFFSET('Sanitation Data'!$E$28,0,10*ROW('Sanitation Data'!E62))="","",OFFSET('Sanitation Data'!$E$28,0,10*ROW('Sanitation Data'!E62)))</f>
        <v/>
      </c>
      <c r="CQ68" s="289" t="str">
        <f ca="true">+IF(OFFSET('Sanitation Data'!$E$29,0,10*ROW('Sanitation Data'!E62))="","",OFFSET('Sanitation Data'!$E$29,0,10*ROW('Sanitation Data'!E62)))</f>
        <v/>
      </c>
      <c r="CR68" s="289" t="str">
        <f ca="true">+IF(OFFSET('Sanitation Data'!$E$30,0,10*ROW('Sanitation Data'!E62))="","",OFFSET('Sanitation Data'!$E$30,0,10*ROW('Sanitation Data'!E62)))</f>
        <v/>
      </c>
      <c r="CS68" s="289" t="str">
        <f ca="true">+IF(OFFSET('Sanitation Data'!$E$31,0,10*ROW('Sanitation Data'!E62))="","",OFFSET('Sanitation Data'!$E$31,0,10*ROW('Sanitation Data'!E62)))</f>
        <v/>
      </c>
      <c r="CT68" s="289" t="str">
        <f ca="true">+IF(OFFSET('Sanitation Data'!$E$32,0,10*ROW('Sanitation Data'!E62))="","",OFFSET('Sanitation Data'!$E$32,0,10*ROW('Sanitation Data'!E62)))</f>
        <v/>
      </c>
      <c r="CU68" s="289" t="str">
        <f ca="true">+IF(OFFSET('Sanitation Data'!$F$28,0,10*ROW('Sanitation Data'!F62))="","",OFFSET('Sanitation Data'!$F$28,0,10*ROW('Sanitation Data'!F62)))</f>
        <v/>
      </c>
      <c r="CV68" s="289" t="str">
        <f ca="true">+IF(OFFSET('Sanitation Data'!$F$29,0,10*ROW('Sanitation Data'!F62))="","",OFFSET('Sanitation Data'!$F$29,0,10*ROW('Sanitation Data'!F62)))</f>
        <v/>
      </c>
      <c r="CW68" s="289" t="str">
        <f ca="true">+IF(OFFSET('Sanitation Data'!$F$30,0,10*ROW('Sanitation Data'!F62))="","",OFFSET('Sanitation Data'!$F$30,0,10*ROW('Sanitation Data'!F62)))</f>
        <v/>
      </c>
      <c r="CX68" s="289" t="str">
        <f ca="true">+IF(OFFSET('Sanitation Data'!$F$31,0,10*ROW('Sanitation Data'!F62))="","",OFFSET('Sanitation Data'!$F$31,0,10*ROW('Sanitation Data'!F62)))</f>
        <v/>
      </c>
      <c r="CY68" s="289" t="str">
        <f ca="true">+IF(OFFSET('Sanitation Data'!$F$32,0,10*ROW('Sanitation Data'!F62))="","",OFFSET('Sanitation Data'!$F$32,0,10*ROW('Sanitation Data'!F62)))</f>
        <v/>
      </c>
      <c r="CZ68" s="289" t="str">
        <f ca="true">+IF(OFFSET('Sanitation Data'!$G$28,0,10*ROW('Sanitation Data'!G62))="","",OFFSET('Sanitation Data'!$G$28,0,10*ROW('Sanitation Data'!G62)))</f>
        <v/>
      </c>
      <c r="DA68" s="289" t="str">
        <f ca="true">+IF(OFFSET('Sanitation Data'!$G$29,0,10*ROW('Sanitation Data'!G62))="","",OFFSET('Sanitation Data'!$G$29,0,10*ROW('Sanitation Data'!G62)))</f>
        <v/>
      </c>
      <c r="DB68" s="289" t="str">
        <f ca="true">+IF(OFFSET('Sanitation Data'!$G$30,0,10*ROW('Sanitation Data'!G62))="","",OFFSET('Sanitation Data'!$G$30,0,10*ROW('Sanitation Data'!G62)))</f>
        <v/>
      </c>
      <c r="DC68" s="289" t="str">
        <f ca="true">+IF(OFFSET('Sanitation Data'!$G$31,0,10*ROW('Sanitation Data'!G62))="","",OFFSET('Sanitation Data'!$G$31,0,10*ROW('Sanitation Data'!G62)))</f>
        <v/>
      </c>
      <c r="DD68" s="289" t="str">
        <f ca="true">+IF(OFFSET('Sanitation Data'!$G$32,0,10*ROW('Sanitation Data'!G62))="","",OFFSET('Sanitation Data'!$G$32,0,10*ROW('Sanitation Data'!G62)))</f>
        <v/>
      </c>
      <c r="DE68" s="289" t="str">
        <f ca="true">+IF(OFFSET('Sanitation Data'!$H$28,0,10*ROW('Sanitation Data'!H62))="","",OFFSET('Sanitation Data'!$H$28,0,10*ROW('Sanitation Data'!H62)))</f>
        <v/>
      </c>
      <c r="DF68" s="289" t="str">
        <f ca="true">+IF(OFFSET('Sanitation Data'!$H$29,0,10*ROW('Sanitation Data'!H62))="","",OFFSET('Sanitation Data'!$H$29,0,10*ROW('Sanitation Data'!H62)))</f>
        <v/>
      </c>
      <c r="DG68" s="289" t="str">
        <f ca="true">+IF(OFFSET('Sanitation Data'!$H$30,0,10*ROW('Sanitation Data'!H62))="","",OFFSET('Sanitation Data'!$H$30,0,10*ROW('Sanitation Data'!H62)))</f>
        <v/>
      </c>
      <c r="DH68" s="289" t="str">
        <f ca="true">+IF(OFFSET('Sanitation Data'!$H$31,0,10*ROW('Sanitation Data'!H62))="","",OFFSET('Sanitation Data'!$H$31,0,10*ROW('Sanitation Data'!H62)))</f>
        <v/>
      </c>
      <c r="DI68" s="289" t="str">
        <f ca="true">+IF(OFFSET('Sanitation Data'!$H$32,0,10*ROW('Sanitation Data'!H62))="","",OFFSET('Sanitation Data'!$H$32,0,10*ROW('Sanitation Data'!H62)))</f>
        <v/>
      </c>
      <c r="DJ68" s="289" t="str">
        <f ca="true">+IF(OFFSET('Sanitation Data'!$I$28,0,10*ROW('Sanitation Data'!I62))="","",OFFSET('Sanitation Data'!$I$28,0,10*ROW('Sanitation Data'!I62)))</f>
        <v/>
      </c>
      <c r="DK68" s="289" t="str">
        <f ca="true">+IF(OFFSET('Sanitation Data'!$I$29,0,10*ROW('Sanitation Data'!I62))="","",OFFSET('Sanitation Data'!$I$29,0,10*ROW('Sanitation Data'!I62)))</f>
        <v/>
      </c>
      <c r="DL68" s="289" t="str">
        <f ca="true">+IF(OFFSET('Sanitation Data'!$I$30,0,10*ROW('Sanitation Data'!I62))="","",OFFSET('Sanitation Data'!$I$30,0,10*ROW('Sanitation Data'!I62)))</f>
        <v/>
      </c>
      <c r="DM68" s="289" t="str">
        <f ca="true">+IF(OFFSET('Sanitation Data'!$I$31,0,10*ROW('Sanitation Data'!I62))="","",OFFSET('Sanitation Data'!$I$31,0,10*ROW('Sanitation Data'!I62)))</f>
        <v/>
      </c>
      <c r="DN68" s="289" t="str">
        <f ca="true">+IF(OFFSET('Sanitation Data'!$I$32,0,10*ROW('Sanitation Data'!I62))="","",OFFSET('Sanitation Data'!$I$32,0,10*ROW('Sanitation Data'!I62)))</f>
        <v/>
      </c>
      <c r="DO68" s="289" t="str">
        <f ca="true">+IF(OFFSET('Hygiene Data'!$D$11,0,10*ROW('Hygiene Data'!D62))="","",OFFSET('Hygiene Data'!$D$11,0,10*ROW('Hygiene Data'!D62)))</f>
        <v/>
      </c>
      <c r="DP68" s="289" t="str">
        <f ca="true">+IF(OFFSET('Hygiene Data'!$D$12,0,10*ROW('Hygiene Data'!D62))="","",OFFSET('Hygiene Data'!$D$12,0,10*ROW('Hygiene Data'!D62)))</f>
        <v/>
      </c>
      <c r="DQ68" s="289" t="str">
        <f ca="true">+IF(OFFSET('Hygiene Data'!$D$13,0,10*ROW('Hygiene Data'!D62))="","",OFFSET('Hygiene Data'!$D$13,0,10*ROW('Hygiene Data'!D62)))</f>
        <v/>
      </c>
      <c r="DR68" s="289" t="str">
        <f ca="true">+IF(OFFSET('Hygiene Data'!$E$11,0,10*ROW('Hygiene Data'!E62))="","",OFFSET('Hygiene Data'!$E$11,0,10*ROW('Hygiene Data'!E62)))</f>
        <v/>
      </c>
      <c r="DS68" s="289" t="str">
        <f ca="true">+IF(OFFSET('Hygiene Data'!$E$12,0,10*ROW('Hygiene Data'!E62))="","",OFFSET('Hygiene Data'!$E$12,0,10*ROW('Hygiene Data'!E62)))</f>
        <v/>
      </c>
      <c r="DT68" s="289" t="str">
        <f ca="true">+IF(OFFSET('Hygiene Data'!$E$13,0,10*ROW('Hygiene Data'!E62))="","",OFFSET('Hygiene Data'!$E$13,0,10*ROW('Hygiene Data'!E62)))</f>
        <v/>
      </c>
      <c r="DU68" s="289" t="str">
        <f ca="true">+IF(OFFSET('Hygiene Data'!$F$11,0,10*ROW('Hygiene Data'!F62))="","",OFFSET('Hygiene Data'!$F$11,0,10*ROW('Hygiene Data'!F62)))</f>
        <v/>
      </c>
      <c r="DV68" s="289" t="str">
        <f ca="true">+IF(OFFSET('Hygiene Data'!$F$12,0,10*ROW('Hygiene Data'!F62))="","",OFFSET('Hygiene Data'!$F$12,0,10*ROW('Hygiene Data'!F62)))</f>
        <v/>
      </c>
      <c r="DW68" s="289" t="str">
        <f ca="true">+IF(OFFSET('Hygiene Data'!$F$13,0,10*ROW('Hygiene Data'!F62))="","",OFFSET('Hygiene Data'!$F$13,0,10*ROW('Hygiene Data'!F62)))</f>
        <v/>
      </c>
      <c r="DX68" s="289" t="str">
        <f ca="true">+IF(OFFSET('Hygiene Data'!$G$11,0,10*ROW('Hygiene Data'!G62))="","",OFFSET('Hygiene Data'!$G$11,0,10*ROW('Hygiene Data'!G62)))</f>
        <v/>
      </c>
      <c r="DY68" s="289" t="str">
        <f ca="true">+IF(OFFSET('Hygiene Data'!$G$12,0,10*ROW('Hygiene Data'!G62))="","",OFFSET('Hygiene Data'!$G$12,0,10*ROW('Hygiene Data'!G62)))</f>
        <v/>
      </c>
      <c r="DZ68" s="289" t="str">
        <f ca="true">+IF(OFFSET('Hygiene Data'!$G$13,0,10*ROW('Hygiene Data'!G62))="","",OFFSET('Hygiene Data'!$G$13,0,10*ROW('Hygiene Data'!G62)))</f>
        <v/>
      </c>
      <c r="EA68" s="289" t="str">
        <f ca="true">+IF(OFFSET('Hygiene Data'!$H$11,0,10*ROW('Hygiene Data'!H62))="","",OFFSET('Hygiene Data'!$H$11,0,10*ROW('Hygiene Data'!H62)))</f>
        <v/>
      </c>
      <c r="EB68" s="289" t="str">
        <f ca="true">+IF(OFFSET('Hygiene Data'!$H$12,0,10*ROW('Hygiene Data'!H62))="","",OFFSET('Hygiene Data'!$H$12,0,10*ROW('Hygiene Data'!H62)))</f>
        <v/>
      </c>
      <c r="EC68" s="289" t="str">
        <f ca="true">+IF(OFFSET('Hygiene Data'!$H$13,0,10*ROW('Hygiene Data'!H62))="","",OFFSET('Hygiene Data'!$H$13,0,10*ROW('Hygiene Data'!H62)))</f>
        <v/>
      </c>
      <c r="ED68" s="289" t="str">
        <f ca="true">+IF(OFFSET('Hygiene Data'!$I$11,0,10*ROW('Hygiene Data'!I62))="","",OFFSET('Hygiene Data'!$I$11,0,10*ROW('Hygiene Data'!I62)))</f>
        <v/>
      </c>
      <c r="EE68" s="289" t="str">
        <f ca="true">+IF(OFFSET('Hygiene Data'!$I$12,0,10*ROW('Hygiene Data'!I62))="","",OFFSET('Hygiene Data'!$I$12,0,10*ROW('Hygiene Data'!I62)))</f>
        <v/>
      </c>
      <c r="EF68" s="289"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5"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9"/>
      <c r="BS69" s="289" t="str">
        <f ca="true">+IF(OFFSET('Water Data'!$D$27,0,10*ROW('Water Data'!D63))="","",OFFSET('Water Data'!$D$27,0,10*ROW('Water Data'!D63)))</f>
        <v/>
      </c>
      <c r="BT69" s="289" t="str">
        <f ca="true">+IF(OFFSET('Water Data'!$D$28,0,10*ROW('Water Data'!D63))="","",OFFSET('Water Data'!$D$28,0,10*ROW('Water Data'!D63)))</f>
        <v/>
      </c>
      <c r="BU69" s="289" t="str">
        <f ca="true">+IF(OFFSET('Water Data'!$D$29,0,10*ROW('Water Data'!D63))="","",OFFSET('Water Data'!$D$29,0,10*ROW('Water Data'!D63)))</f>
        <v/>
      </c>
      <c r="BV69" s="289" t="str">
        <f ca="true">+IF(OFFSET('Water Data'!$E$27,0,10*ROW('Water Data'!E63))="","",OFFSET('Water Data'!$E$27,0,10*ROW('Water Data'!E63)))</f>
        <v/>
      </c>
      <c r="BW69" s="289" t="str">
        <f ca="true">+IF(OFFSET('Water Data'!$E$28,0,10*ROW('Water Data'!E63))="","",OFFSET('Water Data'!$E$28,0,10*ROW('Water Data'!E63)))</f>
        <v/>
      </c>
      <c r="BX69" s="289" t="str">
        <f ca="true">+IF(OFFSET('Water Data'!$E$29,0,10*ROW('Water Data'!E63))="","",OFFSET('Water Data'!$E$29,0,10*ROW('Water Data'!E63)))</f>
        <v/>
      </c>
      <c r="BY69" s="289" t="str">
        <f ca="true">+IF(OFFSET('Water Data'!$F$27,0,10*ROW('Water Data'!F63))="","",OFFSET('Water Data'!$F$27,0,10*ROW('Water Data'!F63)))</f>
        <v/>
      </c>
      <c r="BZ69" s="289" t="str">
        <f ca="true">+IF(OFFSET('Water Data'!$F$28,0,10*ROW('Water Data'!F63))="","",OFFSET('Water Data'!$F$28,0,10*ROW('Water Data'!F63)))</f>
        <v/>
      </c>
      <c r="CA69" s="289" t="str">
        <f ca="true">+IF(OFFSET('Water Data'!$F$29,0,10*ROW('Water Data'!F63))="","",OFFSET('Water Data'!$F$29,0,10*ROW('Water Data'!F63)))</f>
        <v/>
      </c>
      <c r="CB69" s="289" t="str">
        <f ca="true">+IF(OFFSET('Water Data'!$G$27,0,10*ROW('Water Data'!G63))="","",OFFSET('Water Data'!$G$27,0,10*ROW('Water Data'!G63)))</f>
        <v/>
      </c>
      <c r="CC69" s="289" t="str">
        <f ca="true">+IF(OFFSET('Water Data'!$G$28,0,10*ROW('Water Data'!G63))="","",OFFSET('Water Data'!$G$28,0,10*ROW('Water Data'!G63)))</f>
        <v/>
      </c>
      <c r="CD69" s="289" t="str">
        <f ca="true">+IF(OFFSET('Water Data'!$G$29,0,10*ROW('Water Data'!G63))="","",OFFSET('Water Data'!$G$29,0,10*ROW('Water Data'!G63)))</f>
        <v/>
      </c>
      <c r="CE69" s="289" t="str">
        <f ca="true">+IF(OFFSET('Water Data'!$H$27,0,10*ROW('Water Data'!H63))="","",OFFSET('Water Data'!$H$27,0,10*ROW('Water Data'!H63)))</f>
        <v/>
      </c>
      <c r="CF69" s="289" t="str">
        <f ca="true">+IF(OFFSET('Water Data'!$H$28,0,10*ROW('Water Data'!H63))="","",OFFSET('Water Data'!$H$28,0,10*ROW('Water Data'!H63)))</f>
        <v/>
      </c>
      <c r="CG69" s="289" t="str">
        <f ca="true">+IF(OFFSET('Water Data'!$H$29,0,10*ROW('Water Data'!H63))="","",OFFSET('Water Data'!$H$29,0,10*ROW('Water Data'!H63)))</f>
        <v/>
      </c>
      <c r="CH69" s="289" t="str">
        <f ca="true">+IF(OFFSET('Water Data'!$I$27,0,10*ROW('Water Data'!I63))="","",OFFSET('Water Data'!$I$27,0,10*ROW('Water Data'!I63)))</f>
        <v/>
      </c>
      <c r="CI69" s="289" t="str">
        <f ca="true">+IF(OFFSET('Water Data'!$I$28,0,10*ROW('Water Data'!I63))="","",OFFSET('Water Data'!$I$28,0,10*ROW('Water Data'!I63)))</f>
        <v/>
      </c>
      <c r="CJ69" s="289" t="str">
        <f ca="true">+IF(OFFSET('Water Data'!$I$29,0,10*ROW('Water Data'!I63))="","",OFFSET('Water Data'!$I$29,0,10*ROW('Water Data'!I63)))</f>
        <v/>
      </c>
      <c r="CK69" s="289" t="str">
        <f ca="true">+IF(OFFSET('Sanitation Data'!$D$28,0,10*ROW('Sanitation Data'!D63))="","",OFFSET('Sanitation Data'!$D$28,0,10*ROW('Sanitation Data'!D63)))</f>
        <v/>
      </c>
      <c r="CL69" s="289" t="str">
        <f ca="true">+IF(OFFSET('Sanitation Data'!$D$29,0,10*ROW('Sanitation Data'!D63))="","",OFFSET('Sanitation Data'!$D$29,0,10*ROW('Sanitation Data'!D63)))</f>
        <v/>
      </c>
      <c r="CM69" s="289" t="str">
        <f ca="true">+IF(OFFSET('Sanitation Data'!$D$30,0,10*ROW('Sanitation Data'!D63))="","",OFFSET('Sanitation Data'!$D$30,0,10*ROW('Sanitation Data'!D63)))</f>
        <v/>
      </c>
      <c r="CN69" s="289" t="str">
        <f ca="true">+IF(OFFSET('Sanitation Data'!$D$31,0,10*ROW('Sanitation Data'!D63))="","",OFFSET('Sanitation Data'!$D$31,0,10*ROW('Sanitation Data'!D63)))</f>
        <v/>
      </c>
      <c r="CO69" s="289" t="str">
        <f ca="true">+IF(OFFSET('Sanitation Data'!$D$32,0,10*ROW('Sanitation Data'!D63))="","",OFFSET('Sanitation Data'!$D$32,0,10*ROW('Sanitation Data'!D63)))</f>
        <v/>
      </c>
      <c r="CP69" s="289" t="str">
        <f ca="true">+IF(OFFSET('Sanitation Data'!$E$28,0,10*ROW('Sanitation Data'!E63))="","",OFFSET('Sanitation Data'!$E$28,0,10*ROW('Sanitation Data'!E63)))</f>
        <v/>
      </c>
      <c r="CQ69" s="289" t="str">
        <f ca="true">+IF(OFFSET('Sanitation Data'!$E$29,0,10*ROW('Sanitation Data'!E63))="","",OFFSET('Sanitation Data'!$E$29,0,10*ROW('Sanitation Data'!E63)))</f>
        <v/>
      </c>
      <c r="CR69" s="289" t="str">
        <f ca="true">+IF(OFFSET('Sanitation Data'!$E$30,0,10*ROW('Sanitation Data'!E63))="","",OFFSET('Sanitation Data'!$E$30,0,10*ROW('Sanitation Data'!E63)))</f>
        <v/>
      </c>
      <c r="CS69" s="289" t="str">
        <f ca="true">+IF(OFFSET('Sanitation Data'!$E$31,0,10*ROW('Sanitation Data'!E63))="","",OFFSET('Sanitation Data'!$E$31,0,10*ROW('Sanitation Data'!E63)))</f>
        <v/>
      </c>
      <c r="CT69" s="289" t="str">
        <f ca="true">+IF(OFFSET('Sanitation Data'!$E$32,0,10*ROW('Sanitation Data'!E63))="","",OFFSET('Sanitation Data'!$E$32,0,10*ROW('Sanitation Data'!E63)))</f>
        <v/>
      </c>
      <c r="CU69" s="289" t="str">
        <f ca="true">+IF(OFFSET('Sanitation Data'!$F$28,0,10*ROW('Sanitation Data'!F63))="","",OFFSET('Sanitation Data'!$F$28,0,10*ROW('Sanitation Data'!F63)))</f>
        <v/>
      </c>
      <c r="CV69" s="289" t="str">
        <f ca="true">+IF(OFFSET('Sanitation Data'!$F$29,0,10*ROW('Sanitation Data'!F63))="","",OFFSET('Sanitation Data'!$F$29,0,10*ROW('Sanitation Data'!F63)))</f>
        <v/>
      </c>
      <c r="CW69" s="289" t="str">
        <f ca="true">+IF(OFFSET('Sanitation Data'!$F$30,0,10*ROW('Sanitation Data'!F63))="","",OFFSET('Sanitation Data'!$F$30,0,10*ROW('Sanitation Data'!F63)))</f>
        <v/>
      </c>
      <c r="CX69" s="289" t="str">
        <f ca="true">+IF(OFFSET('Sanitation Data'!$F$31,0,10*ROW('Sanitation Data'!F63))="","",OFFSET('Sanitation Data'!$F$31,0,10*ROW('Sanitation Data'!F63)))</f>
        <v/>
      </c>
      <c r="CY69" s="289" t="str">
        <f ca="true">+IF(OFFSET('Sanitation Data'!$F$32,0,10*ROW('Sanitation Data'!F63))="","",OFFSET('Sanitation Data'!$F$32,0,10*ROW('Sanitation Data'!F63)))</f>
        <v/>
      </c>
      <c r="CZ69" s="289" t="str">
        <f ca="true">+IF(OFFSET('Sanitation Data'!$G$28,0,10*ROW('Sanitation Data'!G63))="","",OFFSET('Sanitation Data'!$G$28,0,10*ROW('Sanitation Data'!G63)))</f>
        <v/>
      </c>
      <c r="DA69" s="289" t="str">
        <f ca="true">+IF(OFFSET('Sanitation Data'!$G$29,0,10*ROW('Sanitation Data'!G63))="","",OFFSET('Sanitation Data'!$G$29,0,10*ROW('Sanitation Data'!G63)))</f>
        <v/>
      </c>
      <c r="DB69" s="289" t="str">
        <f ca="true">+IF(OFFSET('Sanitation Data'!$G$30,0,10*ROW('Sanitation Data'!G63))="","",OFFSET('Sanitation Data'!$G$30,0,10*ROW('Sanitation Data'!G63)))</f>
        <v/>
      </c>
      <c r="DC69" s="289" t="str">
        <f ca="true">+IF(OFFSET('Sanitation Data'!$G$31,0,10*ROW('Sanitation Data'!G63))="","",OFFSET('Sanitation Data'!$G$31,0,10*ROW('Sanitation Data'!G63)))</f>
        <v/>
      </c>
      <c r="DD69" s="289" t="str">
        <f ca="true">+IF(OFFSET('Sanitation Data'!$G$32,0,10*ROW('Sanitation Data'!G63))="","",OFFSET('Sanitation Data'!$G$32,0,10*ROW('Sanitation Data'!G63)))</f>
        <v/>
      </c>
      <c r="DE69" s="289" t="str">
        <f ca="true">+IF(OFFSET('Sanitation Data'!$H$28,0,10*ROW('Sanitation Data'!H63))="","",OFFSET('Sanitation Data'!$H$28,0,10*ROW('Sanitation Data'!H63)))</f>
        <v/>
      </c>
      <c r="DF69" s="289" t="str">
        <f ca="true">+IF(OFFSET('Sanitation Data'!$H$29,0,10*ROW('Sanitation Data'!H63))="","",OFFSET('Sanitation Data'!$H$29,0,10*ROW('Sanitation Data'!H63)))</f>
        <v/>
      </c>
      <c r="DG69" s="289" t="str">
        <f ca="true">+IF(OFFSET('Sanitation Data'!$H$30,0,10*ROW('Sanitation Data'!H63))="","",OFFSET('Sanitation Data'!$H$30,0,10*ROW('Sanitation Data'!H63)))</f>
        <v/>
      </c>
      <c r="DH69" s="289" t="str">
        <f ca="true">+IF(OFFSET('Sanitation Data'!$H$31,0,10*ROW('Sanitation Data'!H63))="","",OFFSET('Sanitation Data'!$H$31,0,10*ROW('Sanitation Data'!H63)))</f>
        <v/>
      </c>
      <c r="DI69" s="289" t="str">
        <f ca="true">+IF(OFFSET('Sanitation Data'!$H$32,0,10*ROW('Sanitation Data'!H63))="","",OFFSET('Sanitation Data'!$H$32,0,10*ROW('Sanitation Data'!H63)))</f>
        <v/>
      </c>
      <c r="DJ69" s="289" t="str">
        <f ca="true">+IF(OFFSET('Sanitation Data'!$I$28,0,10*ROW('Sanitation Data'!I63))="","",OFFSET('Sanitation Data'!$I$28,0,10*ROW('Sanitation Data'!I63)))</f>
        <v/>
      </c>
      <c r="DK69" s="289" t="str">
        <f ca="true">+IF(OFFSET('Sanitation Data'!$I$29,0,10*ROW('Sanitation Data'!I63))="","",OFFSET('Sanitation Data'!$I$29,0,10*ROW('Sanitation Data'!I63)))</f>
        <v/>
      </c>
      <c r="DL69" s="289" t="str">
        <f ca="true">+IF(OFFSET('Sanitation Data'!$I$30,0,10*ROW('Sanitation Data'!I63))="","",OFFSET('Sanitation Data'!$I$30,0,10*ROW('Sanitation Data'!I63)))</f>
        <v/>
      </c>
      <c r="DM69" s="289" t="str">
        <f ca="true">+IF(OFFSET('Sanitation Data'!$I$31,0,10*ROW('Sanitation Data'!I63))="","",OFFSET('Sanitation Data'!$I$31,0,10*ROW('Sanitation Data'!I63)))</f>
        <v/>
      </c>
      <c r="DN69" s="289" t="str">
        <f ca="true">+IF(OFFSET('Sanitation Data'!$I$32,0,10*ROW('Sanitation Data'!I63))="","",OFFSET('Sanitation Data'!$I$32,0,10*ROW('Sanitation Data'!I63)))</f>
        <v/>
      </c>
      <c r="DO69" s="289" t="str">
        <f ca="true">+IF(OFFSET('Hygiene Data'!$D$11,0,10*ROW('Hygiene Data'!D63))="","",OFFSET('Hygiene Data'!$D$11,0,10*ROW('Hygiene Data'!D63)))</f>
        <v/>
      </c>
      <c r="DP69" s="289" t="str">
        <f ca="true">+IF(OFFSET('Hygiene Data'!$D$12,0,10*ROW('Hygiene Data'!D63))="","",OFFSET('Hygiene Data'!$D$12,0,10*ROW('Hygiene Data'!D63)))</f>
        <v/>
      </c>
      <c r="DQ69" s="289" t="str">
        <f ca="true">+IF(OFFSET('Hygiene Data'!$D$13,0,10*ROW('Hygiene Data'!D63))="","",OFFSET('Hygiene Data'!$D$13,0,10*ROW('Hygiene Data'!D63)))</f>
        <v/>
      </c>
      <c r="DR69" s="289" t="str">
        <f ca="true">+IF(OFFSET('Hygiene Data'!$E$11,0,10*ROW('Hygiene Data'!E63))="","",OFFSET('Hygiene Data'!$E$11,0,10*ROW('Hygiene Data'!E63)))</f>
        <v/>
      </c>
      <c r="DS69" s="289" t="str">
        <f ca="true">+IF(OFFSET('Hygiene Data'!$E$12,0,10*ROW('Hygiene Data'!E63))="","",OFFSET('Hygiene Data'!$E$12,0,10*ROW('Hygiene Data'!E63)))</f>
        <v/>
      </c>
      <c r="DT69" s="289" t="str">
        <f ca="true">+IF(OFFSET('Hygiene Data'!$E$13,0,10*ROW('Hygiene Data'!E63))="","",OFFSET('Hygiene Data'!$E$13,0,10*ROW('Hygiene Data'!E63)))</f>
        <v/>
      </c>
      <c r="DU69" s="289" t="str">
        <f ca="true">+IF(OFFSET('Hygiene Data'!$F$11,0,10*ROW('Hygiene Data'!F63))="","",OFFSET('Hygiene Data'!$F$11,0,10*ROW('Hygiene Data'!F63)))</f>
        <v/>
      </c>
      <c r="DV69" s="289" t="str">
        <f ca="true">+IF(OFFSET('Hygiene Data'!$F$12,0,10*ROW('Hygiene Data'!F63))="","",OFFSET('Hygiene Data'!$F$12,0,10*ROW('Hygiene Data'!F63)))</f>
        <v/>
      </c>
      <c r="DW69" s="289" t="str">
        <f ca="true">+IF(OFFSET('Hygiene Data'!$F$13,0,10*ROW('Hygiene Data'!F63))="","",OFFSET('Hygiene Data'!$F$13,0,10*ROW('Hygiene Data'!F63)))</f>
        <v/>
      </c>
      <c r="DX69" s="289" t="str">
        <f ca="true">+IF(OFFSET('Hygiene Data'!$G$11,0,10*ROW('Hygiene Data'!G63))="","",OFFSET('Hygiene Data'!$G$11,0,10*ROW('Hygiene Data'!G63)))</f>
        <v/>
      </c>
      <c r="DY69" s="289" t="str">
        <f ca="true">+IF(OFFSET('Hygiene Data'!$G$12,0,10*ROW('Hygiene Data'!G63))="","",OFFSET('Hygiene Data'!$G$12,0,10*ROW('Hygiene Data'!G63)))</f>
        <v/>
      </c>
      <c r="DZ69" s="289" t="str">
        <f ca="true">+IF(OFFSET('Hygiene Data'!$G$13,0,10*ROW('Hygiene Data'!G63))="","",OFFSET('Hygiene Data'!$G$13,0,10*ROW('Hygiene Data'!G63)))</f>
        <v/>
      </c>
      <c r="EA69" s="289" t="str">
        <f ca="true">+IF(OFFSET('Hygiene Data'!$H$11,0,10*ROW('Hygiene Data'!H63))="","",OFFSET('Hygiene Data'!$H$11,0,10*ROW('Hygiene Data'!H63)))</f>
        <v/>
      </c>
      <c r="EB69" s="289" t="str">
        <f ca="true">+IF(OFFSET('Hygiene Data'!$H$12,0,10*ROW('Hygiene Data'!H63))="","",OFFSET('Hygiene Data'!$H$12,0,10*ROW('Hygiene Data'!H63)))</f>
        <v/>
      </c>
      <c r="EC69" s="289" t="str">
        <f ca="true">+IF(OFFSET('Hygiene Data'!$H$13,0,10*ROW('Hygiene Data'!H63))="","",OFFSET('Hygiene Data'!$H$13,0,10*ROW('Hygiene Data'!H63)))</f>
        <v/>
      </c>
      <c r="ED69" s="289" t="str">
        <f ca="true">+IF(OFFSET('Hygiene Data'!$I$11,0,10*ROW('Hygiene Data'!I63))="","",OFFSET('Hygiene Data'!$I$11,0,10*ROW('Hygiene Data'!I63)))</f>
        <v/>
      </c>
      <c r="EE69" s="289" t="str">
        <f ca="true">+IF(OFFSET('Hygiene Data'!$I$12,0,10*ROW('Hygiene Data'!I63))="","",OFFSET('Hygiene Data'!$I$12,0,10*ROW('Hygiene Data'!I63)))</f>
        <v/>
      </c>
      <c r="EF69" s="289"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5"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9"/>
      <c r="BS70" s="289" t="str">
        <f ca="true">+IF(OFFSET('Water Data'!$D$27,0,10*ROW('Water Data'!D64))="","",OFFSET('Water Data'!$D$27,0,10*ROW('Water Data'!D64)))</f>
        <v/>
      </c>
      <c r="BT70" s="289" t="str">
        <f ca="true">+IF(OFFSET('Water Data'!$D$28,0,10*ROW('Water Data'!D64))="","",OFFSET('Water Data'!$D$28,0,10*ROW('Water Data'!D64)))</f>
        <v/>
      </c>
      <c r="BU70" s="289" t="str">
        <f ca="true">+IF(OFFSET('Water Data'!$D$29,0,10*ROW('Water Data'!D64))="","",OFFSET('Water Data'!$D$29,0,10*ROW('Water Data'!D64)))</f>
        <v/>
      </c>
      <c r="BV70" s="289" t="str">
        <f ca="true">+IF(OFFSET('Water Data'!$E$27,0,10*ROW('Water Data'!E64))="","",OFFSET('Water Data'!$E$27,0,10*ROW('Water Data'!E64)))</f>
        <v/>
      </c>
      <c r="BW70" s="289" t="str">
        <f ca="true">+IF(OFFSET('Water Data'!$E$28,0,10*ROW('Water Data'!E64))="","",OFFSET('Water Data'!$E$28,0,10*ROW('Water Data'!E64)))</f>
        <v/>
      </c>
      <c r="BX70" s="289" t="str">
        <f ca="true">+IF(OFFSET('Water Data'!$E$29,0,10*ROW('Water Data'!E64))="","",OFFSET('Water Data'!$E$29,0,10*ROW('Water Data'!E64)))</f>
        <v/>
      </c>
      <c r="BY70" s="289" t="str">
        <f ca="true">+IF(OFFSET('Water Data'!$F$27,0,10*ROW('Water Data'!F64))="","",OFFSET('Water Data'!$F$27,0,10*ROW('Water Data'!F64)))</f>
        <v/>
      </c>
      <c r="BZ70" s="289" t="str">
        <f ca="true">+IF(OFFSET('Water Data'!$F$28,0,10*ROW('Water Data'!F64))="","",OFFSET('Water Data'!$F$28,0,10*ROW('Water Data'!F64)))</f>
        <v/>
      </c>
      <c r="CA70" s="289" t="str">
        <f ca="true">+IF(OFFSET('Water Data'!$F$29,0,10*ROW('Water Data'!F64))="","",OFFSET('Water Data'!$F$29,0,10*ROW('Water Data'!F64)))</f>
        <v/>
      </c>
      <c r="CB70" s="289" t="str">
        <f ca="true">+IF(OFFSET('Water Data'!$G$27,0,10*ROW('Water Data'!G64))="","",OFFSET('Water Data'!$G$27,0,10*ROW('Water Data'!G64)))</f>
        <v/>
      </c>
      <c r="CC70" s="289" t="str">
        <f ca="true">+IF(OFFSET('Water Data'!$G$28,0,10*ROW('Water Data'!G64))="","",OFFSET('Water Data'!$G$28,0,10*ROW('Water Data'!G64)))</f>
        <v/>
      </c>
      <c r="CD70" s="289" t="str">
        <f ca="true">+IF(OFFSET('Water Data'!$G$29,0,10*ROW('Water Data'!G64))="","",OFFSET('Water Data'!$G$29,0,10*ROW('Water Data'!G64)))</f>
        <v/>
      </c>
      <c r="CE70" s="289" t="str">
        <f ca="true">+IF(OFFSET('Water Data'!$H$27,0,10*ROW('Water Data'!H64))="","",OFFSET('Water Data'!$H$27,0,10*ROW('Water Data'!H64)))</f>
        <v/>
      </c>
      <c r="CF70" s="289" t="str">
        <f ca="true">+IF(OFFSET('Water Data'!$H$28,0,10*ROW('Water Data'!H64))="","",OFFSET('Water Data'!$H$28,0,10*ROW('Water Data'!H64)))</f>
        <v/>
      </c>
      <c r="CG70" s="289" t="str">
        <f ca="true">+IF(OFFSET('Water Data'!$H$29,0,10*ROW('Water Data'!H64))="","",OFFSET('Water Data'!$H$29,0,10*ROW('Water Data'!H64)))</f>
        <v/>
      </c>
      <c r="CH70" s="289" t="str">
        <f ca="true">+IF(OFFSET('Water Data'!$I$27,0,10*ROW('Water Data'!I64))="","",OFFSET('Water Data'!$I$27,0,10*ROW('Water Data'!I64)))</f>
        <v/>
      </c>
      <c r="CI70" s="289" t="str">
        <f ca="true">+IF(OFFSET('Water Data'!$I$28,0,10*ROW('Water Data'!I64))="","",OFFSET('Water Data'!$I$28,0,10*ROW('Water Data'!I64)))</f>
        <v/>
      </c>
      <c r="CJ70" s="289" t="str">
        <f ca="true">+IF(OFFSET('Water Data'!$I$29,0,10*ROW('Water Data'!I64))="","",OFFSET('Water Data'!$I$29,0,10*ROW('Water Data'!I64)))</f>
        <v/>
      </c>
      <c r="CK70" s="289" t="str">
        <f ca="true">+IF(OFFSET('Sanitation Data'!$D$28,0,10*ROW('Sanitation Data'!D64))="","",OFFSET('Sanitation Data'!$D$28,0,10*ROW('Sanitation Data'!D64)))</f>
        <v/>
      </c>
      <c r="CL70" s="289" t="str">
        <f ca="true">+IF(OFFSET('Sanitation Data'!$D$29,0,10*ROW('Sanitation Data'!D64))="","",OFFSET('Sanitation Data'!$D$29,0,10*ROW('Sanitation Data'!D64)))</f>
        <v/>
      </c>
      <c r="CM70" s="289" t="str">
        <f ca="true">+IF(OFFSET('Sanitation Data'!$D$30,0,10*ROW('Sanitation Data'!D64))="","",OFFSET('Sanitation Data'!$D$30,0,10*ROW('Sanitation Data'!D64)))</f>
        <v/>
      </c>
      <c r="CN70" s="289" t="str">
        <f ca="true">+IF(OFFSET('Sanitation Data'!$D$31,0,10*ROW('Sanitation Data'!D64))="","",OFFSET('Sanitation Data'!$D$31,0,10*ROW('Sanitation Data'!D64)))</f>
        <v/>
      </c>
      <c r="CO70" s="289" t="str">
        <f ca="true">+IF(OFFSET('Sanitation Data'!$D$32,0,10*ROW('Sanitation Data'!D64))="","",OFFSET('Sanitation Data'!$D$32,0,10*ROW('Sanitation Data'!D64)))</f>
        <v/>
      </c>
      <c r="CP70" s="289" t="str">
        <f ca="true">+IF(OFFSET('Sanitation Data'!$E$28,0,10*ROW('Sanitation Data'!E64))="","",OFFSET('Sanitation Data'!$E$28,0,10*ROW('Sanitation Data'!E64)))</f>
        <v/>
      </c>
      <c r="CQ70" s="289" t="str">
        <f ca="true">+IF(OFFSET('Sanitation Data'!$E$29,0,10*ROW('Sanitation Data'!E64))="","",OFFSET('Sanitation Data'!$E$29,0,10*ROW('Sanitation Data'!E64)))</f>
        <v/>
      </c>
      <c r="CR70" s="289" t="str">
        <f ca="true">+IF(OFFSET('Sanitation Data'!$E$30,0,10*ROW('Sanitation Data'!E64))="","",OFFSET('Sanitation Data'!$E$30,0,10*ROW('Sanitation Data'!E64)))</f>
        <v/>
      </c>
      <c r="CS70" s="289" t="str">
        <f ca="true">+IF(OFFSET('Sanitation Data'!$E$31,0,10*ROW('Sanitation Data'!E64))="","",OFFSET('Sanitation Data'!$E$31,0,10*ROW('Sanitation Data'!E64)))</f>
        <v/>
      </c>
      <c r="CT70" s="289" t="str">
        <f ca="true">+IF(OFFSET('Sanitation Data'!$E$32,0,10*ROW('Sanitation Data'!E64))="","",OFFSET('Sanitation Data'!$E$32,0,10*ROW('Sanitation Data'!E64)))</f>
        <v/>
      </c>
      <c r="CU70" s="289" t="str">
        <f ca="true">+IF(OFFSET('Sanitation Data'!$F$28,0,10*ROW('Sanitation Data'!F64))="","",OFFSET('Sanitation Data'!$F$28,0,10*ROW('Sanitation Data'!F64)))</f>
        <v/>
      </c>
      <c r="CV70" s="289" t="str">
        <f ca="true">+IF(OFFSET('Sanitation Data'!$F$29,0,10*ROW('Sanitation Data'!F64))="","",OFFSET('Sanitation Data'!$F$29,0,10*ROW('Sanitation Data'!F64)))</f>
        <v/>
      </c>
      <c r="CW70" s="289" t="str">
        <f ca="true">+IF(OFFSET('Sanitation Data'!$F$30,0,10*ROW('Sanitation Data'!F64))="","",OFFSET('Sanitation Data'!$F$30,0,10*ROW('Sanitation Data'!F64)))</f>
        <v/>
      </c>
      <c r="CX70" s="289" t="str">
        <f ca="true">+IF(OFFSET('Sanitation Data'!$F$31,0,10*ROW('Sanitation Data'!F64))="","",OFFSET('Sanitation Data'!$F$31,0,10*ROW('Sanitation Data'!F64)))</f>
        <v/>
      </c>
      <c r="CY70" s="289" t="str">
        <f ca="true">+IF(OFFSET('Sanitation Data'!$F$32,0,10*ROW('Sanitation Data'!F64))="","",OFFSET('Sanitation Data'!$F$32,0,10*ROW('Sanitation Data'!F64)))</f>
        <v/>
      </c>
      <c r="CZ70" s="289" t="str">
        <f ca="true">+IF(OFFSET('Sanitation Data'!$G$28,0,10*ROW('Sanitation Data'!G64))="","",OFFSET('Sanitation Data'!$G$28,0,10*ROW('Sanitation Data'!G64)))</f>
        <v/>
      </c>
      <c r="DA70" s="289" t="str">
        <f ca="true">+IF(OFFSET('Sanitation Data'!$G$29,0,10*ROW('Sanitation Data'!G64))="","",OFFSET('Sanitation Data'!$G$29,0,10*ROW('Sanitation Data'!G64)))</f>
        <v/>
      </c>
      <c r="DB70" s="289" t="str">
        <f ca="true">+IF(OFFSET('Sanitation Data'!$G$30,0,10*ROW('Sanitation Data'!G64))="","",OFFSET('Sanitation Data'!$G$30,0,10*ROW('Sanitation Data'!G64)))</f>
        <v/>
      </c>
      <c r="DC70" s="289" t="str">
        <f ca="true">+IF(OFFSET('Sanitation Data'!$G$31,0,10*ROW('Sanitation Data'!G64))="","",OFFSET('Sanitation Data'!$G$31,0,10*ROW('Sanitation Data'!G64)))</f>
        <v/>
      </c>
      <c r="DD70" s="289" t="str">
        <f ca="true">+IF(OFFSET('Sanitation Data'!$G$32,0,10*ROW('Sanitation Data'!G64))="","",OFFSET('Sanitation Data'!$G$32,0,10*ROW('Sanitation Data'!G64)))</f>
        <v/>
      </c>
      <c r="DE70" s="289" t="str">
        <f ca="true">+IF(OFFSET('Sanitation Data'!$H$28,0,10*ROW('Sanitation Data'!H64))="","",OFFSET('Sanitation Data'!$H$28,0,10*ROW('Sanitation Data'!H64)))</f>
        <v/>
      </c>
      <c r="DF70" s="289" t="str">
        <f ca="true">+IF(OFFSET('Sanitation Data'!$H$29,0,10*ROW('Sanitation Data'!H64))="","",OFFSET('Sanitation Data'!$H$29,0,10*ROW('Sanitation Data'!H64)))</f>
        <v/>
      </c>
      <c r="DG70" s="289" t="str">
        <f ca="true">+IF(OFFSET('Sanitation Data'!$H$30,0,10*ROW('Sanitation Data'!H64))="","",OFFSET('Sanitation Data'!$H$30,0,10*ROW('Sanitation Data'!H64)))</f>
        <v/>
      </c>
      <c r="DH70" s="289" t="str">
        <f ca="true">+IF(OFFSET('Sanitation Data'!$H$31,0,10*ROW('Sanitation Data'!H64))="","",OFFSET('Sanitation Data'!$H$31,0,10*ROW('Sanitation Data'!H64)))</f>
        <v/>
      </c>
      <c r="DI70" s="289" t="str">
        <f ca="true">+IF(OFFSET('Sanitation Data'!$H$32,0,10*ROW('Sanitation Data'!H64))="","",OFFSET('Sanitation Data'!$H$32,0,10*ROW('Sanitation Data'!H64)))</f>
        <v/>
      </c>
      <c r="DJ70" s="289" t="str">
        <f ca="true">+IF(OFFSET('Sanitation Data'!$I$28,0,10*ROW('Sanitation Data'!I64))="","",OFFSET('Sanitation Data'!$I$28,0,10*ROW('Sanitation Data'!I64)))</f>
        <v/>
      </c>
      <c r="DK70" s="289" t="str">
        <f ca="true">+IF(OFFSET('Sanitation Data'!$I$29,0,10*ROW('Sanitation Data'!I64))="","",OFFSET('Sanitation Data'!$I$29,0,10*ROW('Sanitation Data'!I64)))</f>
        <v/>
      </c>
      <c r="DL70" s="289" t="str">
        <f ca="true">+IF(OFFSET('Sanitation Data'!$I$30,0,10*ROW('Sanitation Data'!I64))="","",OFFSET('Sanitation Data'!$I$30,0,10*ROW('Sanitation Data'!I64)))</f>
        <v/>
      </c>
      <c r="DM70" s="289" t="str">
        <f ca="true">+IF(OFFSET('Sanitation Data'!$I$31,0,10*ROW('Sanitation Data'!I64))="","",OFFSET('Sanitation Data'!$I$31,0,10*ROW('Sanitation Data'!I64)))</f>
        <v/>
      </c>
      <c r="DN70" s="289" t="str">
        <f ca="true">+IF(OFFSET('Sanitation Data'!$I$32,0,10*ROW('Sanitation Data'!I64))="","",OFFSET('Sanitation Data'!$I$32,0,10*ROW('Sanitation Data'!I64)))</f>
        <v/>
      </c>
      <c r="DO70" s="289" t="str">
        <f ca="true">+IF(OFFSET('Hygiene Data'!$D$11,0,10*ROW('Hygiene Data'!D64))="","",OFFSET('Hygiene Data'!$D$11,0,10*ROW('Hygiene Data'!D64)))</f>
        <v/>
      </c>
      <c r="DP70" s="289" t="str">
        <f ca="true">+IF(OFFSET('Hygiene Data'!$D$12,0,10*ROW('Hygiene Data'!D64))="","",OFFSET('Hygiene Data'!$D$12,0,10*ROW('Hygiene Data'!D64)))</f>
        <v/>
      </c>
      <c r="DQ70" s="289" t="str">
        <f ca="true">+IF(OFFSET('Hygiene Data'!$D$13,0,10*ROW('Hygiene Data'!D64))="","",OFFSET('Hygiene Data'!$D$13,0,10*ROW('Hygiene Data'!D64)))</f>
        <v/>
      </c>
      <c r="DR70" s="289" t="str">
        <f ca="true">+IF(OFFSET('Hygiene Data'!$E$11,0,10*ROW('Hygiene Data'!E64))="","",OFFSET('Hygiene Data'!$E$11,0,10*ROW('Hygiene Data'!E64)))</f>
        <v/>
      </c>
      <c r="DS70" s="289" t="str">
        <f ca="true">+IF(OFFSET('Hygiene Data'!$E$12,0,10*ROW('Hygiene Data'!E64))="","",OFFSET('Hygiene Data'!$E$12,0,10*ROW('Hygiene Data'!E64)))</f>
        <v/>
      </c>
      <c r="DT70" s="289" t="str">
        <f ca="true">+IF(OFFSET('Hygiene Data'!$E$13,0,10*ROW('Hygiene Data'!E64))="","",OFFSET('Hygiene Data'!$E$13,0,10*ROW('Hygiene Data'!E64)))</f>
        <v/>
      </c>
      <c r="DU70" s="289" t="str">
        <f ca="true">+IF(OFFSET('Hygiene Data'!$F$11,0,10*ROW('Hygiene Data'!F64))="","",OFFSET('Hygiene Data'!$F$11,0,10*ROW('Hygiene Data'!F64)))</f>
        <v/>
      </c>
      <c r="DV70" s="289" t="str">
        <f ca="true">+IF(OFFSET('Hygiene Data'!$F$12,0,10*ROW('Hygiene Data'!F64))="","",OFFSET('Hygiene Data'!$F$12,0,10*ROW('Hygiene Data'!F64)))</f>
        <v/>
      </c>
      <c r="DW70" s="289" t="str">
        <f ca="true">+IF(OFFSET('Hygiene Data'!$F$13,0,10*ROW('Hygiene Data'!F64))="","",OFFSET('Hygiene Data'!$F$13,0,10*ROW('Hygiene Data'!F64)))</f>
        <v/>
      </c>
      <c r="DX70" s="289" t="str">
        <f ca="true">+IF(OFFSET('Hygiene Data'!$G$11,0,10*ROW('Hygiene Data'!G64))="","",OFFSET('Hygiene Data'!$G$11,0,10*ROW('Hygiene Data'!G64)))</f>
        <v/>
      </c>
      <c r="DY70" s="289" t="str">
        <f ca="true">+IF(OFFSET('Hygiene Data'!$G$12,0,10*ROW('Hygiene Data'!G64))="","",OFFSET('Hygiene Data'!$G$12,0,10*ROW('Hygiene Data'!G64)))</f>
        <v/>
      </c>
      <c r="DZ70" s="289" t="str">
        <f ca="true">+IF(OFFSET('Hygiene Data'!$G$13,0,10*ROW('Hygiene Data'!G64))="","",OFFSET('Hygiene Data'!$G$13,0,10*ROW('Hygiene Data'!G64)))</f>
        <v/>
      </c>
      <c r="EA70" s="289" t="str">
        <f ca="true">+IF(OFFSET('Hygiene Data'!$H$11,0,10*ROW('Hygiene Data'!H64))="","",OFFSET('Hygiene Data'!$H$11,0,10*ROW('Hygiene Data'!H64)))</f>
        <v/>
      </c>
      <c r="EB70" s="289" t="str">
        <f ca="true">+IF(OFFSET('Hygiene Data'!$H$12,0,10*ROW('Hygiene Data'!H64))="","",OFFSET('Hygiene Data'!$H$12,0,10*ROW('Hygiene Data'!H64)))</f>
        <v/>
      </c>
      <c r="EC70" s="289" t="str">
        <f ca="true">+IF(OFFSET('Hygiene Data'!$H$13,0,10*ROW('Hygiene Data'!H64))="","",OFFSET('Hygiene Data'!$H$13,0,10*ROW('Hygiene Data'!H64)))</f>
        <v/>
      </c>
      <c r="ED70" s="289" t="str">
        <f ca="true">+IF(OFFSET('Hygiene Data'!$I$11,0,10*ROW('Hygiene Data'!I64))="","",OFFSET('Hygiene Data'!$I$11,0,10*ROW('Hygiene Data'!I64)))</f>
        <v/>
      </c>
      <c r="EE70" s="289" t="str">
        <f ca="true">+IF(OFFSET('Hygiene Data'!$I$12,0,10*ROW('Hygiene Data'!I64))="","",OFFSET('Hygiene Data'!$I$12,0,10*ROW('Hygiene Data'!I64)))</f>
        <v/>
      </c>
      <c r="EF70" s="289"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5"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9"/>
      <c r="BS71" s="289" t="str">
        <f ca="true">+IF(OFFSET('Water Data'!$D$27,0,10*ROW('Water Data'!D65))="","",OFFSET('Water Data'!$D$27,0,10*ROW('Water Data'!D65)))</f>
        <v/>
      </c>
      <c r="BT71" s="289" t="str">
        <f ca="true">+IF(OFFSET('Water Data'!$D$28,0,10*ROW('Water Data'!D65))="","",OFFSET('Water Data'!$D$28,0,10*ROW('Water Data'!D65)))</f>
        <v/>
      </c>
      <c r="BU71" s="289" t="str">
        <f ca="true">+IF(OFFSET('Water Data'!$D$29,0,10*ROW('Water Data'!D65))="","",OFFSET('Water Data'!$D$29,0,10*ROW('Water Data'!D65)))</f>
        <v/>
      </c>
      <c r="BV71" s="289" t="str">
        <f ca="true">+IF(OFFSET('Water Data'!$E$27,0,10*ROW('Water Data'!E65))="","",OFFSET('Water Data'!$E$27,0,10*ROW('Water Data'!E65)))</f>
        <v/>
      </c>
      <c r="BW71" s="289" t="str">
        <f ca="true">+IF(OFFSET('Water Data'!$E$28,0,10*ROW('Water Data'!E65))="","",OFFSET('Water Data'!$E$28,0,10*ROW('Water Data'!E65)))</f>
        <v/>
      </c>
      <c r="BX71" s="289" t="str">
        <f ca="true">+IF(OFFSET('Water Data'!$E$29,0,10*ROW('Water Data'!E65))="","",OFFSET('Water Data'!$E$29,0,10*ROW('Water Data'!E65)))</f>
        <v/>
      </c>
      <c r="BY71" s="289" t="str">
        <f ca="true">+IF(OFFSET('Water Data'!$F$27,0,10*ROW('Water Data'!F65))="","",OFFSET('Water Data'!$F$27,0,10*ROW('Water Data'!F65)))</f>
        <v/>
      </c>
      <c r="BZ71" s="289" t="str">
        <f ca="true">+IF(OFFSET('Water Data'!$F$28,0,10*ROW('Water Data'!F65))="","",OFFSET('Water Data'!$F$28,0,10*ROW('Water Data'!F65)))</f>
        <v/>
      </c>
      <c r="CA71" s="289" t="str">
        <f ca="true">+IF(OFFSET('Water Data'!$F$29,0,10*ROW('Water Data'!F65))="","",OFFSET('Water Data'!$F$29,0,10*ROW('Water Data'!F65)))</f>
        <v/>
      </c>
      <c r="CB71" s="289" t="str">
        <f ca="true">+IF(OFFSET('Water Data'!$G$27,0,10*ROW('Water Data'!G65))="","",OFFSET('Water Data'!$G$27,0,10*ROW('Water Data'!G65)))</f>
        <v/>
      </c>
      <c r="CC71" s="289" t="str">
        <f ca="true">+IF(OFFSET('Water Data'!$G$28,0,10*ROW('Water Data'!G65))="","",OFFSET('Water Data'!$G$28,0,10*ROW('Water Data'!G65)))</f>
        <v/>
      </c>
      <c r="CD71" s="289" t="str">
        <f ca="true">+IF(OFFSET('Water Data'!$G$29,0,10*ROW('Water Data'!G65))="","",OFFSET('Water Data'!$G$29,0,10*ROW('Water Data'!G65)))</f>
        <v/>
      </c>
      <c r="CE71" s="289" t="str">
        <f ca="true">+IF(OFFSET('Water Data'!$H$27,0,10*ROW('Water Data'!H65))="","",OFFSET('Water Data'!$H$27,0,10*ROW('Water Data'!H65)))</f>
        <v/>
      </c>
      <c r="CF71" s="289" t="str">
        <f ca="true">+IF(OFFSET('Water Data'!$H$28,0,10*ROW('Water Data'!H65))="","",OFFSET('Water Data'!$H$28,0,10*ROW('Water Data'!H65)))</f>
        <v/>
      </c>
      <c r="CG71" s="289" t="str">
        <f ca="true">+IF(OFFSET('Water Data'!$H$29,0,10*ROW('Water Data'!H65))="","",OFFSET('Water Data'!$H$29,0,10*ROW('Water Data'!H65)))</f>
        <v/>
      </c>
      <c r="CH71" s="289" t="str">
        <f ca="true">+IF(OFFSET('Water Data'!$I$27,0,10*ROW('Water Data'!I65))="","",OFFSET('Water Data'!$I$27,0,10*ROW('Water Data'!I65)))</f>
        <v/>
      </c>
      <c r="CI71" s="289" t="str">
        <f ca="true">+IF(OFFSET('Water Data'!$I$28,0,10*ROW('Water Data'!I65))="","",OFFSET('Water Data'!$I$28,0,10*ROW('Water Data'!I65)))</f>
        <v/>
      </c>
      <c r="CJ71" s="289" t="str">
        <f ca="true">+IF(OFFSET('Water Data'!$I$29,0,10*ROW('Water Data'!I65))="","",OFFSET('Water Data'!$I$29,0,10*ROW('Water Data'!I65)))</f>
        <v/>
      </c>
      <c r="CK71" s="289" t="str">
        <f ca="true">+IF(OFFSET('Sanitation Data'!$D$28,0,10*ROW('Sanitation Data'!D65))="","",OFFSET('Sanitation Data'!$D$28,0,10*ROW('Sanitation Data'!D65)))</f>
        <v/>
      </c>
      <c r="CL71" s="289" t="str">
        <f ca="true">+IF(OFFSET('Sanitation Data'!$D$29,0,10*ROW('Sanitation Data'!D65))="","",OFFSET('Sanitation Data'!$D$29,0,10*ROW('Sanitation Data'!D65)))</f>
        <v/>
      </c>
      <c r="CM71" s="289" t="str">
        <f ca="true">+IF(OFFSET('Sanitation Data'!$D$30,0,10*ROW('Sanitation Data'!D65))="","",OFFSET('Sanitation Data'!$D$30,0,10*ROW('Sanitation Data'!D65)))</f>
        <v/>
      </c>
      <c r="CN71" s="289" t="str">
        <f ca="true">+IF(OFFSET('Sanitation Data'!$D$31,0,10*ROW('Sanitation Data'!D65))="","",OFFSET('Sanitation Data'!$D$31,0,10*ROW('Sanitation Data'!D65)))</f>
        <v/>
      </c>
      <c r="CO71" s="289" t="str">
        <f ca="true">+IF(OFFSET('Sanitation Data'!$D$32,0,10*ROW('Sanitation Data'!D65))="","",OFFSET('Sanitation Data'!$D$32,0,10*ROW('Sanitation Data'!D65)))</f>
        <v/>
      </c>
      <c r="CP71" s="289" t="str">
        <f ca="true">+IF(OFFSET('Sanitation Data'!$E$28,0,10*ROW('Sanitation Data'!E65))="","",OFFSET('Sanitation Data'!$E$28,0,10*ROW('Sanitation Data'!E65)))</f>
        <v/>
      </c>
      <c r="CQ71" s="289" t="str">
        <f ca="true">+IF(OFFSET('Sanitation Data'!$E$29,0,10*ROW('Sanitation Data'!E65))="","",OFFSET('Sanitation Data'!$E$29,0,10*ROW('Sanitation Data'!E65)))</f>
        <v/>
      </c>
      <c r="CR71" s="289" t="str">
        <f ca="true">+IF(OFFSET('Sanitation Data'!$E$30,0,10*ROW('Sanitation Data'!E65))="","",OFFSET('Sanitation Data'!$E$30,0,10*ROW('Sanitation Data'!E65)))</f>
        <v/>
      </c>
      <c r="CS71" s="289" t="str">
        <f ca="true">+IF(OFFSET('Sanitation Data'!$E$31,0,10*ROW('Sanitation Data'!E65))="","",OFFSET('Sanitation Data'!$E$31,0,10*ROW('Sanitation Data'!E65)))</f>
        <v/>
      </c>
      <c r="CT71" s="289" t="str">
        <f ca="true">+IF(OFFSET('Sanitation Data'!$E$32,0,10*ROW('Sanitation Data'!E65))="","",OFFSET('Sanitation Data'!$E$32,0,10*ROW('Sanitation Data'!E65)))</f>
        <v/>
      </c>
      <c r="CU71" s="289" t="str">
        <f ca="true">+IF(OFFSET('Sanitation Data'!$F$28,0,10*ROW('Sanitation Data'!F65))="","",OFFSET('Sanitation Data'!$F$28,0,10*ROW('Sanitation Data'!F65)))</f>
        <v/>
      </c>
      <c r="CV71" s="289" t="str">
        <f ca="true">+IF(OFFSET('Sanitation Data'!$F$29,0,10*ROW('Sanitation Data'!F65))="","",OFFSET('Sanitation Data'!$F$29,0,10*ROW('Sanitation Data'!F65)))</f>
        <v/>
      </c>
      <c r="CW71" s="289" t="str">
        <f ca="true">+IF(OFFSET('Sanitation Data'!$F$30,0,10*ROW('Sanitation Data'!F65))="","",OFFSET('Sanitation Data'!$F$30,0,10*ROW('Sanitation Data'!F65)))</f>
        <v/>
      </c>
      <c r="CX71" s="289" t="str">
        <f ca="true">+IF(OFFSET('Sanitation Data'!$F$31,0,10*ROW('Sanitation Data'!F65))="","",OFFSET('Sanitation Data'!$F$31,0,10*ROW('Sanitation Data'!F65)))</f>
        <v/>
      </c>
      <c r="CY71" s="289" t="str">
        <f ca="true">+IF(OFFSET('Sanitation Data'!$F$32,0,10*ROW('Sanitation Data'!F65))="","",OFFSET('Sanitation Data'!$F$32,0,10*ROW('Sanitation Data'!F65)))</f>
        <v/>
      </c>
      <c r="CZ71" s="289" t="str">
        <f ca="true">+IF(OFFSET('Sanitation Data'!$G$28,0,10*ROW('Sanitation Data'!G65))="","",OFFSET('Sanitation Data'!$G$28,0,10*ROW('Sanitation Data'!G65)))</f>
        <v/>
      </c>
      <c r="DA71" s="289" t="str">
        <f ca="true">+IF(OFFSET('Sanitation Data'!$G$29,0,10*ROW('Sanitation Data'!G65))="","",OFFSET('Sanitation Data'!$G$29,0,10*ROW('Sanitation Data'!G65)))</f>
        <v/>
      </c>
      <c r="DB71" s="289" t="str">
        <f ca="true">+IF(OFFSET('Sanitation Data'!$G$30,0,10*ROW('Sanitation Data'!G65))="","",OFFSET('Sanitation Data'!$G$30,0,10*ROW('Sanitation Data'!G65)))</f>
        <v/>
      </c>
      <c r="DC71" s="289" t="str">
        <f ca="true">+IF(OFFSET('Sanitation Data'!$G$31,0,10*ROW('Sanitation Data'!G65))="","",OFFSET('Sanitation Data'!$G$31,0,10*ROW('Sanitation Data'!G65)))</f>
        <v/>
      </c>
      <c r="DD71" s="289" t="str">
        <f ca="true">+IF(OFFSET('Sanitation Data'!$G$32,0,10*ROW('Sanitation Data'!G65))="","",OFFSET('Sanitation Data'!$G$32,0,10*ROW('Sanitation Data'!G65)))</f>
        <v/>
      </c>
      <c r="DE71" s="289" t="str">
        <f ca="true">+IF(OFFSET('Sanitation Data'!$H$28,0,10*ROW('Sanitation Data'!H65))="","",OFFSET('Sanitation Data'!$H$28,0,10*ROW('Sanitation Data'!H65)))</f>
        <v/>
      </c>
      <c r="DF71" s="289" t="str">
        <f ca="true">+IF(OFFSET('Sanitation Data'!$H$29,0,10*ROW('Sanitation Data'!H65))="","",OFFSET('Sanitation Data'!$H$29,0,10*ROW('Sanitation Data'!H65)))</f>
        <v/>
      </c>
      <c r="DG71" s="289" t="str">
        <f ca="true">+IF(OFFSET('Sanitation Data'!$H$30,0,10*ROW('Sanitation Data'!H65))="","",OFFSET('Sanitation Data'!$H$30,0,10*ROW('Sanitation Data'!H65)))</f>
        <v/>
      </c>
      <c r="DH71" s="289" t="str">
        <f ca="true">+IF(OFFSET('Sanitation Data'!$H$31,0,10*ROW('Sanitation Data'!H65))="","",OFFSET('Sanitation Data'!$H$31,0,10*ROW('Sanitation Data'!H65)))</f>
        <v/>
      </c>
      <c r="DI71" s="289" t="str">
        <f ca="true">+IF(OFFSET('Sanitation Data'!$H$32,0,10*ROW('Sanitation Data'!H65))="","",OFFSET('Sanitation Data'!$H$32,0,10*ROW('Sanitation Data'!H65)))</f>
        <v/>
      </c>
      <c r="DJ71" s="289" t="str">
        <f ca="true">+IF(OFFSET('Sanitation Data'!$I$28,0,10*ROW('Sanitation Data'!I65))="","",OFFSET('Sanitation Data'!$I$28,0,10*ROW('Sanitation Data'!I65)))</f>
        <v/>
      </c>
      <c r="DK71" s="289" t="str">
        <f ca="true">+IF(OFFSET('Sanitation Data'!$I$29,0,10*ROW('Sanitation Data'!I65))="","",OFFSET('Sanitation Data'!$I$29,0,10*ROW('Sanitation Data'!I65)))</f>
        <v/>
      </c>
      <c r="DL71" s="289" t="str">
        <f ca="true">+IF(OFFSET('Sanitation Data'!$I$30,0,10*ROW('Sanitation Data'!I65))="","",OFFSET('Sanitation Data'!$I$30,0,10*ROW('Sanitation Data'!I65)))</f>
        <v/>
      </c>
      <c r="DM71" s="289" t="str">
        <f ca="true">+IF(OFFSET('Sanitation Data'!$I$31,0,10*ROW('Sanitation Data'!I65))="","",OFFSET('Sanitation Data'!$I$31,0,10*ROW('Sanitation Data'!I65)))</f>
        <v/>
      </c>
      <c r="DN71" s="289" t="str">
        <f ca="true">+IF(OFFSET('Sanitation Data'!$I$32,0,10*ROW('Sanitation Data'!I65))="","",OFFSET('Sanitation Data'!$I$32,0,10*ROW('Sanitation Data'!I65)))</f>
        <v/>
      </c>
      <c r="DO71" s="289" t="str">
        <f ca="true">+IF(OFFSET('Hygiene Data'!$D$11,0,10*ROW('Hygiene Data'!D65))="","",OFFSET('Hygiene Data'!$D$11,0,10*ROW('Hygiene Data'!D65)))</f>
        <v/>
      </c>
      <c r="DP71" s="289" t="str">
        <f ca="true">+IF(OFFSET('Hygiene Data'!$D$12,0,10*ROW('Hygiene Data'!D65))="","",OFFSET('Hygiene Data'!$D$12,0,10*ROW('Hygiene Data'!D65)))</f>
        <v/>
      </c>
      <c r="DQ71" s="289" t="str">
        <f ca="true">+IF(OFFSET('Hygiene Data'!$D$13,0,10*ROW('Hygiene Data'!D65))="","",OFFSET('Hygiene Data'!$D$13,0,10*ROW('Hygiene Data'!D65)))</f>
        <v/>
      </c>
      <c r="DR71" s="289" t="str">
        <f ca="true">+IF(OFFSET('Hygiene Data'!$E$11,0,10*ROW('Hygiene Data'!E65))="","",OFFSET('Hygiene Data'!$E$11,0,10*ROW('Hygiene Data'!E65)))</f>
        <v/>
      </c>
      <c r="DS71" s="289" t="str">
        <f ca="true">+IF(OFFSET('Hygiene Data'!$E$12,0,10*ROW('Hygiene Data'!E65))="","",OFFSET('Hygiene Data'!$E$12,0,10*ROW('Hygiene Data'!E65)))</f>
        <v/>
      </c>
      <c r="DT71" s="289" t="str">
        <f ca="true">+IF(OFFSET('Hygiene Data'!$E$13,0,10*ROW('Hygiene Data'!E65))="","",OFFSET('Hygiene Data'!$E$13,0,10*ROW('Hygiene Data'!E65)))</f>
        <v/>
      </c>
      <c r="DU71" s="289" t="str">
        <f ca="true">+IF(OFFSET('Hygiene Data'!$F$11,0,10*ROW('Hygiene Data'!F65))="","",OFFSET('Hygiene Data'!$F$11,0,10*ROW('Hygiene Data'!F65)))</f>
        <v/>
      </c>
      <c r="DV71" s="289" t="str">
        <f ca="true">+IF(OFFSET('Hygiene Data'!$F$12,0,10*ROW('Hygiene Data'!F65))="","",OFFSET('Hygiene Data'!$F$12,0,10*ROW('Hygiene Data'!F65)))</f>
        <v/>
      </c>
      <c r="DW71" s="289" t="str">
        <f ca="true">+IF(OFFSET('Hygiene Data'!$F$13,0,10*ROW('Hygiene Data'!F65))="","",OFFSET('Hygiene Data'!$F$13,0,10*ROW('Hygiene Data'!F65)))</f>
        <v/>
      </c>
      <c r="DX71" s="289" t="str">
        <f ca="true">+IF(OFFSET('Hygiene Data'!$G$11,0,10*ROW('Hygiene Data'!G65))="","",OFFSET('Hygiene Data'!$G$11,0,10*ROW('Hygiene Data'!G65)))</f>
        <v/>
      </c>
      <c r="DY71" s="289" t="str">
        <f ca="true">+IF(OFFSET('Hygiene Data'!$G$12,0,10*ROW('Hygiene Data'!G65))="","",OFFSET('Hygiene Data'!$G$12,0,10*ROW('Hygiene Data'!G65)))</f>
        <v/>
      </c>
      <c r="DZ71" s="289" t="str">
        <f ca="true">+IF(OFFSET('Hygiene Data'!$G$13,0,10*ROW('Hygiene Data'!G65))="","",OFFSET('Hygiene Data'!$G$13,0,10*ROW('Hygiene Data'!G65)))</f>
        <v/>
      </c>
      <c r="EA71" s="289" t="str">
        <f ca="true">+IF(OFFSET('Hygiene Data'!$H$11,0,10*ROW('Hygiene Data'!H65))="","",OFFSET('Hygiene Data'!$H$11,0,10*ROW('Hygiene Data'!H65)))</f>
        <v/>
      </c>
      <c r="EB71" s="289" t="str">
        <f ca="true">+IF(OFFSET('Hygiene Data'!$H$12,0,10*ROW('Hygiene Data'!H65))="","",OFFSET('Hygiene Data'!$H$12,0,10*ROW('Hygiene Data'!H65)))</f>
        <v/>
      </c>
      <c r="EC71" s="289" t="str">
        <f ca="true">+IF(OFFSET('Hygiene Data'!$H$13,0,10*ROW('Hygiene Data'!H65))="","",OFFSET('Hygiene Data'!$H$13,0,10*ROW('Hygiene Data'!H65)))</f>
        <v/>
      </c>
      <c r="ED71" s="289" t="str">
        <f ca="true">+IF(OFFSET('Hygiene Data'!$I$11,0,10*ROW('Hygiene Data'!I65))="","",OFFSET('Hygiene Data'!$I$11,0,10*ROW('Hygiene Data'!I65)))</f>
        <v/>
      </c>
      <c r="EE71" s="289" t="str">
        <f ca="true">+IF(OFFSET('Hygiene Data'!$I$12,0,10*ROW('Hygiene Data'!I65))="","",OFFSET('Hygiene Data'!$I$12,0,10*ROW('Hygiene Data'!I65)))</f>
        <v/>
      </c>
      <c r="EF71" s="289"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5"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9"/>
      <c r="BS72" s="289" t="str">
        <f ca="true">+IF(OFFSET('Water Data'!$D$27,0,10*ROW('Water Data'!D66))="","",OFFSET('Water Data'!$D$27,0,10*ROW('Water Data'!D66)))</f>
        <v/>
      </c>
      <c r="BT72" s="289" t="str">
        <f ca="true">+IF(OFFSET('Water Data'!$D$28,0,10*ROW('Water Data'!D66))="","",OFFSET('Water Data'!$D$28,0,10*ROW('Water Data'!D66)))</f>
        <v/>
      </c>
      <c r="BU72" s="289" t="str">
        <f ca="true">+IF(OFFSET('Water Data'!$D$29,0,10*ROW('Water Data'!D66))="","",OFFSET('Water Data'!$D$29,0,10*ROW('Water Data'!D66)))</f>
        <v/>
      </c>
      <c r="BV72" s="289" t="str">
        <f ca="true">+IF(OFFSET('Water Data'!$E$27,0,10*ROW('Water Data'!E66))="","",OFFSET('Water Data'!$E$27,0,10*ROW('Water Data'!E66)))</f>
        <v/>
      </c>
      <c r="BW72" s="289" t="str">
        <f ca="true">+IF(OFFSET('Water Data'!$E$28,0,10*ROW('Water Data'!E66))="","",OFFSET('Water Data'!$E$28,0,10*ROW('Water Data'!E66)))</f>
        <v/>
      </c>
      <c r="BX72" s="289" t="str">
        <f ca="true">+IF(OFFSET('Water Data'!$E$29,0,10*ROW('Water Data'!E66))="","",OFFSET('Water Data'!$E$29,0,10*ROW('Water Data'!E66)))</f>
        <v/>
      </c>
      <c r="BY72" s="289" t="str">
        <f ca="true">+IF(OFFSET('Water Data'!$F$27,0,10*ROW('Water Data'!F66))="","",OFFSET('Water Data'!$F$27,0,10*ROW('Water Data'!F66)))</f>
        <v/>
      </c>
      <c r="BZ72" s="289" t="str">
        <f ca="true">+IF(OFFSET('Water Data'!$F$28,0,10*ROW('Water Data'!F66))="","",OFFSET('Water Data'!$F$28,0,10*ROW('Water Data'!F66)))</f>
        <v/>
      </c>
      <c r="CA72" s="289" t="str">
        <f ca="true">+IF(OFFSET('Water Data'!$F$29,0,10*ROW('Water Data'!F66))="","",OFFSET('Water Data'!$F$29,0,10*ROW('Water Data'!F66)))</f>
        <v/>
      </c>
      <c r="CB72" s="289" t="str">
        <f ca="true">+IF(OFFSET('Water Data'!$G$27,0,10*ROW('Water Data'!G66))="","",OFFSET('Water Data'!$G$27,0,10*ROW('Water Data'!G66)))</f>
        <v/>
      </c>
      <c r="CC72" s="289" t="str">
        <f ca="true">+IF(OFFSET('Water Data'!$G$28,0,10*ROW('Water Data'!G66))="","",OFFSET('Water Data'!$G$28,0,10*ROW('Water Data'!G66)))</f>
        <v/>
      </c>
      <c r="CD72" s="289" t="str">
        <f ca="true">+IF(OFFSET('Water Data'!$G$29,0,10*ROW('Water Data'!G66))="","",OFFSET('Water Data'!$G$29,0,10*ROW('Water Data'!G66)))</f>
        <v/>
      </c>
      <c r="CE72" s="289" t="str">
        <f ca="true">+IF(OFFSET('Water Data'!$H$27,0,10*ROW('Water Data'!H66))="","",OFFSET('Water Data'!$H$27,0,10*ROW('Water Data'!H66)))</f>
        <v/>
      </c>
      <c r="CF72" s="289" t="str">
        <f ca="true">+IF(OFFSET('Water Data'!$H$28,0,10*ROW('Water Data'!H66))="","",OFFSET('Water Data'!$H$28,0,10*ROW('Water Data'!H66)))</f>
        <v/>
      </c>
      <c r="CG72" s="289" t="str">
        <f ca="true">+IF(OFFSET('Water Data'!$H$29,0,10*ROW('Water Data'!H66))="","",OFFSET('Water Data'!$H$29,0,10*ROW('Water Data'!H66)))</f>
        <v/>
      </c>
      <c r="CH72" s="289" t="str">
        <f ca="true">+IF(OFFSET('Water Data'!$I$27,0,10*ROW('Water Data'!I66))="","",OFFSET('Water Data'!$I$27,0,10*ROW('Water Data'!I66)))</f>
        <v/>
      </c>
      <c r="CI72" s="289" t="str">
        <f ca="true">+IF(OFFSET('Water Data'!$I$28,0,10*ROW('Water Data'!I66))="","",OFFSET('Water Data'!$I$28,0,10*ROW('Water Data'!I66)))</f>
        <v/>
      </c>
      <c r="CJ72" s="289" t="str">
        <f ca="true">+IF(OFFSET('Water Data'!$I$29,0,10*ROW('Water Data'!I66))="","",OFFSET('Water Data'!$I$29,0,10*ROW('Water Data'!I66)))</f>
        <v/>
      </c>
      <c r="CK72" s="289" t="str">
        <f ca="true">+IF(OFFSET('Sanitation Data'!$D$28,0,10*ROW('Sanitation Data'!D66))="","",OFFSET('Sanitation Data'!$D$28,0,10*ROW('Sanitation Data'!D66)))</f>
        <v/>
      </c>
      <c r="CL72" s="289" t="str">
        <f ca="true">+IF(OFFSET('Sanitation Data'!$D$29,0,10*ROW('Sanitation Data'!D66))="","",OFFSET('Sanitation Data'!$D$29,0,10*ROW('Sanitation Data'!D66)))</f>
        <v/>
      </c>
      <c r="CM72" s="289" t="str">
        <f ca="true">+IF(OFFSET('Sanitation Data'!$D$30,0,10*ROW('Sanitation Data'!D66))="","",OFFSET('Sanitation Data'!$D$30,0,10*ROW('Sanitation Data'!D66)))</f>
        <v/>
      </c>
      <c r="CN72" s="289" t="str">
        <f ca="true">+IF(OFFSET('Sanitation Data'!$D$31,0,10*ROW('Sanitation Data'!D66))="","",OFFSET('Sanitation Data'!$D$31,0,10*ROW('Sanitation Data'!D66)))</f>
        <v/>
      </c>
      <c r="CO72" s="289" t="str">
        <f ca="true">+IF(OFFSET('Sanitation Data'!$D$32,0,10*ROW('Sanitation Data'!D66))="","",OFFSET('Sanitation Data'!$D$32,0,10*ROW('Sanitation Data'!D66)))</f>
        <v/>
      </c>
      <c r="CP72" s="289" t="str">
        <f ca="true">+IF(OFFSET('Sanitation Data'!$E$28,0,10*ROW('Sanitation Data'!E66))="","",OFFSET('Sanitation Data'!$E$28,0,10*ROW('Sanitation Data'!E66)))</f>
        <v/>
      </c>
      <c r="CQ72" s="289" t="str">
        <f ca="true">+IF(OFFSET('Sanitation Data'!$E$29,0,10*ROW('Sanitation Data'!E66))="","",OFFSET('Sanitation Data'!$E$29,0,10*ROW('Sanitation Data'!E66)))</f>
        <v/>
      </c>
      <c r="CR72" s="289" t="str">
        <f ca="true">+IF(OFFSET('Sanitation Data'!$E$30,0,10*ROW('Sanitation Data'!E66))="","",OFFSET('Sanitation Data'!$E$30,0,10*ROW('Sanitation Data'!E66)))</f>
        <v/>
      </c>
      <c r="CS72" s="289" t="str">
        <f ca="true">+IF(OFFSET('Sanitation Data'!$E$31,0,10*ROW('Sanitation Data'!E66))="","",OFFSET('Sanitation Data'!$E$31,0,10*ROW('Sanitation Data'!E66)))</f>
        <v/>
      </c>
      <c r="CT72" s="289" t="str">
        <f ca="true">+IF(OFFSET('Sanitation Data'!$E$32,0,10*ROW('Sanitation Data'!E66))="","",OFFSET('Sanitation Data'!$E$32,0,10*ROW('Sanitation Data'!E66)))</f>
        <v/>
      </c>
      <c r="CU72" s="289" t="str">
        <f ca="true">+IF(OFFSET('Sanitation Data'!$F$28,0,10*ROW('Sanitation Data'!F66))="","",OFFSET('Sanitation Data'!$F$28,0,10*ROW('Sanitation Data'!F66)))</f>
        <v/>
      </c>
      <c r="CV72" s="289" t="str">
        <f ca="true">+IF(OFFSET('Sanitation Data'!$F$29,0,10*ROW('Sanitation Data'!F66))="","",OFFSET('Sanitation Data'!$F$29,0,10*ROW('Sanitation Data'!F66)))</f>
        <v/>
      </c>
      <c r="CW72" s="289" t="str">
        <f ca="true">+IF(OFFSET('Sanitation Data'!$F$30,0,10*ROW('Sanitation Data'!F66))="","",OFFSET('Sanitation Data'!$F$30,0,10*ROW('Sanitation Data'!F66)))</f>
        <v/>
      </c>
      <c r="CX72" s="289" t="str">
        <f ca="true">+IF(OFFSET('Sanitation Data'!$F$31,0,10*ROW('Sanitation Data'!F66))="","",OFFSET('Sanitation Data'!$F$31,0,10*ROW('Sanitation Data'!F66)))</f>
        <v/>
      </c>
      <c r="CY72" s="289" t="str">
        <f ca="true">+IF(OFFSET('Sanitation Data'!$F$32,0,10*ROW('Sanitation Data'!F66))="","",OFFSET('Sanitation Data'!$F$32,0,10*ROW('Sanitation Data'!F66)))</f>
        <v/>
      </c>
      <c r="CZ72" s="289" t="str">
        <f ca="true">+IF(OFFSET('Sanitation Data'!$G$28,0,10*ROW('Sanitation Data'!G66))="","",OFFSET('Sanitation Data'!$G$28,0,10*ROW('Sanitation Data'!G66)))</f>
        <v/>
      </c>
      <c r="DA72" s="289" t="str">
        <f ca="true">+IF(OFFSET('Sanitation Data'!$G$29,0,10*ROW('Sanitation Data'!G66))="","",OFFSET('Sanitation Data'!$G$29,0,10*ROW('Sanitation Data'!G66)))</f>
        <v/>
      </c>
      <c r="DB72" s="289" t="str">
        <f ca="true">+IF(OFFSET('Sanitation Data'!$G$30,0,10*ROW('Sanitation Data'!G66))="","",OFFSET('Sanitation Data'!$G$30,0,10*ROW('Sanitation Data'!G66)))</f>
        <v/>
      </c>
      <c r="DC72" s="289" t="str">
        <f ca="true">+IF(OFFSET('Sanitation Data'!$G$31,0,10*ROW('Sanitation Data'!G66))="","",OFFSET('Sanitation Data'!$G$31,0,10*ROW('Sanitation Data'!G66)))</f>
        <v/>
      </c>
      <c r="DD72" s="289" t="str">
        <f ca="true">+IF(OFFSET('Sanitation Data'!$G$32,0,10*ROW('Sanitation Data'!G66))="","",OFFSET('Sanitation Data'!$G$32,0,10*ROW('Sanitation Data'!G66)))</f>
        <v/>
      </c>
      <c r="DE72" s="289" t="str">
        <f ca="true">+IF(OFFSET('Sanitation Data'!$H$28,0,10*ROW('Sanitation Data'!H66))="","",OFFSET('Sanitation Data'!$H$28,0,10*ROW('Sanitation Data'!H66)))</f>
        <v/>
      </c>
      <c r="DF72" s="289" t="str">
        <f ca="true">+IF(OFFSET('Sanitation Data'!$H$29,0,10*ROW('Sanitation Data'!H66))="","",OFFSET('Sanitation Data'!$H$29,0,10*ROW('Sanitation Data'!H66)))</f>
        <v/>
      </c>
      <c r="DG72" s="289" t="str">
        <f ca="true">+IF(OFFSET('Sanitation Data'!$H$30,0,10*ROW('Sanitation Data'!H66))="","",OFFSET('Sanitation Data'!$H$30,0,10*ROW('Sanitation Data'!H66)))</f>
        <v/>
      </c>
      <c r="DH72" s="289" t="str">
        <f ca="true">+IF(OFFSET('Sanitation Data'!$H$31,0,10*ROW('Sanitation Data'!H66))="","",OFFSET('Sanitation Data'!$H$31,0,10*ROW('Sanitation Data'!H66)))</f>
        <v/>
      </c>
      <c r="DI72" s="289" t="str">
        <f ca="true">+IF(OFFSET('Sanitation Data'!$H$32,0,10*ROW('Sanitation Data'!H66))="","",OFFSET('Sanitation Data'!$H$32,0,10*ROW('Sanitation Data'!H66)))</f>
        <v/>
      </c>
      <c r="DJ72" s="289" t="str">
        <f ca="true">+IF(OFFSET('Sanitation Data'!$I$28,0,10*ROW('Sanitation Data'!I66))="","",OFFSET('Sanitation Data'!$I$28,0,10*ROW('Sanitation Data'!I66)))</f>
        <v/>
      </c>
      <c r="DK72" s="289" t="str">
        <f ca="true">+IF(OFFSET('Sanitation Data'!$I$29,0,10*ROW('Sanitation Data'!I66))="","",OFFSET('Sanitation Data'!$I$29,0,10*ROW('Sanitation Data'!I66)))</f>
        <v/>
      </c>
      <c r="DL72" s="289" t="str">
        <f ca="true">+IF(OFFSET('Sanitation Data'!$I$30,0,10*ROW('Sanitation Data'!I66))="","",OFFSET('Sanitation Data'!$I$30,0,10*ROW('Sanitation Data'!I66)))</f>
        <v/>
      </c>
      <c r="DM72" s="289" t="str">
        <f ca="true">+IF(OFFSET('Sanitation Data'!$I$31,0,10*ROW('Sanitation Data'!I66))="","",OFFSET('Sanitation Data'!$I$31,0,10*ROW('Sanitation Data'!I66)))</f>
        <v/>
      </c>
      <c r="DN72" s="289" t="str">
        <f ca="true">+IF(OFFSET('Sanitation Data'!$I$32,0,10*ROW('Sanitation Data'!I66))="","",OFFSET('Sanitation Data'!$I$32,0,10*ROW('Sanitation Data'!I66)))</f>
        <v/>
      </c>
      <c r="DO72" s="289" t="str">
        <f ca="true">+IF(OFFSET('Hygiene Data'!$D$11,0,10*ROW('Hygiene Data'!D66))="","",OFFSET('Hygiene Data'!$D$11,0,10*ROW('Hygiene Data'!D66)))</f>
        <v/>
      </c>
      <c r="DP72" s="289" t="str">
        <f ca="true">+IF(OFFSET('Hygiene Data'!$D$12,0,10*ROW('Hygiene Data'!D66))="","",OFFSET('Hygiene Data'!$D$12,0,10*ROW('Hygiene Data'!D66)))</f>
        <v/>
      </c>
      <c r="DQ72" s="289" t="str">
        <f ca="true">+IF(OFFSET('Hygiene Data'!$D$13,0,10*ROW('Hygiene Data'!D66))="","",OFFSET('Hygiene Data'!$D$13,0,10*ROW('Hygiene Data'!D66)))</f>
        <v/>
      </c>
      <c r="DR72" s="289" t="str">
        <f ca="true">+IF(OFFSET('Hygiene Data'!$E$11,0,10*ROW('Hygiene Data'!E66))="","",OFFSET('Hygiene Data'!$E$11,0,10*ROW('Hygiene Data'!E66)))</f>
        <v/>
      </c>
      <c r="DS72" s="289" t="str">
        <f ca="true">+IF(OFFSET('Hygiene Data'!$E$12,0,10*ROW('Hygiene Data'!E66))="","",OFFSET('Hygiene Data'!$E$12,0,10*ROW('Hygiene Data'!E66)))</f>
        <v/>
      </c>
      <c r="DT72" s="289" t="str">
        <f ca="true">+IF(OFFSET('Hygiene Data'!$E$13,0,10*ROW('Hygiene Data'!E66))="","",OFFSET('Hygiene Data'!$E$13,0,10*ROW('Hygiene Data'!E66)))</f>
        <v/>
      </c>
      <c r="DU72" s="289" t="str">
        <f ca="true">+IF(OFFSET('Hygiene Data'!$F$11,0,10*ROW('Hygiene Data'!F66))="","",OFFSET('Hygiene Data'!$F$11,0,10*ROW('Hygiene Data'!F66)))</f>
        <v/>
      </c>
      <c r="DV72" s="289" t="str">
        <f ca="true">+IF(OFFSET('Hygiene Data'!$F$12,0,10*ROW('Hygiene Data'!F66))="","",OFFSET('Hygiene Data'!$F$12,0,10*ROW('Hygiene Data'!F66)))</f>
        <v/>
      </c>
      <c r="DW72" s="289" t="str">
        <f ca="true">+IF(OFFSET('Hygiene Data'!$F$13,0,10*ROW('Hygiene Data'!F66))="","",OFFSET('Hygiene Data'!$F$13,0,10*ROW('Hygiene Data'!F66)))</f>
        <v/>
      </c>
      <c r="DX72" s="289" t="str">
        <f ca="true">+IF(OFFSET('Hygiene Data'!$G$11,0,10*ROW('Hygiene Data'!G66))="","",OFFSET('Hygiene Data'!$G$11,0,10*ROW('Hygiene Data'!G66)))</f>
        <v/>
      </c>
      <c r="DY72" s="289" t="str">
        <f ca="true">+IF(OFFSET('Hygiene Data'!$G$12,0,10*ROW('Hygiene Data'!G66))="","",OFFSET('Hygiene Data'!$G$12,0,10*ROW('Hygiene Data'!G66)))</f>
        <v/>
      </c>
      <c r="DZ72" s="289" t="str">
        <f ca="true">+IF(OFFSET('Hygiene Data'!$G$13,0,10*ROW('Hygiene Data'!G66))="","",OFFSET('Hygiene Data'!$G$13,0,10*ROW('Hygiene Data'!G66)))</f>
        <v/>
      </c>
      <c r="EA72" s="289" t="str">
        <f ca="true">+IF(OFFSET('Hygiene Data'!$H$11,0,10*ROW('Hygiene Data'!H66))="","",OFFSET('Hygiene Data'!$H$11,0,10*ROW('Hygiene Data'!H66)))</f>
        <v/>
      </c>
      <c r="EB72" s="289" t="str">
        <f ca="true">+IF(OFFSET('Hygiene Data'!$H$12,0,10*ROW('Hygiene Data'!H66))="","",OFFSET('Hygiene Data'!$H$12,0,10*ROW('Hygiene Data'!H66)))</f>
        <v/>
      </c>
      <c r="EC72" s="289" t="str">
        <f ca="true">+IF(OFFSET('Hygiene Data'!$H$13,0,10*ROW('Hygiene Data'!H66))="","",OFFSET('Hygiene Data'!$H$13,0,10*ROW('Hygiene Data'!H66)))</f>
        <v/>
      </c>
      <c r="ED72" s="289" t="str">
        <f ca="true">+IF(OFFSET('Hygiene Data'!$I$11,0,10*ROW('Hygiene Data'!I66))="","",OFFSET('Hygiene Data'!$I$11,0,10*ROW('Hygiene Data'!I66)))</f>
        <v/>
      </c>
      <c r="EE72" s="289" t="str">
        <f ca="true">+IF(OFFSET('Hygiene Data'!$I$12,0,10*ROW('Hygiene Data'!I66))="","",OFFSET('Hygiene Data'!$I$12,0,10*ROW('Hygiene Data'!I66)))</f>
        <v/>
      </c>
      <c r="EF72" s="289"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5"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9"/>
      <c r="BS73" s="289" t="str">
        <f ca="true">+IF(OFFSET('Water Data'!$D$27,0,10*ROW('Water Data'!D67))="","",OFFSET('Water Data'!$D$27,0,10*ROW('Water Data'!D67)))</f>
        <v/>
      </c>
      <c r="BT73" s="289" t="str">
        <f ca="true">+IF(OFFSET('Water Data'!$D$28,0,10*ROW('Water Data'!D67))="","",OFFSET('Water Data'!$D$28,0,10*ROW('Water Data'!D67)))</f>
        <v/>
      </c>
      <c r="BU73" s="289" t="str">
        <f ca="true">+IF(OFFSET('Water Data'!$D$29,0,10*ROW('Water Data'!D67))="","",OFFSET('Water Data'!$D$29,0,10*ROW('Water Data'!D67)))</f>
        <v/>
      </c>
      <c r="BV73" s="289" t="str">
        <f ca="true">+IF(OFFSET('Water Data'!$E$27,0,10*ROW('Water Data'!E67))="","",OFFSET('Water Data'!$E$27,0,10*ROW('Water Data'!E67)))</f>
        <v/>
      </c>
      <c r="BW73" s="289" t="str">
        <f ca="true">+IF(OFFSET('Water Data'!$E$28,0,10*ROW('Water Data'!E67))="","",OFFSET('Water Data'!$E$28,0,10*ROW('Water Data'!E67)))</f>
        <v/>
      </c>
      <c r="BX73" s="289" t="str">
        <f ca="true">+IF(OFFSET('Water Data'!$E$29,0,10*ROW('Water Data'!E67))="","",OFFSET('Water Data'!$E$29,0,10*ROW('Water Data'!E67)))</f>
        <v/>
      </c>
      <c r="BY73" s="289" t="str">
        <f ca="true">+IF(OFFSET('Water Data'!$F$27,0,10*ROW('Water Data'!F67))="","",OFFSET('Water Data'!$F$27,0,10*ROW('Water Data'!F67)))</f>
        <v/>
      </c>
      <c r="BZ73" s="289" t="str">
        <f ca="true">+IF(OFFSET('Water Data'!$F$28,0,10*ROW('Water Data'!F67))="","",OFFSET('Water Data'!$F$28,0,10*ROW('Water Data'!F67)))</f>
        <v/>
      </c>
      <c r="CA73" s="289" t="str">
        <f ca="true">+IF(OFFSET('Water Data'!$F$29,0,10*ROW('Water Data'!F67))="","",OFFSET('Water Data'!$F$29,0,10*ROW('Water Data'!F67)))</f>
        <v/>
      </c>
      <c r="CB73" s="289" t="str">
        <f ca="true">+IF(OFFSET('Water Data'!$G$27,0,10*ROW('Water Data'!G67))="","",OFFSET('Water Data'!$G$27,0,10*ROW('Water Data'!G67)))</f>
        <v/>
      </c>
      <c r="CC73" s="289" t="str">
        <f ca="true">+IF(OFFSET('Water Data'!$G$28,0,10*ROW('Water Data'!G67))="","",OFFSET('Water Data'!$G$28,0,10*ROW('Water Data'!G67)))</f>
        <v/>
      </c>
      <c r="CD73" s="289" t="str">
        <f ca="true">+IF(OFFSET('Water Data'!$G$29,0,10*ROW('Water Data'!G67))="","",OFFSET('Water Data'!$G$29,0,10*ROW('Water Data'!G67)))</f>
        <v/>
      </c>
      <c r="CE73" s="289" t="str">
        <f ca="true">+IF(OFFSET('Water Data'!$H$27,0,10*ROW('Water Data'!H67))="","",OFFSET('Water Data'!$H$27,0,10*ROW('Water Data'!H67)))</f>
        <v/>
      </c>
      <c r="CF73" s="289" t="str">
        <f ca="true">+IF(OFFSET('Water Data'!$H$28,0,10*ROW('Water Data'!H67))="","",OFFSET('Water Data'!$H$28,0,10*ROW('Water Data'!H67)))</f>
        <v/>
      </c>
      <c r="CG73" s="289" t="str">
        <f ca="true">+IF(OFFSET('Water Data'!$H$29,0,10*ROW('Water Data'!H67))="","",OFFSET('Water Data'!$H$29,0,10*ROW('Water Data'!H67)))</f>
        <v/>
      </c>
      <c r="CH73" s="289" t="str">
        <f ca="true">+IF(OFFSET('Water Data'!$I$27,0,10*ROW('Water Data'!I67))="","",OFFSET('Water Data'!$I$27,0,10*ROW('Water Data'!I67)))</f>
        <v/>
      </c>
      <c r="CI73" s="289" t="str">
        <f ca="true">+IF(OFFSET('Water Data'!$I$28,0,10*ROW('Water Data'!I67))="","",OFFSET('Water Data'!$I$28,0,10*ROW('Water Data'!I67)))</f>
        <v/>
      </c>
      <c r="CJ73" s="289" t="str">
        <f ca="true">+IF(OFFSET('Water Data'!$I$29,0,10*ROW('Water Data'!I67))="","",OFFSET('Water Data'!$I$29,0,10*ROW('Water Data'!I67)))</f>
        <v/>
      </c>
      <c r="CK73" s="289" t="str">
        <f ca="true">+IF(OFFSET('Sanitation Data'!$D$28,0,10*ROW('Sanitation Data'!D67))="","",OFFSET('Sanitation Data'!$D$28,0,10*ROW('Sanitation Data'!D67)))</f>
        <v/>
      </c>
      <c r="CL73" s="289" t="str">
        <f ca="true">+IF(OFFSET('Sanitation Data'!$D$29,0,10*ROW('Sanitation Data'!D67))="","",OFFSET('Sanitation Data'!$D$29,0,10*ROW('Sanitation Data'!D67)))</f>
        <v/>
      </c>
      <c r="CM73" s="289" t="str">
        <f ca="true">+IF(OFFSET('Sanitation Data'!$D$30,0,10*ROW('Sanitation Data'!D67))="","",OFFSET('Sanitation Data'!$D$30,0,10*ROW('Sanitation Data'!D67)))</f>
        <v/>
      </c>
      <c r="CN73" s="289" t="str">
        <f ca="true">+IF(OFFSET('Sanitation Data'!$D$31,0,10*ROW('Sanitation Data'!D67))="","",OFFSET('Sanitation Data'!$D$31,0,10*ROW('Sanitation Data'!D67)))</f>
        <v/>
      </c>
      <c r="CO73" s="289" t="str">
        <f ca="true">+IF(OFFSET('Sanitation Data'!$D$32,0,10*ROW('Sanitation Data'!D67))="","",OFFSET('Sanitation Data'!$D$32,0,10*ROW('Sanitation Data'!D67)))</f>
        <v/>
      </c>
      <c r="CP73" s="289" t="str">
        <f ca="true">+IF(OFFSET('Sanitation Data'!$E$28,0,10*ROW('Sanitation Data'!E67))="","",OFFSET('Sanitation Data'!$E$28,0,10*ROW('Sanitation Data'!E67)))</f>
        <v/>
      </c>
      <c r="CQ73" s="289" t="str">
        <f ca="true">+IF(OFFSET('Sanitation Data'!$E$29,0,10*ROW('Sanitation Data'!E67))="","",OFFSET('Sanitation Data'!$E$29,0,10*ROW('Sanitation Data'!E67)))</f>
        <v/>
      </c>
      <c r="CR73" s="289" t="str">
        <f ca="true">+IF(OFFSET('Sanitation Data'!$E$30,0,10*ROW('Sanitation Data'!E67))="","",OFFSET('Sanitation Data'!$E$30,0,10*ROW('Sanitation Data'!E67)))</f>
        <v/>
      </c>
      <c r="CS73" s="289" t="str">
        <f ca="true">+IF(OFFSET('Sanitation Data'!$E$31,0,10*ROW('Sanitation Data'!E67))="","",OFFSET('Sanitation Data'!$E$31,0,10*ROW('Sanitation Data'!E67)))</f>
        <v/>
      </c>
      <c r="CT73" s="289" t="str">
        <f ca="true">+IF(OFFSET('Sanitation Data'!$E$32,0,10*ROW('Sanitation Data'!E67))="","",OFFSET('Sanitation Data'!$E$32,0,10*ROW('Sanitation Data'!E67)))</f>
        <v/>
      </c>
      <c r="CU73" s="289" t="str">
        <f ca="true">+IF(OFFSET('Sanitation Data'!$F$28,0,10*ROW('Sanitation Data'!F67))="","",OFFSET('Sanitation Data'!$F$28,0,10*ROW('Sanitation Data'!F67)))</f>
        <v/>
      </c>
      <c r="CV73" s="289" t="str">
        <f ca="true">+IF(OFFSET('Sanitation Data'!$F$29,0,10*ROW('Sanitation Data'!F67))="","",OFFSET('Sanitation Data'!$F$29,0,10*ROW('Sanitation Data'!F67)))</f>
        <v/>
      </c>
      <c r="CW73" s="289" t="str">
        <f ca="true">+IF(OFFSET('Sanitation Data'!$F$30,0,10*ROW('Sanitation Data'!F67))="","",OFFSET('Sanitation Data'!$F$30,0,10*ROW('Sanitation Data'!F67)))</f>
        <v/>
      </c>
      <c r="CX73" s="289" t="str">
        <f ca="true">+IF(OFFSET('Sanitation Data'!$F$31,0,10*ROW('Sanitation Data'!F67))="","",OFFSET('Sanitation Data'!$F$31,0,10*ROW('Sanitation Data'!F67)))</f>
        <v/>
      </c>
      <c r="CY73" s="289" t="str">
        <f ca="true">+IF(OFFSET('Sanitation Data'!$F$32,0,10*ROW('Sanitation Data'!F67))="","",OFFSET('Sanitation Data'!$F$32,0,10*ROW('Sanitation Data'!F67)))</f>
        <v/>
      </c>
      <c r="CZ73" s="289" t="str">
        <f ca="true">+IF(OFFSET('Sanitation Data'!$G$28,0,10*ROW('Sanitation Data'!G67))="","",OFFSET('Sanitation Data'!$G$28,0,10*ROW('Sanitation Data'!G67)))</f>
        <v/>
      </c>
      <c r="DA73" s="289" t="str">
        <f ca="true">+IF(OFFSET('Sanitation Data'!$G$29,0,10*ROW('Sanitation Data'!G67))="","",OFFSET('Sanitation Data'!$G$29,0,10*ROW('Sanitation Data'!G67)))</f>
        <v/>
      </c>
      <c r="DB73" s="289" t="str">
        <f ca="true">+IF(OFFSET('Sanitation Data'!$G$30,0,10*ROW('Sanitation Data'!G67))="","",OFFSET('Sanitation Data'!$G$30,0,10*ROW('Sanitation Data'!G67)))</f>
        <v/>
      </c>
      <c r="DC73" s="289" t="str">
        <f ca="true">+IF(OFFSET('Sanitation Data'!$G$31,0,10*ROW('Sanitation Data'!G67))="","",OFFSET('Sanitation Data'!$G$31,0,10*ROW('Sanitation Data'!G67)))</f>
        <v/>
      </c>
      <c r="DD73" s="289" t="str">
        <f ca="true">+IF(OFFSET('Sanitation Data'!$G$32,0,10*ROW('Sanitation Data'!G67))="","",OFFSET('Sanitation Data'!$G$32,0,10*ROW('Sanitation Data'!G67)))</f>
        <v/>
      </c>
      <c r="DE73" s="289" t="str">
        <f ca="true">+IF(OFFSET('Sanitation Data'!$H$28,0,10*ROW('Sanitation Data'!H67))="","",OFFSET('Sanitation Data'!$H$28,0,10*ROW('Sanitation Data'!H67)))</f>
        <v/>
      </c>
      <c r="DF73" s="289" t="str">
        <f ca="true">+IF(OFFSET('Sanitation Data'!$H$29,0,10*ROW('Sanitation Data'!H67))="","",OFFSET('Sanitation Data'!$H$29,0,10*ROW('Sanitation Data'!H67)))</f>
        <v/>
      </c>
      <c r="DG73" s="289" t="str">
        <f ca="true">+IF(OFFSET('Sanitation Data'!$H$30,0,10*ROW('Sanitation Data'!H67))="","",OFFSET('Sanitation Data'!$H$30,0,10*ROW('Sanitation Data'!H67)))</f>
        <v/>
      </c>
      <c r="DH73" s="289" t="str">
        <f ca="true">+IF(OFFSET('Sanitation Data'!$H$31,0,10*ROW('Sanitation Data'!H67))="","",OFFSET('Sanitation Data'!$H$31,0,10*ROW('Sanitation Data'!H67)))</f>
        <v/>
      </c>
      <c r="DI73" s="289" t="str">
        <f ca="true">+IF(OFFSET('Sanitation Data'!$H$32,0,10*ROW('Sanitation Data'!H67))="","",OFFSET('Sanitation Data'!$H$32,0,10*ROW('Sanitation Data'!H67)))</f>
        <v/>
      </c>
      <c r="DJ73" s="289" t="str">
        <f ca="true">+IF(OFFSET('Sanitation Data'!$I$28,0,10*ROW('Sanitation Data'!I67))="","",OFFSET('Sanitation Data'!$I$28,0,10*ROW('Sanitation Data'!I67)))</f>
        <v/>
      </c>
      <c r="DK73" s="289" t="str">
        <f ca="true">+IF(OFFSET('Sanitation Data'!$I$29,0,10*ROW('Sanitation Data'!I67))="","",OFFSET('Sanitation Data'!$I$29,0,10*ROW('Sanitation Data'!I67)))</f>
        <v/>
      </c>
      <c r="DL73" s="289" t="str">
        <f ca="true">+IF(OFFSET('Sanitation Data'!$I$30,0,10*ROW('Sanitation Data'!I67))="","",OFFSET('Sanitation Data'!$I$30,0,10*ROW('Sanitation Data'!I67)))</f>
        <v/>
      </c>
      <c r="DM73" s="289" t="str">
        <f ca="true">+IF(OFFSET('Sanitation Data'!$I$31,0,10*ROW('Sanitation Data'!I67))="","",OFFSET('Sanitation Data'!$I$31,0,10*ROW('Sanitation Data'!I67)))</f>
        <v/>
      </c>
      <c r="DN73" s="289" t="str">
        <f ca="true">+IF(OFFSET('Sanitation Data'!$I$32,0,10*ROW('Sanitation Data'!I67))="","",OFFSET('Sanitation Data'!$I$32,0,10*ROW('Sanitation Data'!I67)))</f>
        <v/>
      </c>
      <c r="DO73" s="289" t="str">
        <f ca="true">+IF(OFFSET('Hygiene Data'!$D$11,0,10*ROW('Hygiene Data'!D67))="","",OFFSET('Hygiene Data'!$D$11,0,10*ROW('Hygiene Data'!D67)))</f>
        <v/>
      </c>
      <c r="DP73" s="289" t="str">
        <f ca="true">+IF(OFFSET('Hygiene Data'!$D$12,0,10*ROW('Hygiene Data'!D67))="","",OFFSET('Hygiene Data'!$D$12,0,10*ROW('Hygiene Data'!D67)))</f>
        <v/>
      </c>
      <c r="DQ73" s="289" t="str">
        <f ca="true">+IF(OFFSET('Hygiene Data'!$D$13,0,10*ROW('Hygiene Data'!D67))="","",OFFSET('Hygiene Data'!$D$13,0,10*ROW('Hygiene Data'!D67)))</f>
        <v/>
      </c>
      <c r="DR73" s="289" t="str">
        <f ca="true">+IF(OFFSET('Hygiene Data'!$E$11,0,10*ROW('Hygiene Data'!E67))="","",OFFSET('Hygiene Data'!$E$11,0,10*ROW('Hygiene Data'!E67)))</f>
        <v/>
      </c>
      <c r="DS73" s="289" t="str">
        <f ca="true">+IF(OFFSET('Hygiene Data'!$E$12,0,10*ROW('Hygiene Data'!E67))="","",OFFSET('Hygiene Data'!$E$12,0,10*ROW('Hygiene Data'!E67)))</f>
        <v/>
      </c>
      <c r="DT73" s="289" t="str">
        <f ca="true">+IF(OFFSET('Hygiene Data'!$E$13,0,10*ROW('Hygiene Data'!E67))="","",OFFSET('Hygiene Data'!$E$13,0,10*ROW('Hygiene Data'!E67)))</f>
        <v/>
      </c>
      <c r="DU73" s="289" t="str">
        <f ca="true">+IF(OFFSET('Hygiene Data'!$F$11,0,10*ROW('Hygiene Data'!F67))="","",OFFSET('Hygiene Data'!$F$11,0,10*ROW('Hygiene Data'!F67)))</f>
        <v/>
      </c>
      <c r="DV73" s="289" t="str">
        <f ca="true">+IF(OFFSET('Hygiene Data'!$F$12,0,10*ROW('Hygiene Data'!F67))="","",OFFSET('Hygiene Data'!$F$12,0,10*ROW('Hygiene Data'!F67)))</f>
        <v/>
      </c>
      <c r="DW73" s="289" t="str">
        <f ca="true">+IF(OFFSET('Hygiene Data'!$F$13,0,10*ROW('Hygiene Data'!F67))="","",OFFSET('Hygiene Data'!$F$13,0,10*ROW('Hygiene Data'!F67)))</f>
        <v/>
      </c>
      <c r="DX73" s="289" t="str">
        <f ca="true">+IF(OFFSET('Hygiene Data'!$G$11,0,10*ROW('Hygiene Data'!G67))="","",OFFSET('Hygiene Data'!$G$11,0,10*ROW('Hygiene Data'!G67)))</f>
        <v/>
      </c>
      <c r="DY73" s="289" t="str">
        <f ca="true">+IF(OFFSET('Hygiene Data'!$G$12,0,10*ROW('Hygiene Data'!G67))="","",OFFSET('Hygiene Data'!$G$12,0,10*ROW('Hygiene Data'!G67)))</f>
        <v/>
      </c>
      <c r="DZ73" s="289" t="str">
        <f ca="true">+IF(OFFSET('Hygiene Data'!$G$13,0,10*ROW('Hygiene Data'!G67))="","",OFFSET('Hygiene Data'!$G$13,0,10*ROW('Hygiene Data'!G67)))</f>
        <v/>
      </c>
      <c r="EA73" s="289" t="str">
        <f ca="true">+IF(OFFSET('Hygiene Data'!$H$11,0,10*ROW('Hygiene Data'!H67))="","",OFFSET('Hygiene Data'!$H$11,0,10*ROW('Hygiene Data'!H67)))</f>
        <v/>
      </c>
      <c r="EB73" s="289" t="str">
        <f ca="true">+IF(OFFSET('Hygiene Data'!$H$12,0,10*ROW('Hygiene Data'!H67))="","",OFFSET('Hygiene Data'!$H$12,0,10*ROW('Hygiene Data'!H67)))</f>
        <v/>
      </c>
      <c r="EC73" s="289" t="str">
        <f ca="true">+IF(OFFSET('Hygiene Data'!$H$13,0,10*ROW('Hygiene Data'!H67))="","",OFFSET('Hygiene Data'!$H$13,0,10*ROW('Hygiene Data'!H67)))</f>
        <v/>
      </c>
      <c r="ED73" s="289" t="str">
        <f ca="true">+IF(OFFSET('Hygiene Data'!$I$11,0,10*ROW('Hygiene Data'!I67))="","",OFFSET('Hygiene Data'!$I$11,0,10*ROW('Hygiene Data'!I67)))</f>
        <v/>
      </c>
      <c r="EE73" s="289" t="str">
        <f ca="true">+IF(OFFSET('Hygiene Data'!$I$12,0,10*ROW('Hygiene Data'!I67))="","",OFFSET('Hygiene Data'!$I$12,0,10*ROW('Hygiene Data'!I67)))</f>
        <v/>
      </c>
      <c r="EF73" s="289"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5"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9"/>
      <c r="BS74" s="289" t="str">
        <f ca="true">+IF(OFFSET('Water Data'!$D$27,0,10*ROW('Water Data'!D68))="","",OFFSET('Water Data'!$D$27,0,10*ROW('Water Data'!D68)))</f>
        <v/>
      </c>
      <c r="BT74" s="289" t="str">
        <f ca="true">+IF(OFFSET('Water Data'!$D$28,0,10*ROW('Water Data'!D68))="","",OFFSET('Water Data'!$D$28,0,10*ROW('Water Data'!D68)))</f>
        <v/>
      </c>
      <c r="BU74" s="289" t="str">
        <f ca="true">+IF(OFFSET('Water Data'!$D$29,0,10*ROW('Water Data'!D68))="","",OFFSET('Water Data'!$D$29,0,10*ROW('Water Data'!D68)))</f>
        <v/>
      </c>
      <c r="BV74" s="289" t="str">
        <f ca="true">+IF(OFFSET('Water Data'!$E$27,0,10*ROW('Water Data'!E68))="","",OFFSET('Water Data'!$E$27,0,10*ROW('Water Data'!E68)))</f>
        <v/>
      </c>
      <c r="BW74" s="289" t="str">
        <f ca="true">+IF(OFFSET('Water Data'!$E$28,0,10*ROW('Water Data'!E68))="","",OFFSET('Water Data'!$E$28,0,10*ROW('Water Data'!E68)))</f>
        <v/>
      </c>
      <c r="BX74" s="289" t="str">
        <f ca="true">+IF(OFFSET('Water Data'!$E$29,0,10*ROW('Water Data'!E68))="","",OFFSET('Water Data'!$E$29,0,10*ROW('Water Data'!E68)))</f>
        <v/>
      </c>
      <c r="BY74" s="289" t="str">
        <f ca="true">+IF(OFFSET('Water Data'!$F$27,0,10*ROW('Water Data'!F68))="","",OFFSET('Water Data'!$F$27,0,10*ROW('Water Data'!F68)))</f>
        <v/>
      </c>
      <c r="BZ74" s="289" t="str">
        <f ca="true">+IF(OFFSET('Water Data'!$F$28,0,10*ROW('Water Data'!F68))="","",OFFSET('Water Data'!$F$28,0,10*ROW('Water Data'!F68)))</f>
        <v/>
      </c>
      <c r="CA74" s="289" t="str">
        <f ca="true">+IF(OFFSET('Water Data'!$F$29,0,10*ROW('Water Data'!F68))="","",OFFSET('Water Data'!$F$29,0,10*ROW('Water Data'!F68)))</f>
        <v/>
      </c>
      <c r="CB74" s="289" t="str">
        <f ca="true">+IF(OFFSET('Water Data'!$G$27,0,10*ROW('Water Data'!G68))="","",OFFSET('Water Data'!$G$27,0,10*ROW('Water Data'!G68)))</f>
        <v/>
      </c>
      <c r="CC74" s="289" t="str">
        <f ca="true">+IF(OFFSET('Water Data'!$G$28,0,10*ROW('Water Data'!G68))="","",OFFSET('Water Data'!$G$28,0,10*ROW('Water Data'!G68)))</f>
        <v/>
      </c>
      <c r="CD74" s="289" t="str">
        <f ca="true">+IF(OFFSET('Water Data'!$G$29,0,10*ROW('Water Data'!G68))="","",OFFSET('Water Data'!$G$29,0,10*ROW('Water Data'!G68)))</f>
        <v/>
      </c>
      <c r="CE74" s="289" t="str">
        <f ca="true">+IF(OFFSET('Water Data'!$H$27,0,10*ROW('Water Data'!H68))="","",OFFSET('Water Data'!$H$27,0,10*ROW('Water Data'!H68)))</f>
        <v/>
      </c>
      <c r="CF74" s="289" t="str">
        <f ca="true">+IF(OFFSET('Water Data'!$H$28,0,10*ROW('Water Data'!H68))="","",OFFSET('Water Data'!$H$28,0,10*ROW('Water Data'!H68)))</f>
        <v/>
      </c>
      <c r="CG74" s="289" t="str">
        <f ca="true">+IF(OFFSET('Water Data'!$H$29,0,10*ROW('Water Data'!H68))="","",OFFSET('Water Data'!$H$29,0,10*ROW('Water Data'!H68)))</f>
        <v/>
      </c>
      <c r="CH74" s="289" t="str">
        <f ca="true">+IF(OFFSET('Water Data'!$I$27,0,10*ROW('Water Data'!I68))="","",OFFSET('Water Data'!$I$27,0,10*ROW('Water Data'!I68)))</f>
        <v/>
      </c>
      <c r="CI74" s="289" t="str">
        <f ca="true">+IF(OFFSET('Water Data'!$I$28,0,10*ROW('Water Data'!I68))="","",OFFSET('Water Data'!$I$28,0,10*ROW('Water Data'!I68)))</f>
        <v/>
      </c>
      <c r="CJ74" s="289" t="str">
        <f ca="true">+IF(OFFSET('Water Data'!$I$29,0,10*ROW('Water Data'!I68))="","",OFFSET('Water Data'!$I$29,0,10*ROW('Water Data'!I68)))</f>
        <v/>
      </c>
      <c r="CK74" s="289" t="str">
        <f ca="true">+IF(OFFSET('Sanitation Data'!$D$28,0,10*ROW('Sanitation Data'!D68))="","",OFFSET('Sanitation Data'!$D$28,0,10*ROW('Sanitation Data'!D68)))</f>
        <v/>
      </c>
      <c r="CL74" s="289" t="str">
        <f ca="true">+IF(OFFSET('Sanitation Data'!$D$29,0,10*ROW('Sanitation Data'!D68))="","",OFFSET('Sanitation Data'!$D$29,0,10*ROW('Sanitation Data'!D68)))</f>
        <v/>
      </c>
      <c r="CM74" s="289" t="str">
        <f ca="true">+IF(OFFSET('Sanitation Data'!$D$30,0,10*ROW('Sanitation Data'!D68))="","",OFFSET('Sanitation Data'!$D$30,0,10*ROW('Sanitation Data'!D68)))</f>
        <v/>
      </c>
      <c r="CN74" s="289" t="str">
        <f ca="true">+IF(OFFSET('Sanitation Data'!$D$31,0,10*ROW('Sanitation Data'!D68))="","",OFFSET('Sanitation Data'!$D$31,0,10*ROW('Sanitation Data'!D68)))</f>
        <v/>
      </c>
      <c r="CO74" s="289" t="str">
        <f ca="true">+IF(OFFSET('Sanitation Data'!$D$32,0,10*ROW('Sanitation Data'!D68))="","",OFFSET('Sanitation Data'!$D$32,0,10*ROW('Sanitation Data'!D68)))</f>
        <v/>
      </c>
      <c r="CP74" s="289" t="str">
        <f ca="true">+IF(OFFSET('Sanitation Data'!$E$28,0,10*ROW('Sanitation Data'!E68))="","",OFFSET('Sanitation Data'!$E$28,0,10*ROW('Sanitation Data'!E68)))</f>
        <v/>
      </c>
      <c r="CQ74" s="289" t="str">
        <f ca="true">+IF(OFFSET('Sanitation Data'!$E$29,0,10*ROW('Sanitation Data'!E68))="","",OFFSET('Sanitation Data'!$E$29,0,10*ROW('Sanitation Data'!E68)))</f>
        <v/>
      </c>
      <c r="CR74" s="289" t="str">
        <f ca="true">+IF(OFFSET('Sanitation Data'!$E$30,0,10*ROW('Sanitation Data'!E68))="","",OFFSET('Sanitation Data'!$E$30,0,10*ROW('Sanitation Data'!E68)))</f>
        <v/>
      </c>
      <c r="CS74" s="289" t="str">
        <f ca="true">+IF(OFFSET('Sanitation Data'!$E$31,0,10*ROW('Sanitation Data'!E68))="","",OFFSET('Sanitation Data'!$E$31,0,10*ROW('Sanitation Data'!E68)))</f>
        <v/>
      </c>
      <c r="CT74" s="289" t="str">
        <f ca="true">+IF(OFFSET('Sanitation Data'!$E$32,0,10*ROW('Sanitation Data'!E68))="","",OFFSET('Sanitation Data'!$E$32,0,10*ROW('Sanitation Data'!E68)))</f>
        <v/>
      </c>
      <c r="CU74" s="289" t="str">
        <f ca="true">+IF(OFFSET('Sanitation Data'!$F$28,0,10*ROW('Sanitation Data'!F68))="","",OFFSET('Sanitation Data'!$F$28,0,10*ROW('Sanitation Data'!F68)))</f>
        <v/>
      </c>
      <c r="CV74" s="289" t="str">
        <f ca="true">+IF(OFFSET('Sanitation Data'!$F$29,0,10*ROW('Sanitation Data'!F68))="","",OFFSET('Sanitation Data'!$F$29,0,10*ROW('Sanitation Data'!F68)))</f>
        <v/>
      </c>
      <c r="CW74" s="289" t="str">
        <f ca="true">+IF(OFFSET('Sanitation Data'!$F$30,0,10*ROW('Sanitation Data'!F68))="","",OFFSET('Sanitation Data'!$F$30,0,10*ROW('Sanitation Data'!F68)))</f>
        <v/>
      </c>
      <c r="CX74" s="289" t="str">
        <f ca="true">+IF(OFFSET('Sanitation Data'!$F$31,0,10*ROW('Sanitation Data'!F68))="","",OFFSET('Sanitation Data'!$F$31,0,10*ROW('Sanitation Data'!F68)))</f>
        <v/>
      </c>
      <c r="CY74" s="289" t="str">
        <f ca="true">+IF(OFFSET('Sanitation Data'!$F$32,0,10*ROW('Sanitation Data'!F68))="","",OFFSET('Sanitation Data'!$F$32,0,10*ROW('Sanitation Data'!F68)))</f>
        <v/>
      </c>
      <c r="CZ74" s="289" t="str">
        <f ca="true">+IF(OFFSET('Sanitation Data'!$G$28,0,10*ROW('Sanitation Data'!G68))="","",OFFSET('Sanitation Data'!$G$28,0,10*ROW('Sanitation Data'!G68)))</f>
        <v/>
      </c>
      <c r="DA74" s="289" t="str">
        <f ca="true">+IF(OFFSET('Sanitation Data'!$G$29,0,10*ROW('Sanitation Data'!G68))="","",OFFSET('Sanitation Data'!$G$29,0,10*ROW('Sanitation Data'!G68)))</f>
        <v/>
      </c>
      <c r="DB74" s="289" t="str">
        <f ca="true">+IF(OFFSET('Sanitation Data'!$G$30,0,10*ROW('Sanitation Data'!G68))="","",OFFSET('Sanitation Data'!$G$30,0,10*ROW('Sanitation Data'!G68)))</f>
        <v/>
      </c>
      <c r="DC74" s="289" t="str">
        <f ca="true">+IF(OFFSET('Sanitation Data'!$G$31,0,10*ROW('Sanitation Data'!G68))="","",OFFSET('Sanitation Data'!$G$31,0,10*ROW('Sanitation Data'!G68)))</f>
        <v/>
      </c>
      <c r="DD74" s="289" t="str">
        <f ca="true">+IF(OFFSET('Sanitation Data'!$G$32,0,10*ROW('Sanitation Data'!G68))="","",OFFSET('Sanitation Data'!$G$32,0,10*ROW('Sanitation Data'!G68)))</f>
        <v/>
      </c>
      <c r="DE74" s="289" t="str">
        <f ca="true">+IF(OFFSET('Sanitation Data'!$H$28,0,10*ROW('Sanitation Data'!H68))="","",OFFSET('Sanitation Data'!$H$28,0,10*ROW('Sanitation Data'!H68)))</f>
        <v/>
      </c>
      <c r="DF74" s="289" t="str">
        <f ca="true">+IF(OFFSET('Sanitation Data'!$H$29,0,10*ROW('Sanitation Data'!H68))="","",OFFSET('Sanitation Data'!$H$29,0,10*ROW('Sanitation Data'!H68)))</f>
        <v/>
      </c>
      <c r="DG74" s="289" t="str">
        <f ca="true">+IF(OFFSET('Sanitation Data'!$H$30,0,10*ROW('Sanitation Data'!H68))="","",OFFSET('Sanitation Data'!$H$30,0,10*ROW('Sanitation Data'!H68)))</f>
        <v/>
      </c>
      <c r="DH74" s="289" t="str">
        <f ca="true">+IF(OFFSET('Sanitation Data'!$H$31,0,10*ROW('Sanitation Data'!H68))="","",OFFSET('Sanitation Data'!$H$31,0,10*ROW('Sanitation Data'!H68)))</f>
        <v/>
      </c>
      <c r="DI74" s="289" t="str">
        <f ca="true">+IF(OFFSET('Sanitation Data'!$H$32,0,10*ROW('Sanitation Data'!H68))="","",OFFSET('Sanitation Data'!$H$32,0,10*ROW('Sanitation Data'!H68)))</f>
        <v/>
      </c>
      <c r="DJ74" s="289" t="str">
        <f ca="true">+IF(OFFSET('Sanitation Data'!$I$28,0,10*ROW('Sanitation Data'!I68))="","",OFFSET('Sanitation Data'!$I$28,0,10*ROW('Sanitation Data'!I68)))</f>
        <v/>
      </c>
      <c r="DK74" s="289" t="str">
        <f ca="true">+IF(OFFSET('Sanitation Data'!$I$29,0,10*ROW('Sanitation Data'!I68))="","",OFFSET('Sanitation Data'!$I$29,0,10*ROW('Sanitation Data'!I68)))</f>
        <v/>
      </c>
      <c r="DL74" s="289" t="str">
        <f ca="true">+IF(OFFSET('Sanitation Data'!$I$30,0,10*ROW('Sanitation Data'!I68))="","",OFFSET('Sanitation Data'!$I$30,0,10*ROW('Sanitation Data'!I68)))</f>
        <v/>
      </c>
      <c r="DM74" s="289" t="str">
        <f ca="true">+IF(OFFSET('Sanitation Data'!$I$31,0,10*ROW('Sanitation Data'!I68))="","",OFFSET('Sanitation Data'!$I$31,0,10*ROW('Sanitation Data'!I68)))</f>
        <v/>
      </c>
      <c r="DN74" s="289" t="str">
        <f ca="true">+IF(OFFSET('Sanitation Data'!$I$32,0,10*ROW('Sanitation Data'!I68))="","",OFFSET('Sanitation Data'!$I$32,0,10*ROW('Sanitation Data'!I68)))</f>
        <v/>
      </c>
      <c r="DO74" s="289" t="str">
        <f ca="true">+IF(OFFSET('Hygiene Data'!$D$11,0,10*ROW('Hygiene Data'!D68))="","",OFFSET('Hygiene Data'!$D$11,0,10*ROW('Hygiene Data'!D68)))</f>
        <v/>
      </c>
      <c r="DP74" s="289" t="str">
        <f ca="true">+IF(OFFSET('Hygiene Data'!$D$12,0,10*ROW('Hygiene Data'!D68))="","",OFFSET('Hygiene Data'!$D$12,0,10*ROW('Hygiene Data'!D68)))</f>
        <v/>
      </c>
      <c r="DQ74" s="289" t="str">
        <f ca="true">+IF(OFFSET('Hygiene Data'!$D$13,0,10*ROW('Hygiene Data'!D68))="","",OFFSET('Hygiene Data'!$D$13,0,10*ROW('Hygiene Data'!D68)))</f>
        <v/>
      </c>
      <c r="DR74" s="289" t="str">
        <f ca="true">+IF(OFFSET('Hygiene Data'!$E$11,0,10*ROW('Hygiene Data'!E68))="","",OFFSET('Hygiene Data'!$E$11,0,10*ROW('Hygiene Data'!E68)))</f>
        <v/>
      </c>
      <c r="DS74" s="289" t="str">
        <f ca="true">+IF(OFFSET('Hygiene Data'!$E$12,0,10*ROW('Hygiene Data'!E68))="","",OFFSET('Hygiene Data'!$E$12,0,10*ROW('Hygiene Data'!E68)))</f>
        <v/>
      </c>
      <c r="DT74" s="289" t="str">
        <f ca="true">+IF(OFFSET('Hygiene Data'!$E$13,0,10*ROW('Hygiene Data'!E68))="","",OFFSET('Hygiene Data'!$E$13,0,10*ROW('Hygiene Data'!E68)))</f>
        <v/>
      </c>
      <c r="DU74" s="289" t="str">
        <f ca="true">+IF(OFFSET('Hygiene Data'!$F$11,0,10*ROW('Hygiene Data'!F68))="","",OFFSET('Hygiene Data'!$F$11,0,10*ROW('Hygiene Data'!F68)))</f>
        <v/>
      </c>
      <c r="DV74" s="289" t="str">
        <f ca="true">+IF(OFFSET('Hygiene Data'!$F$12,0,10*ROW('Hygiene Data'!F68))="","",OFFSET('Hygiene Data'!$F$12,0,10*ROW('Hygiene Data'!F68)))</f>
        <v/>
      </c>
      <c r="DW74" s="289" t="str">
        <f ca="true">+IF(OFFSET('Hygiene Data'!$F$13,0,10*ROW('Hygiene Data'!F68))="","",OFFSET('Hygiene Data'!$F$13,0,10*ROW('Hygiene Data'!F68)))</f>
        <v/>
      </c>
      <c r="DX74" s="289" t="str">
        <f ca="true">+IF(OFFSET('Hygiene Data'!$G$11,0,10*ROW('Hygiene Data'!G68))="","",OFFSET('Hygiene Data'!$G$11,0,10*ROW('Hygiene Data'!G68)))</f>
        <v/>
      </c>
      <c r="DY74" s="289" t="str">
        <f ca="true">+IF(OFFSET('Hygiene Data'!$G$12,0,10*ROW('Hygiene Data'!G68))="","",OFFSET('Hygiene Data'!$G$12,0,10*ROW('Hygiene Data'!G68)))</f>
        <v/>
      </c>
      <c r="DZ74" s="289" t="str">
        <f ca="true">+IF(OFFSET('Hygiene Data'!$G$13,0,10*ROW('Hygiene Data'!G68))="","",OFFSET('Hygiene Data'!$G$13,0,10*ROW('Hygiene Data'!G68)))</f>
        <v/>
      </c>
      <c r="EA74" s="289" t="str">
        <f ca="true">+IF(OFFSET('Hygiene Data'!$H$11,0,10*ROW('Hygiene Data'!H68))="","",OFFSET('Hygiene Data'!$H$11,0,10*ROW('Hygiene Data'!H68)))</f>
        <v/>
      </c>
      <c r="EB74" s="289" t="str">
        <f ca="true">+IF(OFFSET('Hygiene Data'!$H$12,0,10*ROW('Hygiene Data'!H68))="","",OFFSET('Hygiene Data'!$H$12,0,10*ROW('Hygiene Data'!H68)))</f>
        <v/>
      </c>
      <c r="EC74" s="289" t="str">
        <f ca="true">+IF(OFFSET('Hygiene Data'!$H$13,0,10*ROW('Hygiene Data'!H68))="","",OFFSET('Hygiene Data'!$H$13,0,10*ROW('Hygiene Data'!H68)))</f>
        <v/>
      </c>
      <c r="ED74" s="289" t="str">
        <f ca="true">+IF(OFFSET('Hygiene Data'!$I$11,0,10*ROW('Hygiene Data'!I68))="","",OFFSET('Hygiene Data'!$I$11,0,10*ROW('Hygiene Data'!I68)))</f>
        <v/>
      </c>
      <c r="EE74" s="289" t="str">
        <f ca="true">+IF(OFFSET('Hygiene Data'!$I$12,0,10*ROW('Hygiene Data'!I68))="","",OFFSET('Hygiene Data'!$I$12,0,10*ROW('Hygiene Data'!I68)))</f>
        <v/>
      </c>
      <c r="EF74" s="289"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5"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9"/>
      <c r="BS75" s="289" t="str">
        <f ca="true">+IF(OFFSET('Water Data'!$D$27,0,10*ROW('Water Data'!D69))="","",OFFSET('Water Data'!$D$27,0,10*ROW('Water Data'!D69)))</f>
        <v/>
      </c>
      <c r="BT75" s="289" t="str">
        <f ca="true">+IF(OFFSET('Water Data'!$D$28,0,10*ROW('Water Data'!D69))="","",OFFSET('Water Data'!$D$28,0,10*ROW('Water Data'!D69)))</f>
        <v/>
      </c>
      <c r="BU75" s="289" t="str">
        <f ca="true">+IF(OFFSET('Water Data'!$D$29,0,10*ROW('Water Data'!D69))="","",OFFSET('Water Data'!$D$29,0,10*ROW('Water Data'!D69)))</f>
        <v/>
      </c>
      <c r="BV75" s="289" t="str">
        <f ca="true">+IF(OFFSET('Water Data'!$E$27,0,10*ROW('Water Data'!E69))="","",OFFSET('Water Data'!$E$27,0,10*ROW('Water Data'!E69)))</f>
        <v/>
      </c>
      <c r="BW75" s="289" t="str">
        <f ca="true">+IF(OFFSET('Water Data'!$E$28,0,10*ROW('Water Data'!E69))="","",OFFSET('Water Data'!$E$28,0,10*ROW('Water Data'!E69)))</f>
        <v/>
      </c>
      <c r="BX75" s="289" t="str">
        <f ca="true">+IF(OFFSET('Water Data'!$E$29,0,10*ROW('Water Data'!E69))="","",OFFSET('Water Data'!$E$29,0,10*ROW('Water Data'!E69)))</f>
        <v/>
      </c>
      <c r="BY75" s="289" t="str">
        <f ca="true">+IF(OFFSET('Water Data'!$F$27,0,10*ROW('Water Data'!F69))="","",OFFSET('Water Data'!$F$27,0,10*ROW('Water Data'!F69)))</f>
        <v/>
      </c>
      <c r="BZ75" s="289" t="str">
        <f ca="true">+IF(OFFSET('Water Data'!$F$28,0,10*ROW('Water Data'!F69))="","",OFFSET('Water Data'!$F$28,0,10*ROW('Water Data'!F69)))</f>
        <v/>
      </c>
      <c r="CA75" s="289" t="str">
        <f ca="true">+IF(OFFSET('Water Data'!$F$29,0,10*ROW('Water Data'!F69))="","",OFFSET('Water Data'!$F$29,0,10*ROW('Water Data'!F69)))</f>
        <v/>
      </c>
      <c r="CB75" s="289" t="str">
        <f ca="true">+IF(OFFSET('Water Data'!$G$27,0,10*ROW('Water Data'!G69))="","",OFFSET('Water Data'!$G$27,0,10*ROW('Water Data'!G69)))</f>
        <v/>
      </c>
      <c r="CC75" s="289" t="str">
        <f ca="true">+IF(OFFSET('Water Data'!$G$28,0,10*ROW('Water Data'!G69))="","",OFFSET('Water Data'!$G$28,0,10*ROW('Water Data'!G69)))</f>
        <v/>
      </c>
      <c r="CD75" s="289" t="str">
        <f ca="true">+IF(OFFSET('Water Data'!$G$29,0,10*ROW('Water Data'!G69))="","",OFFSET('Water Data'!$G$29,0,10*ROW('Water Data'!G69)))</f>
        <v/>
      </c>
      <c r="CE75" s="289" t="str">
        <f ca="true">+IF(OFFSET('Water Data'!$H$27,0,10*ROW('Water Data'!H69))="","",OFFSET('Water Data'!$H$27,0,10*ROW('Water Data'!H69)))</f>
        <v/>
      </c>
      <c r="CF75" s="289" t="str">
        <f ca="true">+IF(OFFSET('Water Data'!$H$28,0,10*ROW('Water Data'!H69))="","",OFFSET('Water Data'!$H$28,0,10*ROW('Water Data'!H69)))</f>
        <v/>
      </c>
      <c r="CG75" s="289" t="str">
        <f ca="true">+IF(OFFSET('Water Data'!$H$29,0,10*ROW('Water Data'!H69))="","",OFFSET('Water Data'!$H$29,0,10*ROW('Water Data'!H69)))</f>
        <v/>
      </c>
      <c r="CH75" s="289" t="str">
        <f ca="true">+IF(OFFSET('Water Data'!$I$27,0,10*ROW('Water Data'!I69))="","",OFFSET('Water Data'!$I$27,0,10*ROW('Water Data'!I69)))</f>
        <v/>
      </c>
      <c r="CI75" s="289" t="str">
        <f ca="true">+IF(OFFSET('Water Data'!$I$28,0,10*ROW('Water Data'!I69))="","",OFFSET('Water Data'!$I$28,0,10*ROW('Water Data'!I69)))</f>
        <v/>
      </c>
      <c r="CJ75" s="289" t="str">
        <f ca="true">+IF(OFFSET('Water Data'!$I$29,0,10*ROW('Water Data'!I69))="","",OFFSET('Water Data'!$I$29,0,10*ROW('Water Data'!I69)))</f>
        <v/>
      </c>
      <c r="CK75" s="289" t="str">
        <f ca="true">+IF(OFFSET('Sanitation Data'!$D$28,0,10*ROW('Sanitation Data'!D69))="","",OFFSET('Sanitation Data'!$D$28,0,10*ROW('Sanitation Data'!D69)))</f>
        <v/>
      </c>
      <c r="CL75" s="289" t="str">
        <f ca="true">+IF(OFFSET('Sanitation Data'!$D$29,0,10*ROW('Sanitation Data'!D69))="","",OFFSET('Sanitation Data'!$D$29,0,10*ROW('Sanitation Data'!D69)))</f>
        <v/>
      </c>
      <c r="CM75" s="289" t="str">
        <f ca="true">+IF(OFFSET('Sanitation Data'!$D$30,0,10*ROW('Sanitation Data'!D69))="","",OFFSET('Sanitation Data'!$D$30,0,10*ROW('Sanitation Data'!D69)))</f>
        <v/>
      </c>
      <c r="CN75" s="289" t="str">
        <f ca="true">+IF(OFFSET('Sanitation Data'!$D$31,0,10*ROW('Sanitation Data'!D69))="","",OFFSET('Sanitation Data'!$D$31,0,10*ROW('Sanitation Data'!D69)))</f>
        <v/>
      </c>
      <c r="CO75" s="289" t="str">
        <f ca="true">+IF(OFFSET('Sanitation Data'!$D$32,0,10*ROW('Sanitation Data'!D69))="","",OFFSET('Sanitation Data'!$D$32,0,10*ROW('Sanitation Data'!D69)))</f>
        <v/>
      </c>
      <c r="CP75" s="289" t="str">
        <f ca="true">+IF(OFFSET('Sanitation Data'!$E$28,0,10*ROW('Sanitation Data'!E69))="","",OFFSET('Sanitation Data'!$E$28,0,10*ROW('Sanitation Data'!E69)))</f>
        <v/>
      </c>
      <c r="CQ75" s="289" t="str">
        <f ca="true">+IF(OFFSET('Sanitation Data'!$E$29,0,10*ROW('Sanitation Data'!E69))="","",OFFSET('Sanitation Data'!$E$29,0,10*ROW('Sanitation Data'!E69)))</f>
        <v/>
      </c>
      <c r="CR75" s="289" t="str">
        <f ca="true">+IF(OFFSET('Sanitation Data'!$E$30,0,10*ROW('Sanitation Data'!E69))="","",OFFSET('Sanitation Data'!$E$30,0,10*ROW('Sanitation Data'!E69)))</f>
        <v/>
      </c>
      <c r="CS75" s="289" t="str">
        <f ca="true">+IF(OFFSET('Sanitation Data'!$E$31,0,10*ROW('Sanitation Data'!E69))="","",OFFSET('Sanitation Data'!$E$31,0,10*ROW('Sanitation Data'!E69)))</f>
        <v/>
      </c>
      <c r="CT75" s="289" t="str">
        <f ca="true">+IF(OFFSET('Sanitation Data'!$E$32,0,10*ROW('Sanitation Data'!E69))="","",OFFSET('Sanitation Data'!$E$32,0,10*ROW('Sanitation Data'!E69)))</f>
        <v/>
      </c>
      <c r="CU75" s="289" t="str">
        <f ca="true">+IF(OFFSET('Sanitation Data'!$F$28,0,10*ROW('Sanitation Data'!F69))="","",OFFSET('Sanitation Data'!$F$28,0,10*ROW('Sanitation Data'!F69)))</f>
        <v/>
      </c>
      <c r="CV75" s="289" t="str">
        <f ca="true">+IF(OFFSET('Sanitation Data'!$F$29,0,10*ROW('Sanitation Data'!F69))="","",OFFSET('Sanitation Data'!$F$29,0,10*ROW('Sanitation Data'!F69)))</f>
        <v/>
      </c>
      <c r="CW75" s="289" t="str">
        <f ca="true">+IF(OFFSET('Sanitation Data'!$F$30,0,10*ROW('Sanitation Data'!F69))="","",OFFSET('Sanitation Data'!$F$30,0,10*ROW('Sanitation Data'!F69)))</f>
        <v/>
      </c>
      <c r="CX75" s="289" t="str">
        <f ca="true">+IF(OFFSET('Sanitation Data'!$F$31,0,10*ROW('Sanitation Data'!F69))="","",OFFSET('Sanitation Data'!$F$31,0,10*ROW('Sanitation Data'!F69)))</f>
        <v/>
      </c>
      <c r="CY75" s="289" t="str">
        <f ca="true">+IF(OFFSET('Sanitation Data'!$F$32,0,10*ROW('Sanitation Data'!F69))="","",OFFSET('Sanitation Data'!$F$32,0,10*ROW('Sanitation Data'!F69)))</f>
        <v/>
      </c>
      <c r="CZ75" s="289" t="str">
        <f ca="true">+IF(OFFSET('Sanitation Data'!$G$28,0,10*ROW('Sanitation Data'!G69))="","",OFFSET('Sanitation Data'!$G$28,0,10*ROW('Sanitation Data'!G69)))</f>
        <v/>
      </c>
      <c r="DA75" s="289" t="str">
        <f ca="true">+IF(OFFSET('Sanitation Data'!$G$29,0,10*ROW('Sanitation Data'!G69))="","",OFFSET('Sanitation Data'!$G$29,0,10*ROW('Sanitation Data'!G69)))</f>
        <v/>
      </c>
      <c r="DB75" s="289" t="str">
        <f ca="true">+IF(OFFSET('Sanitation Data'!$G$30,0,10*ROW('Sanitation Data'!G69))="","",OFFSET('Sanitation Data'!$G$30,0,10*ROW('Sanitation Data'!G69)))</f>
        <v/>
      </c>
      <c r="DC75" s="289" t="str">
        <f ca="true">+IF(OFFSET('Sanitation Data'!$G$31,0,10*ROW('Sanitation Data'!G69))="","",OFFSET('Sanitation Data'!$G$31,0,10*ROW('Sanitation Data'!G69)))</f>
        <v/>
      </c>
      <c r="DD75" s="289" t="str">
        <f ca="true">+IF(OFFSET('Sanitation Data'!$G$32,0,10*ROW('Sanitation Data'!G69))="","",OFFSET('Sanitation Data'!$G$32,0,10*ROW('Sanitation Data'!G69)))</f>
        <v/>
      </c>
      <c r="DE75" s="289" t="str">
        <f ca="true">+IF(OFFSET('Sanitation Data'!$H$28,0,10*ROW('Sanitation Data'!H69))="","",OFFSET('Sanitation Data'!$H$28,0,10*ROW('Sanitation Data'!H69)))</f>
        <v/>
      </c>
      <c r="DF75" s="289" t="str">
        <f ca="true">+IF(OFFSET('Sanitation Data'!$H$29,0,10*ROW('Sanitation Data'!H69))="","",OFFSET('Sanitation Data'!$H$29,0,10*ROW('Sanitation Data'!H69)))</f>
        <v/>
      </c>
      <c r="DG75" s="289" t="str">
        <f ca="true">+IF(OFFSET('Sanitation Data'!$H$30,0,10*ROW('Sanitation Data'!H69))="","",OFFSET('Sanitation Data'!$H$30,0,10*ROW('Sanitation Data'!H69)))</f>
        <v/>
      </c>
      <c r="DH75" s="289" t="str">
        <f ca="true">+IF(OFFSET('Sanitation Data'!$H$31,0,10*ROW('Sanitation Data'!H69))="","",OFFSET('Sanitation Data'!$H$31,0,10*ROW('Sanitation Data'!H69)))</f>
        <v/>
      </c>
      <c r="DI75" s="289" t="str">
        <f ca="true">+IF(OFFSET('Sanitation Data'!$H$32,0,10*ROW('Sanitation Data'!H69))="","",OFFSET('Sanitation Data'!$H$32,0,10*ROW('Sanitation Data'!H69)))</f>
        <v/>
      </c>
      <c r="DJ75" s="289" t="str">
        <f ca="true">+IF(OFFSET('Sanitation Data'!$I$28,0,10*ROW('Sanitation Data'!I69))="","",OFFSET('Sanitation Data'!$I$28,0,10*ROW('Sanitation Data'!I69)))</f>
        <v/>
      </c>
      <c r="DK75" s="289" t="str">
        <f ca="true">+IF(OFFSET('Sanitation Data'!$I$29,0,10*ROW('Sanitation Data'!I69))="","",OFFSET('Sanitation Data'!$I$29,0,10*ROW('Sanitation Data'!I69)))</f>
        <v/>
      </c>
      <c r="DL75" s="289" t="str">
        <f ca="true">+IF(OFFSET('Sanitation Data'!$I$30,0,10*ROW('Sanitation Data'!I69))="","",OFFSET('Sanitation Data'!$I$30,0,10*ROW('Sanitation Data'!I69)))</f>
        <v/>
      </c>
      <c r="DM75" s="289" t="str">
        <f ca="true">+IF(OFFSET('Sanitation Data'!$I$31,0,10*ROW('Sanitation Data'!I69))="","",OFFSET('Sanitation Data'!$I$31,0,10*ROW('Sanitation Data'!I69)))</f>
        <v/>
      </c>
      <c r="DN75" s="289" t="str">
        <f ca="true">+IF(OFFSET('Sanitation Data'!$I$32,0,10*ROW('Sanitation Data'!I69))="","",OFFSET('Sanitation Data'!$I$32,0,10*ROW('Sanitation Data'!I69)))</f>
        <v/>
      </c>
      <c r="DO75" s="289" t="str">
        <f ca="true">+IF(OFFSET('Hygiene Data'!$D$11,0,10*ROW('Hygiene Data'!D69))="","",OFFSET('Hygiene Data'!$D$11,0,10*ROW('Hygiene Data'!D69)))</f>
        <v/>
      </c>
      <c r="DP75" s="289" t="str">
        <f ca="true">+IF(OFFSET('Hygiene Data'!$D$12,0,10*ROW('Hygiene Data'!D69))="","",OFFSET('Hygiene Data'!$D$12,0,10*ROW('Hygiene Data'!D69)))</f>
        <v/>
      </c>
      <c r="DQ75" s="289" t="str">
        <f ca="true">+IF(OFFSET('Hygiene Data'!$D$13,0,10*ROW('Hygiene Data'!D69))="","",OFFSET('Hygiene Data'!$D$13,0,10*ROW('Hygiene Data'!D69)))</f>
        <v/>
      </c>
      <c r="DR75" s="289" t="str">
        <f ca="true">+IF(OFFSET('Hygiene Data'!$E$11,0,10*ROW('Hygiene Data'!E69))="","",OFFSET('Hygiene Data'!$E$11,0,10*ROW('Hygiene Data'!E69)))</f>
        <v/>
      </c>
      <c r="DS75" s="289" t="str">
        <f ca="true">+IF(OFFSET('Hygiene Data'!$E$12,0,10*ROW('Hygiene Data'!E69))="","",OFFSET('Hygiene Data'!$E$12,0,10*ROW('Hygiene Data'!E69)))</f>
        <v/>
      </c>
      <c r="DT75" s="289" t="str">
        <f ca="true">+IF(OFFSET('Hygiene Data'!$E$13,0,10*ROW('Hygiene Data'!E69))="","",OFFSET('Hygiene Data'!$E$13,0,10*ROW('Hygiene Data'!E69)))</f>
        <v/>
      </c>
      <c r="DU75" s="289" t="str">
        <f ca="true">+IF(OFFSET('Hygiene Data'!$F$11,0,10*ROW('Hygiene Data'!F69))="","",OFFSET('Hygiene Data'!$F$11,0,10*ROW('Hygiene Data'!F69)))</f>
        <v/>
      </c>
      <c r="DV75" s="289" t="str">
        <f ca="true">+IF(OFFSET('Hygiene Data'!$F$12,0,10*ROW('Hygiene Data'!F69))="","",OFFSET('Hygiene Data'!$F$12,0,10*ROW('Hygiene Data'!F69)))</f>
        <v/>
      </c>
      <c r="DW75" s="289" t="str">
        <f ca="true">+IF(OFFSET('Hygiene Data'!$F$13,0,10*ROW('Hygiene Data'!F69))="","",OFFSET('Hygiene Data'!$F$13,0,10*ROW('Hygiene Data'!F69)))</f>
        <v/>
      </c>
      <c r="DX75" s="289" t="str">
        <f ca="true">+IF(OFFSET('Hygiene Data'!$G$11,0,10*ROW('Hygiene Data'!G69))="","",OFFSET('Hygiene Data'!$G$11,0,10*ROW('Hygiene Data'!G69)))</f>
        <v/>
      </c>
      <c r="DY75" s="289" t="str">
        <f ca="true">+IF(OFFSET('Hygiene Data'!$G$12,0,10*ROW('Hygiene Data'!G69))="","",OFFSET('Hygiene Data'!$G$12,0,10*ROW('Hygiene Data'!G69)))</f>
        <v/>
      </c>
      <c r="DZ75" s="289" t="str">
        <f ca="true">+IF(OFFSET('Hygiene Data'!$G$13,0,10*ROW('Hygiene Data'!G69))="","",OFFSET('Hygiene Data'!$G$13,0,10*ROW('Hygiene Data'!G69)))</f>
        <v/>
      </c>
      <c r="EA75" s="289" t="str">
        <f ca="true">+IF(OFFSET('Hygiene Data'!$H$11,0,10*ROW('Hygiene Data'!H69))="","",OFFSET('Hygiene Data'!$H$11,0,10*ROW('Hygiene Data'!H69)))</f>
        <v/>
      </c>
      <c r="EB75" s="289" t="str">
        <f ca="true">+IF(OFFSET('Hygiene Data'!$H$12,0,10*ROW('Hygiene Data'!H69))="","",OFFSET('Hygiene Data'!$H$12,0,10*ROW('Hygiene Data'!H69)))</f>
        <v/>
      </c>
      <c r="EC75" s="289" t="str">
        <f ca="true">+IF(OFFSET('Hygiene Data'!$H$13,0,10*ROW('Hygiene Data'!H69))="","",OFFSET('Hygiene Data'!$H$13,0,10*ROW('Hygiene Data'!H69)))</f>
        <v/>
      </c>
      <c r="ED75" s="289" t="str">
        <f ca="true">+IF(OFFSET('Hygiene Data'!$I$11,0,10*ROW('Hygiene Data'!I69))="","",OFFSET('Hygiene Data'!$I$11,0,10*ROW('Hygiene Data'!I69)))</f>
        <v/>
      </c>
      <c r="EE75" s="289" t="str">
        <f ca="true">+IF(OFFSET('Hygiene Data'!$I$12,0,10*ROW('Hygiene Data'!I69))="","",OFFSET('Hygiene Data'!$I$12,0,10*ROW('Hygiene Data'!I69)))</f>
        <v/>
      </c>
      <c r="EF75" s="289"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5"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9"/>
      <c r="BS76" s="289" t="str">
        <f ca="true">+IF(OFFSET('Water Data'!$D$27,0,10*ROW('Water Data'!D70))="","",OFFSET('Water Data'!$D$27,0,10*ROW('Water Data'!D70)))</f>
        <v/>
      </c>
      <c r="BT76" s="289" t="str">
        <f ca="true">+IF(OFFSET('Water Data'!$D$28,0,10*ROW('Water Data'!D70))="","",OFFSET('Water Data'!$D$28,0,10*ROW('Water Data'!D70)))</f>
        <v/>
      </c>
      <c r="BU76" s="289" t="str">
        <f ca="true">+IF(OFFSET('Water Data'!$D$29,0,10*ROW('Water Data'!D70))="","",OFFSET('Water Data'!$D$29,0,10*ROW('Water Data'!D70)))</f>
        <v/>
      </c>
      <c r="BV76" s="289" t="str">
        <f ca="true">+IF(OFFSET('Water Data'!$E$27,0,10*ROW('Water Data'!E70))="","",OFFSET('Water Data'!$E$27,0,10*ROW('Water Data'!E70)))</f>
        <v/>
      </c>
      <c r="BW76" s="289" t="str">
        <f ca="true">+IF(OFFSET('Water Data'!$E$28,0,10*ROW('Water Data'!E70))="","",OFFSET('Water Data'!$E$28,0,10*ROW('Water Data'!E70)))</f>
        <v/>
      </c>
      <c r="BX76" s="289" t="str">
        <f ca="true">+IF(OFFSET('Water Data'!$E$29,0,10*ROW('Water Data'!E70))="","",OFFSET('Water Data'!$E$29,0,10*ROW('Water Data'!E70)))</f>
        <v/>
      </c>
      <c r="BY76" s="289" t="str">
        <f ca="true">+IF(OFFSET('Water Data'!$F$27,0,10*ROW('Water Data'!F70))="","",OFFSET('Water Data'!$F$27,0,10*ROW('Water Data'!F70)))</f>
        <v/>
      </c>
      <c r="BZ76" s="289" t="str">
        <f ca="true">+IF(OFFSET('Water Data'!$F$28,0,10*ROW('Water Data'!F70))="","",OFFSET('Water Data'!$F$28,0,10*ROW('Water Data'!F70)))</f>
        <v/>
      </c>
      <c r="CA76" s="289" t="str">
        <f ca="true">+IF(OFFSET('Water Data'!$F$29,0,10*ROW('Water Data'!F70))="","",OFFSET('Water Data'!$F$29,0,10*ROW('Water Data'!F70)))</f>
        <v/>
      </c>
      <c r="CB76" s="289" t="str">
        <f ca="true">+IF(OFFSET('Water Data'!$G$27,0,10*ROW('Water Data'!G70))="","",OFFSET('Water Data'!$G$27,0,10*ROW('Water Data'!G70)))</f>
        <v/>
      </c>
      <c r="CC76" s="289" t="str">
        <f ca="true">+IF(OFFSET('Water Data'!$G$28,0,10*ROW('Water Data'!G70))="","",OFFSET('Water Data'!$G$28,0,10*ROW('Water Data'!G70)))</f>
        <v/>
      </c>
      <c r="CD76" s="289" t="str">
        <f ca="true">+IF(OFFSET('Water Data'!$G$29,0,10*ROW('Water Data'!G70))="","",OFFSET('Water Data'!$G$29,0,10*ROW('Water Data'!G70)))</f>
        <v/>
      </c>
      <c r="CE76" s="289" t="str">
        <f ca="true">+IF(OFFSET('Water Data'!$H$27,0,10*ROW('Water Data'!H70))="","",OFFSET('Water Data'!$H$27,0,10*ROW('Water Data'!H70)))</f>
        <v/>
      </c>
      <c r="CF76" s="289" t="str">
        <f ca="true">+IF(OFFSET('Water Data'!$H$28,0,10*ROW('Water Data'!H70))="","",OFFSET('Water Data'!$H$28,0,10*ROW('Water Data'!H70)))</f>
        <v/>
      </c>
      <c r="CG76" s="289" t="str">
        <f ca="true">+IF(OFFSET('Water Data'!$H$29,0,10*ROW('Water Data'!H70))="","",OFFSET('Water Data'!$H$29,0,10*ROW('Water Data'!H70)))</f>
        <v/>
      </c>
      <c r="CH76" s="289" t="str">
        <f ca="true">+IF(OFFSET('Water Data'!$I$27,0,10*ROW('Water Data'!I70))="","",OFFSET('Water Data'!$I$27,0,10*ROW('Water Data'!I70)))</f>
        <v/>
      </c>
      <c r="CI76" s="289" t="str">
        <f ca="true">+IF(OFFSET('Water Data'!$I$28,0,10*ROW('Water Data'!I70))="","",OFFSET('Water Data'!$I$28,0,10*ROW('Water Data'!I70)))</f>
        <v/>
      </c>
      <c r="CJ76" s="289" t="str">
        <f ca="true">+IF(OFFSET('Water Data'!$I$29,0,10*ROW('Water Data'!I70))="","",OFFSET('Water Data'!$I$29,0,10*ROW('Water Data'!I70)))</f>
        <v/>
      </c>
      <c r="CK76" s="289" t="str">
        <f ca="true">+IF(OFFSET('Sanitation Data'!$D$28,0,10*ROW('Sanitation Data'!D70))="","",OFFSET('Sanitation Data'!$D$28,0,10*ROW('Sanitation Data'!D70)))</f>
        <v/>
      </c>
      <c r="CL76" s="289" t="str">
        <f ca="true">+IF(OFFSET('Sanitation Data'!$D$29,0,10*ROW('Sanitation Data'!D70))="","",OFFSET('Sanitation Data'!$D$29,0,10*ROW('Sanitation Data'!D70)))</f>
        <v/>
      </c>
      <c r="CM76" s="289" t="str">
        <f ca="true">+IF(OFFSET('Sanitation Data'!$D$30,0,10*ROW('Sanitation Data'!D70))="","",OFFSET('Sanitation Data'!$D$30,0,10*ROW('Sanitation Data'!D70)))</f>
        <v/>
      </c>
      <c r="CN76" s="289" t="str">
        <f ca="true">+IF(OFFSET('Sanitation Data'!$D$31,0,10*ROW('Sanitation Data'!D70))="","",OFFSET('Sanitation Data'!$D$31,0,10*ROW('Sanitation Data'!D70)))</f>
        <v/>
      </c>
      <c r="CO76" s="289" t="str">
        <f ca="true">+IF(OFFSET('Sanitation Data'!$D$32,0,10*ROW('Sanitation Data'!D70))="","",OFFSET('Sanitation Data'!$D$32,0,10*ROW('Sanitation Data'!D70)))</f>
        <v/>
      </c>
      <c r="CP76" s="289" t="str">
        <f ca="true">+IF(OFFSET('Sanitation Data'!$E$28,0,10*ROW('Sanitation Data'!E70))="","",OFFSET('Sanitation Data'!$E$28,0,10*ROW('Sanitation Data'!E70)))</f>
        <v/>
      </c>
      <c r="CQ76" s="289" t="str">
        <f ca="true">+IF(OFFSET('Sanitation Data'!$E$29,0,10*ROW('Sanitation Data'!E70))="","",OFFSET('Sanitation Data'!$E$29,0,10*ROW('Sanitation Data'!E70)))</f>
        <v/>
      </c>
      <c r="CR76" s="289" t="str">
        <f ca="true">+IF(OFFSET('Sanitation Data'!$E$30,0,10*ROW('Sanitation Data'!E70))="","",OFFSET('Sanitation Data'!$E$30,0,10*ROW('Sanitation Data'!E70)))</f>
        <v/>
      </c>
      <c r="CS76" s="289" t="str">
        <f ca="true">+IF(OFFSET('Sanitation Data'!$E$31,0,10*ROW('Sanitation Data'!E70))="","",OFFSET('Sanitation Data'!$E$31,0,10*ROW('Sanitation Data'!E70)))</f>
        <v/>
      </c>
      <c r="CT76" s="289" t="str">
        <f ca="true">+IF(OFFSET('Sanitation Data'!$E$32,0,10*ROW('Sanitation Data'!E70))="","",OFFSET('Sanitation Data'!$E$32,0,10*ROW('Sanitation Data'!E70)))</f>
        <v/>
      </c>
      <c r="CU76" s="289" t="str">
        <f ca="true">+IF(OFFSET('Sanitation Data'!$F$28,0,10*ROW('Sanitation Data'!F70))="","",OFFSET('Sanitation Data'!$F$28,0,10*ROW('Sanitation Data'!F70)))</f>
        <v/>
      </c>
      <c r="CV76" s="289" t="str">
        <f ca="true">+IF(OFFSET('Sanitation Data'!$F$29,0,10*ROW('Sanitation Data'!F70))="","",OFFSET('Sanitation Data'!$F$29,0,10*ROW('Sanitation Data'!F70)))</f>
        <v/>
      </c>
      <c r="CW76" s="289" t="str">
        <f ca="true">+IF(OFFSET('Sanitation Data'!$F$30,0,10*ROW('Sanitation Data'!F70))="","",OFFSET('Sanitation Data'!$F$30,0,10*ROW('Sanitation Data'!F70)))</f>
        <v/>
      </c>
      <c r="CX76" s="289" t="str">
        <f ca="true">+IF(OFFSET('Sanitation Data'!$F$31,0,10*ROW('Sanitation Data'!F70))="","",OFFSET('Sanitation Data'!$F$31,0,10*ROW('Sanitation Data'!F70)))</f>
        <v/>
      </c>
      <c r="CY76" s="289" t="str">
        <f ca="true">+IF(OFFSET('Sanitation Data'!$F$32,0,10*ROW('Sanitation Data'!F70))="","",OFFSET('Sanitation Data'!$F$32,0,10*ROW('Sanitation Data'!F70)))</f>
        <v/>
      </c>
      <c r="CZ76" s="289" t="str">
        <f ca="true">+IF(OFFSET('Sanitation Data'!$G$28,0,10*ROW('Sanitation Data'!G70))="","",OFFSET('Sanitation Data'!$G$28,0,10*ROW('Sanitation Data'!G70)))</f>
        <v/>
      </c>
      <c r="DA76" s="289" t="str">
        <f ca="true">+IF(OFFSET('Sanitation Data'!$G$29,0,10*ROW('Sanitation Data'!G70))="","",OFFSET('Sanitation Data'!$G$29,0,10*ROW('Sanitation Data'!G70)))</f>
        <v/>
      </c>
      <c r="DB76" s="289" t="str">
        <f ca="true">+IF(OFFSET('Sanitation Data'!$G$30,0,10*ROW('Sanitation Data'!G70))="","",OFFSET('Sanitation Data'!$G$30,0,10*ROW('Sanitation Data'!G70)))</f>
        <v/>
      </c>
      <c r="DC76" s="289" t="str">
        <f ca="true">+IF(OFFSET('Sanitation Data'!$G$31,0,10*ROW('Sanitation Data'!G70))="","",OFFSET('Sanitation Data'!$G$31,0,10*ROW('Sanitation Data'!G70)))</f>
        <v/>
      </c>
      <c r="DD76" s="289" t="str">
        <f ca="true">+IF(OFFSET('Sanitation Data'!$G$32,0,10*ROW('Sanitation Data'!G70))="","",OFFSET('Sanitation Data'!$G$32,0,10*ROW('Sanitation Data'!G70)))</f>
        <v/>
      </c>
      <c r="DE76" s="289" t="str">
        <f ca="true">+IF(OFFSET('Sanitation Data'!$H$28,0,10*ROW('Sanitation Data'!H70))="","",OFFSET('Sanitation Data'!$H$28,0,10*ROW('Sanitation Data'!H70)))</f>
        <v/>
      </c>
      <c r="DF76" s="289" t="str">
        <f ca="true">+IF(OFFSET('Sanitation Data'!$H$29,0,10*ROW('Sanitation Data'!H70))="","",OFFSET('Sanitation Data'!$H$29,0,10*ROW('Sanitation Data'!H70)))</f>
        <v/>
      </c>
      <c r="DG76" s="289" t="str">
        <f ca="true">+IF(OFFSET('Sanitation Data'!$H$30,0,10*ROW('Sanitation Data'!H70))="","",OFFSET('Sanitation Data'!$H$30,0,10*ROW('Sanitation Data'!H70)))</f>
        <v/>
      </c>
      <c r="DH76" s="289" t="str">
        <f ca="true">+IF(OFFSET('Sanitation Data'!$H$31,0,10*ROW('Sanitation Data'!H70))="","",OFFSET('Sanitation Data'!$H$31,0,10*ROW('Sanitation Data'!H70)))</f>
        <v/>
      </c>
      <c r="DI76" s="289" t="str">
        <f ca="true">+IF(OFFSET('Sanitation Data'!$H$32,0,10*ROW('Sanitation Data'!H70))="","",OFFSET('Sanitation Data'!$H$32,0,10*ROW('Sanitation Data'!H70)))</f>
        <v/>
      </c>
      <c r="DJ76" s="289" t="str">
        <f ca="true">+IF(OFFSET('Sanitation Data'!$I$28,0,10*ROW('Sanitation Data'!I70))="","",OFFSET('Sanitation Data'!$I$28,0,10*ROW('Sanitation Data'!I70)))</f>
        <v/>
      </c>
      <c r="DK76" s="289" t="str">
        <f ca="true">+IF(OFFSET('Sanitation Data'!$I$29,0,10*ROW('Sanitation Data'!I70))="","",OFFSET('Sanitation Data'!$I$29,0,10*ROW('Sanitation Data'!I70)))</f>
        <v/>
      </c>
      <c r="DL76" s="289" t="str">
        <f ca="true">+IF(OFFSET('Sanitation Data'!$I$30,0,10*ROW('Sanitation Data'!I70))="","",OFFSET('Sanitation Data'!$I$30,0,10*ROW('Sanitation Data'!I70)))</f>
        <v/>
      </c>
      <c r="DM76" s="289" t="str">
        <f ca="true">+IF(OFFSET('Sanitation Data'!$I$31,0,10*ROW('Sanitation Data'!I70))="","",OFFSET('Sanitation Data'!$I$31,0,10*ROW('Sanitation Data'!I70)))</f>
        <v/>
      </c>
      <c r="DN76" s="289" t="str">
        <f ca="true">+IF(OFFSET('Sanitation Data'!$I$32,0,10*ROW('Sanitation Data'!I70))="","",OFFSET('Sanitation Data'!$I$32,0,10*ROW('Sanitation Data'!I70)))</f>
        <v/>
      </c>
      <c r="DO76" s="289" t="str">
        <f ca="true">+IF(OFFSET('Hygiene Data'!$D$11,0,10*ROW('Hygiene Data'!D70))="","",OFFSET('Hygiene Data'!$D$11,0,10*ROW('Hygiene Data'!D70)))</f>
        <v/>
      </c>
      <c r="DP76" s="289" t="str">
        <f ca="true">+IF(OFFSET('Hygiene Data'!$D$12,0,10*ROW('Hygiene Data'!D70))="","",OFFSET('Hygiene Data'!$D$12,0,10*ROW('Hygiene Data'!D70)))</f>
        <v/>
      </c>
      <c r="DQ76" s="289" t="str">
        <f ca="true">+IF(OFFSET('Hygiene Data'!$D$13,0,10*ROW('Hygiene Data'!D70))="","",OFFSET('Hygiene Data'!$D$13,0,10*ROW('Hygiene Data'!D70)))</f>
        <v/>
      </c>
      <c r="DR76" s="289" t="str">
        <f ca="true">+IF(OFFSET('Hygiene Data'!$E$11,0,10*ROW('Hygiene Data'!E70))="","",OFFSET('Hygiene Data'!$E$11,0,10*ROW('Hygiene Data'!E70)))</f>
        <v/>
      </c>
      <c r="DS76" s="289" t="str">
        <f ca="true">+IF(OFFSET('Hygiene Data'!$E$12,0,10*ROW('Hygiene Data'!E70))="","",OFFSET('Hygiene Data'!$E$12,0,10*ROW('Hygiene Data'!E70)))</f>
        <v/>
      </c>
      <c r="DT76" s="289" t="str">
        <f ca="true">+IF(OFFSET('Hygiene Data'!$E$13,0,10*ROW('Hygiene Data'!E70))="","",OFFSET('Hygiene Data'!$E$13,0,10*ROW('Hygiene Data'!E70)))</f>
        <v/>
      </c>
      <c r="DU76" s="289" t="str">
        <f ca="true">+IF(OFFSET('Hygiene Data'!$F$11,0,10*ROW('Hygiene Data'!F70))="","",OFFSET('Hygiene Data'!$F$11,0,10*ROW('Hygiene Data'!F70)))</f>
        <v/>
      </c>
      <c r="DV76" s="289" t="str">
        <f ca="true">+IF(OFFSET('Hygiene Data'!$F$12,0,10*ROW('Hygiene Data'!F70))="","",OFFSET('Hygiene Data'!$F$12,0,10*ROW('Hygiene Data'!F70)))</f>
        <v/>
      </c>
      <c r="DW76" s="289" t="str">
        <f ca="true">+IF(OFFSET('Hygiene Data'!$F$13,0,10*ROW('Hygiene Data'!F70))="","",OFFSET('Hygiene Data'!$F$13,0,10*ROW('Hygiene Data'!F70)))</f>
        <v/>
      </c>
      <c r="DX76" s="289" t="str">
        <f ca="true">+IF(OFFSET('Hygiene Data'!$G$11,0,10*ROW('Hygiene Data'!G70))="","",OFFSET('Hygiene Data'!$G$11,0,10*ROW('Hygiene Data'!G70)))</f>
        <v/>
      </c>
      <c r="DY76" s="289" t="str">
        <f ca="true">+IF(OFFSET('Hygiene Data'!$G$12,0,10*ROW('Hygiene Data'!G70))="","",OFFSET('Hygiene Data'!$G$12,0,10*ROW('Hygiene Data'!G70)))</f>
        <v/>
      </c>
      <c r="DZ76" s="289" t="str">
        <f ca="true">+IF(OFFSET('Hygiene Data'!$G$13,0,10*ROW('Hygiene Data'!G70))="","",OFFSET('Hygiene Data'!$G$13,0,10*ROW('Hygiene Data'!G70)))</f>
        <v/>
      </c>
      <c r="EA76" s="289" t="str">
        <f ca="true">+IF(OFFSET('Hygiene Data'!$H$11,0,10*ROW('Hygiene Data'!H70))="","",OFFSET('Hygiene Data'!$H$11,0,10*ROW('Hygiene Data'!H70)))</f>
        <v/>
      </c>
      <c r="EB76" s="289" t="str">
        <f ca="true">+IF(OFFSET('Hygiene Data'!$H$12,0,10*ROW('Hygiene Data'!H70))="","",OFFSET('Hygiene Data'!$H$12,0,10*ROW('Hygiene Data'!H70)))</f>
        <v/>
      </c>
      <c r="EC76" s="289" t="str">
        <f ca="true">+IF(OFFSET('Hygiene Data'!$H$13,0,10*ROW('Hygiene Data'!H70))="","",OFFSET('Hygiene Data'!$H$13,0,10*ROW('Hygiene Data'!H70)))</f>
        <v/>
      </c>
      <c r="ED76" s="289" t="str">
        <f ca="true">+IF(OFFSET('Hygiene Data'!$I$11,0,10*ROW('Hygiene Data'!I70))="","",OFFSET('Hygiene Data'!$I$11,0,10*ROW('Hygiene Data'!I70)))</f>
        <v/>
      </c>
      <c r="EE76" s="289" t="str">
        <f ca="true">+IF(OFFSET('Hygiene Data'!$I$12,0,10*ROW('Hygiene Data'!I70))="","",OFFSET('Hygiene Data'!$I$12,0,10*ROW('Hygiene Data'!I70)))</f>
        <v/>
      </c>
      <c r="EF76" s="289"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5"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9"/>
      <c r="BS77" s="289" t="str">
        <f ca="true">+IF(OFFSET('Water Data'!$D$27,0,10*ROW('Water Data'!D71))="","",OFFSET('Water Data'!$D$27,0,10*ROW('Water Data'!D71)))</f>
        <v/>
      </c>
      <c r="BT77" s="289" t="str">
        <f ca="true">+IF(OFFSET('Water Data'!$D$28,0,10*ROW('Water Data'!D71))="","",OFFSET('Water Data'!$D$28,0,10*ROW('Water Data'!D71)))</f>
        <v/>
      </c>
      <c r="BU77" s="289" t="str">
        <f ca="true">+IF(OFFSET('Water Data'!$D$29,0,10*ROW('Water Data'!D71))="","",OFFSET('Water Data'!$D$29,0,10*ROW('Water Data'!D71)))</f>
        <v/>
      </c>
      <c r="BV77" s="289" t="str">
        <f ca="true">+IF(OFFSET('Water Data'!$E$27,0,10*ROW('Water Data'!E71))="","",OFFSET('Water Data'!$E$27,0,10*ROW('Water Data'!E71)))</f>
        <v/>
      </c>
      <c r="BW77" s="289" t="str">
        <f ca="true">+IF(OFFSET('Water Data'!$E$28,0,10*ROW('Water Data'!E71))="","",OFFSET('Water Data'!$E$28,0,10*ROW('Water Data'!E71)))</f>
        <v/>
      </c>
      <c r="BX77" s="289" t="str">
        <f ca="true">+IF(OFFSET('Water Data'!$E$29,0,10*ROW('Water Data'!E71))="","",OFFSET('Water Data'!$E$29,0,10*ROW('Water Data'!E71)))</f>
        <v/>
      </c>
      <c r="BY77" s="289" t="str">
        <f ca="true">+IF(OFFSET('Water Data'!$F$27,0,10*ROW('Water Data'!F71))="","",OFFSET('Water Data'!$F$27,0,10*ROW('Water Data'!F71)))</f>
        <v/>
      </c>
      <c r="BZ77" s="289" t="str">
        <f ca="true">+IF(OFFSET('Water Data'!$F$28,0,10*ROW('Water Data'!F71))="","",OFFSET('Water Data'!$F$28,0,10*ROW('Water Data'!F71)))</f>
        <v/>
      </c>
      <c r="CA77" s="289" t="str">
        <f ca="true">+IF(OFFSET('Water Data'!$F$29,0,10*ROW('Water Data'!F71))="","",OFFSET('Water Data'!$F$29,0,10*ROW('Water Data'!F71)))</f>
        <v/>
      </c>
      <c r="CB77" s="289" t="str">
        <f ca="true">+IF(OFFSET('Water Data'!$G$27,0,10*ROW('Water Data'!G71))="","",OFFSET('Water Data'!$G$27,0,10*ROW('Water Data'!G71)))</f>
        <v/>
      </c>
      <c r="CC77" s="289" t="str">
        <f ca="true">+IF(OFFSET('Water Data'!$G$28,0,10*ROW('Water Data'!G71))="","",OFFSET('Water Data'!$G$28,0,10*ROW('Water Data'!G71)))</f>
        <v/>
      </c>
      <c r="CD77" s="289" t="str">
        <f ca="true">+IF(OFFSET('Water Data'!$G$29,0,10*ROW('Water Data'!G71))="","",OFFSET('Water Data'!$G$29,0,10*ROW('Water Data'!G71)))</f>
        <v/>
      </c>
      <c r="CE77" s="289" t="str">
        <f ca="true">+IF(OFFSET('Water Data'!$H$27,0,10*ROW('Water Data'!H71))="","",OFFSET('Water Data'!$H$27,0,10*ROW('Water Data'!H71)))</f>
        <v/>
      </c>
      <c r="CF77" s="289" t="str">
        <f ca="true">+IF(OFFSET('Water Data'!$H$28,0,10*ROW('Water Data'!H71))="","",OFFSET('Water Data'!$H$28,0,10*ROW('Water Data'!H71)))</f>
        <v/>
      </c>
      <c r="CG77" s="289" t="str">
        <f ca="true">+IF(OFFSET('Water Data'!$H$29,0,10*ROW('Water Data'!H71))="","",OFFSET('Water Data'!$H$29,0,10*ROW('Water Data'!H71)))</f>
        <v/>
      </c>
      <c r="CH77" s="289" t="str">
        <f ca="true">+IF(OFFSET('Water Data'!$I$27,0,10*ROW('Water Data'!I71))="","",OFFSET('Water Data'!$I$27,0,10*ROW('Water Data'!I71)))</f>
        <v/>
      </c>
      <c r="CI77" s="289" t="str">
        <f ca="true">+IF(OFFSET('Water Data'!$I$28,0,10*ROW('Water Data'!I71))="","",OFFSET('Water Data'!$I$28,0,10*ROW('Water Data'!I71)))</f>
        <v/>
      </c>
      <c r="CJ77" s="289" t="str">
        <f ca="true">+IF(OFFSET('Water Data'!$I$29,0,10*ROW('Water Data'!I71))="","",OFFSET('Water Data'!$I$29,0,10*ROW('Water Data'!I71)))</f>
        <v/>
      </c>
      <c r="CK77" s="289" t="str">
        <f ca="true">+IF(OFFSET('Sanitation Data'!$D$28,0,10*ROW('Sanitation Data'!D71))="","",OFFSET('Sanitation Data'!$D$28,0,10*ROW('Sanitation Data'!D71)))</f>
        <v/>
      </c>
      <c r="CL77" s="289" t="str">
        <f ca="true">+IF(OFFSET('Sanitation Data'!$D$29,0,10*ROW('Sanitation Data'!D71))="","",OFFSET('Sanitation Data'!$D$29,0,10*ROW('Sanitation Data'!D71)))</f>
        <v/>
      </c>
      <c r="CM77" s="289" t="str">
        <f ca="true">+IF(OFFSET('Sanitation Data'!$D$30,0,10*ROW('Sanitation Data'!D71))="","",OFFSET('Sanitation Data'!$D$30,0,10*ROW('Sanitation Data'!D71)))</f>
        <v/>
      </c>
      <c r="CN77" s="289" t="str">
        <f ca="true">+IF(OFFSET('Sanitation Data'!$D$31,0,10*ROW('Sanitation Data'!D71))="","",OFFSET('Sanitation Data'!$D$31,0,10*ROW('Sanitation Data'!D71)))</f>
        <v/>
      </c>
      <c r="CO77" s="289" t="str">
        <f ca="true">+IF(OFFSET('Sanitation Data'!$D$32,0,10*ROW('Sanitation Data'!D71))="","",OFFSET('Sanitation Data'!$D$32,0,10*ROW('Sanitation Data'!D71)))</f>
        <v/>
      </c>
      <c r="CP77" s="289" t="str">
        <f ca="true">+IF(OFFSET('Sanitation Data'!$E$28,0,10*ROW('Sanitation Data'!E71))="","",OFFSET('Sanitation Data'!$E$28,0,10*ROW('Sanitation Data'!E71)))</f>
        <v/>
      </c>
      <c r="CQ77" s="289" t="str">
        <f ca="true">+IF(OFFSET('Sanitation Data'!$E$29,0,10*ROW('Sanitation Data'!E71))="","",OFFSET('Sanitation Data'!$E$29,0,10*ROW('Sanitation Data'!E71)))</f>
        <v/>
      </c>
      <c r="CR77" s="289" t="str">
        <f ca="true">+IF(OFFSET('Sanitation Data'!$E$30,0,10*ROW('Sanitation Data'!E71))="","",OFFSET('Sanitation Data'!$E$30,0,10*ROW('Sanitation Data'!E71)))</f>
        <v/>
      </c>
      <c r="CS77" s="289" t="str">
        <f ca="true">+IF(OFFSET('Sanitation Data'!$E$31,0,10*ROW('Sanitation Data'!E71))="","",OFFSET('Sanitation Data'!$E$31,0,10*ROW('Sanitation Data'!E71)))</f>
        <v/>
      </c>
      <c r="CT77" s="289" t="str">
        <f ca="true">+IF(OFFSET('Sanitation Data'!$E$32,0,10*ROW('Sanitation Data'!E71))="","",OFFSET('Sanitation Data'!$E$32,0,10*ROW('Sanitation Data'!E71)))</f>
        <v/>
      </c>
      <c r="CU77" s="289" t="str">
        <f ca="true">+IF(OFFSET('Sanitation Data'!$F$28,0,10*ROW('Sanitation Data'!F71))="","",OFFSET('Sanitation Data'!$F$28,0,10*ROW('Sanitation Data'!F71)))</f>
        <v/>
      </c>
      <c r="CV77" s="289" t="str">
        <f ca="true">+IF(OFFSET('Sanitation Data'!$F$29,0,10*ROW('Sanitation Data'!F71))="","",OFFSET('Sanitation Data'!$F$29,0,10*ROW('Sanitation Data'!F71)))</f>
        <v/>
      </c>
      <c r="CW77" s="289" t="str">
        <f ca="true">+IF(OFFSET('Sanitation Data'!$F$30,0,10*ROW('Sanitation Data'!F71))="","",OFFSET('Sanitation Data'!$F$30,0,10*ROW('Sanitation Data'!F71)))</f>
        <v/>
      </c>
      <c r="CX77" s="289" t="str">
        <f ca="true">+IF(OFFSET('Sanitation Data'!$F$31,0,10*ROW('Sanitation Data'!F71))="","",OFFSET('Sanitation Data'!$F$31,0,10*ROW('Sanitation Data'!F71)))</f>
        <v/>
      </c>
      <c r="CY77" s="289" t="str">
        <f ca="true">+IF(OFFSET('Sanitation Data'!$F$32,0,10*ROW('Sanitation Data'!F71))="","",OFFSET('Sanitation Data'!$F$32,0,10*ROW('Sanitation Data'!F71)))</f>
        <v/>
      </c>
      <c r="CZ77" s="289" t="str">
        <f ca="true">+IF(OFFSET('Sanitation Data'!$G$28,0,10*ROW('Sanitation Data'!G71))="","",OFFSET('Sanitation Data'!$G$28,0,10*ROW('Sanitation Data'!G71)))</f>
        <v/>
      </c>
      <c r="DA77" s="289" t="str">
        <f ca="true">+IF(OFFSET('Sanitation Data'!$G$29,0,10*ROW('Sanitation Data'!G71))="","",OFFSET('Sanitation Data'!$G$29,0,10*ROW('Sanitation Data'!G71)))</f>
        <v/>
      </c>
      <c r="DB77" s="289" t="str">
        <f ca="true">+IF(OFFSET('Sanitation Data'!$G$30,0,10*ROW('Sanitation Data'!G71))="","",OFFSET('Sanitation Data'!$G$30,0,10*ROW('Sanitation Data'!G71)))</f>
        <v/>
      </c>
      <c r="DC77" s="289" t="str">
        <f ca="true">+IF(OFFSET('Sanitation Data'!$G$31,0,10*ROW('Sanitation Data'!G71))="","",OFFSET('Sanitation Data'!$G$31,0,10*ROW('Sanitation Data'!G71)))</f>
        <v/>
      </c>
      <c r="DD77" s="289" t="str">
        <f ca="true">+IF(OFFSET('Sanitation Data'!$G$32,0,10*ROW('Sanitation Data'!G71))="","",OFFSET('Sanitation Data'!$G$32,0,10*ROW('Sanitation Data'!G71)))</f>
        <v/>
      </c>
      <c r="DE77" s="289" t="str">
        <f ca="true">+IF(OFFSET('Sanitation Data'!$H$28,0,10*ROW('Sanitation Data'!H71))="","",OFFSET('Sanitation Data'!$H$28,0,10*ROW('Sanitation Data'!H71)))</f>
        <v/>
      </c>
      <c r="DF77" s="289" t="str">
        <f ca="true">+IF(OFFSET('Sanitation Data'!$H$29,0,10*ROW('Sanitation Data'!H71))="","",OFFSET('Sanitation Data'!$H$29,0,10*ROW('Sanitation Data'!H71)))</f>
        <v/>
      </c>
      <c r="DG77" s="289" t="str">
        <f ca="true">+IF(OFFSET('Sanitation Data'!$H$30,0,10*ROW('Sanitation Data'!H71))="","",OFFSET('Sanitation Data'!$H$30,0,10*ROW('Sanitation Data'!H71)))</f>
        <v/>
      </c>
      <c r="DH77" s="289" t="str">
        <f ca="true">+IF(OFFSET('Sanitation Data'!$H$31,0,10*ROW('Sanitation Data'!H71))="","",OFFSET('Sanitation Data'!$H$31,0,10*ROW('Sanitation Data'!H71)))</f>
        <v/>
      </c>
      <c r="DI77" s="289" t="str">
        <f ca="true">+IF(OFFSET('Sanitation Data'!$H$32,0,10*ROW('Sanitation Data'!H71))="","",OFFSET('Sanitation Data'!$H$32,0,10*ROW('Sanitation Data'!H71)))</f>
        <v/>
      </c>
      <c r="DJ77" s="289" t="str">
        <f ca="true">+IF(OFFSET('Sanitation Data'!$I$28,0,10*ROW('Sanitation Data'!I71))="","",OFFSET('Sanitation Data'!$I$28,0,10*ROW('Sanitation Data'!I71)))</f>
        <v/>
      </c>
      <c r="DK77" s="289" t="str">
        <f ca="true">+IF(OFFSET('Sanitation Data'!$I$29,0,10*ROW('Sanitation Data'!I71))="","",OFFSET('Sanitation Data'!$I$29,0,10*ROW('Sanitation Data'!I71)))</f>
        <v/>
      </c>
      <c r="DL77" s="289" t="str">
        <f ca="true">+IF(OFFSET('Sanitation Data'!$I$30,0,10*ROW('Sanitation Data'!I71))="","",OFFSET('Sanitation Data'!$I$30,0,10*ROW('Sanitation Data'!I71)))</f>
        <v/>
      </c>
      <c r="DM77" s="289" t="str">
        <f ca="true">+IF(OFFSET('Sanitation Data'!$I$31,0,10*ROW('Sanitation Data'!I71))="","",OFFSET('Sanitation Data'!$I$31,0,10*ROW('Sanitation Data'!I71)))</f>
        <v/>
      </c>
      <c r="DN77" s="289" t="str">
        <f ca="true">+IF(OFFSET('Sanitation Data'!$I$32,0,10*ROW('Sanitation Data'!I71))="","",OFFSET('Sanitation Data'!$I$32,0,10*ROW('Sanitation Data'!I71)))</f>
        <v/>
      </c>
      <c r="DO77" s="289" t="str">
        <f ca="true">+IF(OFFSET('Hygiene Data'!$D$11,0,10*ROW('Hygiene Data'!D71))="","",OFFSET('Hygiene Data'!$D$11,0,10*ROW('Hygiene Data'!D71)))</f>
        <v/>
      </c>
      <c r="DP77" s="289" t="str">
        <f ca="true">+IF(OFFSET('Hygiene Data'!$D$12,0,10*ROW('Hygiene Data'!D71))="","",OFFSET('Hygiene Data'!$D$12,0,10*ROW('Hygiene Data'!D71)))</f>
        <v/>
      </c>
      <c r="DQ77" s="289" t="str">
        <f ca="true">+IF(OFFSET('Hygiene Data'!$D$13,0,10*ROW('Hygiene Data'!D71))="","",OFFSET('Hygiene Data'!$D$13,0,10*ROW('Hygiene Data'!D71)))</f>
        <v/>
      </c>
      <c r="DR77" s="289" t="str">
        <f ca="true">+IF(OFFSET('Hygiene Data'!$E$11,0,10*ROW('Hygiene Data'!E71))="","",OFFSET('Hygiene Data'!$E$11,0,10*ROW('Hygiene Data'!E71)))</f>
        <v/>
      </c>
      <c r="DS77" s="289" t="str">
        <f ca="true">+IF(OFFSET('Hygiene Data'!$E$12,0,10*ROW('Hygiene Data'!E71))="","",OFFSET('Hygiene Data'!$E$12,0,10*ROW('Hygiene Data'!E71)))</f>
        <v/>
      </c>
      <c r="DT77" s="289" t="str">
        <f ca="true">+IF(OFFSET('Hygiene Data'!$E$13,0,10*ROW('Hygiene Data'!E71))="","",OFFSET('Hygiene Data'!$E$13,0,10*ROW('Hygiene Data'!E71)))</f>
        <v/>
      </c>
      <c r="DU77" s="289" t="str">
        <f ca="true">+IF(OFFSET('Hygiene Data'!$F$11,0,10*ROW('Hygiene Data'!F71))="","",OFFSET('Hygiene Data'!$F$11,0,10*ROW('Hygiene Data'!F71)))</f>
        <v/>
      </c>
      <c r="DV77" s="289" t="str">
        <f ca="true">+IF(OFFSET('Hygiene Data'!$F$12,0,10*ROW('Hygiene Data'!F71))="","",OFFSET('Hygiene Data'!$F$12,0,10*ROW('Hygiene Data'!F71)))</f>
        <v/>
      </c>
      <c r="DW77" s="289" t="str">
        <f ca="true">+IF(OFFSET('Hygiene Data'!$F$13,0,10*ROW('Hygiene Data'!F71))="","",OFFSET('Hygiene Data'!$F$13,0,10*ROW('Hygiene Data'!F71)))</f>
        <v/>
      </c>
      <c r="DX77" s="289" t="str">
        <f ca="true">+IF(OFFSET('Hygiene Data'!$G$11,0,10*ROW('Hygiene Data'!G71))="","",OFFSET('Hygiene Data'!$G$11,0,10*ROW('Hygiene Data'!G71)))</f>
        <v/>
      </c>
      <c r="DY77" s="289" t="str">
        <f ca="true">+IF(OFFSET('Hygiene Data'!$G$12,0,10*ROW('Hygiene Data'!G71))="","",OFFSET('Hygiene Data'!$G$12,0,10*ROW('Hygiene Data'!G71)))</f>
        <v/>
      </c>
      <c r="DZ77" s="289" t="str">
        <f ca="true">+IF(OFFSET('Hygiene Data'!$G$13,0,10*ROW('Hygiene Data'!G71))="","",OFFSET('Hygiene Data'!$G$13,0,10*ROW('Hygiene Data'!G71)))</f>
        <v/>
      </c>
      <c r="EA77" s="289" t="str">
        <f ca="true">+IF(OFFSET('Hygiene Data'!$H$11,0,10*ROW('Hygiene Data'!H71))="","",OFFSET('Hygiene Data'!$H$11,0,10*ROW('Hygiene Data'!H71)))</f>
        <v/>
      </c>
      <c r="EB77" s="289" t="str">
        <f ca="true">+IF(OFFSET('Hygiene Data'!$H$12,0,10*ROW('Hygiene Data'!H71))="","",OFFSET('Hygiene Data'!$H$12,0,10*ROW('Hygiene Data'!H71)))</f>
        <v/>
      </c>
      <c r="EC77" s="289" t="str">
        <f ca="true">+IF(OFFSET('Hygiene Data'!$H$13,0,10*ROW('Hygiene Data'!H71))="","",OFFSET('Hygiene Data'!$H$13,0,10*ROW('Hygiene Data'!H71)))</f>
        <v/>
      </c>
      <c r="ED77" s="289" t="str">
        <f ca="true">+IF(OFFSET('Hygiene Data'!$I$11,0,10*ROW('Hygiene Data'!I71))="","",OFFSET('Hygiene Data'!$I$11,0,10*ROW('Hygiene Data'!I71)))</f>
        <v/>
      </c>
      <c r="EE77" s="289" t="str">
        <f ca="true">+IF(OFFSET('Hygiene Data'!$I$12,0,10*ROW('Hygiene Data'!I71))="","",OFFSET('Hygiene Data'!$I$12,0,10*ROW('Hygiene Data'!I71)))</f>
        <v/>
      </c>
      <c r="EF77" s="289"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5"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9"/>
      <c r="BS78" s="289" t="str">
        <f ca="true">+IF(OFFSET('Water Data'!$D$27,0,10*ROW('Water Data'!D72))="","",OFFSET('Water Data'!$D$27,0,10*ROW('Water Data'!D72)))</f>
        <v/>
      </c>
      <c r="BT78" s="289" t="str">
        <f ca="true">+IF(OFFSET('Water Data'!$D$28,0,10*ROW('Water Data'!D72))="","",OFFSET('Water Data'!$D$28,0,10*ROW('Water Data'!D72)))</f>
        <v/>
      </c>
      <c r="BU78" s="289" t="str">
        <f ca="true">+IF(OFFSET('Water Data'!$D$29,0,10*ROW('Water Data'!D72))="","",OFFSET('Water Data'!$D$29,0,10*ROW('Water Data'!D72)))</f>
        <v/>
      </c>
      <c r="BV78" s="289" t="str">
        <f ca="true">+IF(OFFSET('Water Data'!$E$27,0,10*ROW('Water Data'!E72))="","",OFFSET('Water Data'!$E$27,0,10*ROW('Water Data'!E72)))</f>
        <v/>
      </c>
      <c r="BW78" s="289" t="str">
        <f ca="true">+IF(OFFSET('Water Data'!$E$28,0,10*ROW('Water Data'!E72))="","",OFFSET('Water Data'!$E$28,0,10*ROW('Water Data'!E72)))</f>
        <v/>
      </c>
      <c r="BX78" s="289" t="str">
        <f ca="true">+IF(OFFSET('Water Data'!$E$29,0,10*ROW('Water Data'!E72))="","",OFFSET('Water Data'!$E$29,0,10*ROW('Water Data'!E72)))</f>
        <v/>
      </c>
      <c r="BY78" s="289" t="str">
        <f ca="true">+IF(OFFSET('Water Data'!$F$27,0,10*ROW('Water Data'!F72))="","",OFFSET('Water Data'!$F$27,0,10*ROW('Water Data'!F72)))</f>
        <v/>
      </c>
      <c r="BZ78" s="289" t="str">
        <f ca="true">+IF(OFFSET('Water Data'!$F$28,0,10*ROW('Water Data'!F72))="","",OFFSET('Water Data'!$F$28,0,10*ROW('Water Data'!F72)))</f>
        <v/>
      </c>
      <c r="CA78" s="289" t="str">
        <f ca="true">+IF(OFFSET('Water Data'!$F$29,0,10*ROW('Water Data'!F72))="","",OFFSET('Water Data'!$F$29,0,10*ROW('Water Data'!F72)))</f>
        <v/>
      </c>
      <c r="CB78" s="289" t="str">
        <f ca="true">+IF(OFFSET('Water Data'!$G$27,0,10*ROW('Water Data'!G72))="","",OFFSET('Water Data'!$G$27,0,10*ROW('Water Data'!G72)))</f>
        <v/>
      </c>
      <c r="CC78" s="289" t="str">
        <f ca="true">+IF(OFFSET('Water Data'!$G$28,0,10*ROW('Water Data'!G72))="","",OFFSET('Water Data'!$G$28,0,10*ROW('Water Data'!G72)))</f>
        <v/>
      </c>
      <c r="CD78" s="289" t="str">
        <f ca="true">+IF(OFFSET('Water Data'!$G$29,0,10*ROW('Water Data'!G72))="","",OFFSET('Water Data'!$G$29,0,10*ROW('Water Data'!G72)))</f>
        <v/>
      </c>
      <c r="CE78" s="289" t="str">
        <f ca="true">+IF(OFFSET('Water Data'!$H$27,0,10*ROW('Water Data'!H72))="","",OFFSET('Water Data'!$H$27,0,10*ROW('Water Data'!H72)))</f>
        <v/>
      </c>
      <c r="CF78" s="289" t="str">
        <f ca="true">+IF(OFFSET('Water Data'!$H$28,0,10*ROW('Water Data'!H72))="","",OFFSET('Water Data'!$H$28,0,10*ROW('Water Data'!H72)))</f>
        <v/>
      </c>
      <c r="CG78" s="289" t="str">
        <f ca="true">+IF(OFFSET('Water Data'!$H$29,0,10*ROW('Water Data'!H72))="","",OFFSET('Water Data'!$H$29,0,10*ROW('Water Data'!H72)))</f>
        <v/>
      </c>
      <c r="CH78" s="289" t="str">
        <f ca="true">+IF(OFFSET('Water Data'!$I$27,0,10*ROW('Water Data'!I72))="","",OFFSET('Water Data'!$I$27,0,10*ROW('Water Data'!I72)))</f>
        <v/>
      </c>
      <c r="CI78" s="289" t="str">
        <f ca="true">+IF(OFFSET('Water Data'!$I$28,0,10*ROW('Water Data'!I72))="","",OFFSET('Water Data'!$I$28,0,10*ROW('Water Data'!I72)))</f>
        <v/>
      </c>
      <c r="CJ78" s="289" t="str">
        <f ca="true">+IF(OFFSET('Water Data'!$I$29,0,10*ROW('Water Data'!I72))="","",OFFSET('Water Data'!$I$29,0,10*ROW('Water Data'!I72)))</f>
        <v/>
      </c>
      <c r="CK78" s="289" t="str">
        <f ca="true">+IF(OFFSET('Sanitation Data'!$D$28,0,10*ROW('Sanitation Data'!D72))="","",OFFSET('Sanitation Data'!$D$28,0,10*ROW('Sanitation Data'!D72)))</f>
        <v/>
      </c>
      <c r="CL78" s="289" t="str">
        <f ca="true">+IF(OFFSET('Sanitation Data'!$D$29,0,10*ROW('Sanitation Data'!D72))="","",OFFSET('Sanitation Data'!$D$29,0,10*ROW('Sanitation Data'!D72)))</f>
        <v/>
      </c>
      <c r="CM78" s="289" t="str">
        <f ca="true">+IF(OFFSET('Sanitation Data'!$D$30,0,10*ROW('Sanitation Data'!D72))="","",OFFSET('Sanitation Data'!$D$30,0,10*ROW('Sanitation Data'!D72)))</f>
        <v/>
      </c>
      <c r="CN78" s="289" t="str">
        <f ca="true">+IF(OFFSET('Sanitation Data'!$D$31,0,10*ROW('Sanitation Data'!D72))="","",OFFSET('Sanitation Data'!$D$31,0,10*ROW('Sanitation Data'!D72)))</f>
        <v/>
      </c>
      <c r="CO78" s="289" t="str">
        <f ca="true">+IF(OFFSET('Sanitation Data'!$D$32,0,10*ROW('Sanitation Data'!D72))="","",OFFSET('Sanitation Data'!$D$32,0,10*ROW('Sanitation Data'!D72)))</f>
        <v/>
      </c>
      <c r="CP78" s="289" t="str">
        <f ca="true">+IF(OFFSET('Sanitation Data'!$E$28,0,10*ROW('Sanitation Data'!E72))="","",OFFSET('Sanitation Data'!$E$28,0,10*ROW('Sanitation Data'!E72)))</f>
        <v/>
      </c>
      <c r="CQ78" s="289" t="str">
        <f ca="true">+IF(OFFSET('Sanitation Data'!$E$29,0,10*ROW('Sanitation Data'!E72))="","",OFFSET('Sanitation Data'!$E$29,0,10*ROW('Sanitation Data'!E72)))</f>
        <v/>
      </c>
      <c r="CR78" s="289" t="str">
        <f ca="true">+IF(OFFSET('Sanitation Data'!$E$30,0,10*ROW('Sanitation Data'!E72))="","",OFFSET('Sanitation Data'!$E$30,0,10*ROW('Sanitation Data'!E72)))</f>
        <v/>
      </c>
      <c r="CS78" s="289" t="str">
        <f ca="true">+IF(OFFSET('Sanitation Data'!$E$31,0,10*ROW('Sanitation Data'!E72))="","",OFFSET('Sanitation Data'!$E$31,0,10*ROW('Sanitation Data'!E72)))</f>
        <v/>
      </c>
      <c r="CT78" s="289" t="str">
        <f ca="true">+IF(OFFSET('Sanitation Data'!$E$32,0,10*ROW('Sanitation Data'!E72))="","",OFFSET('Sanitation Data'!$E$32,0,10*ROW('Sanitation Data'!E72)))</f>
        <v/>
      </c>
      <c r="CU78" s="289" t="str">
        <f ca="true">+IF(OFFSET('Sanitation Data'!$F$28,0,10*ROW('Sanitation Data'!F72))="","",OFFSET('Sanitation Data'!$F$28,0,10*ROW('Sanitation Data'!F72)))</f>
        <v/>
      </c>
      <c r="CV78" s="289" t="str">
        <f ca="true">+IF(OFFSET('Sanitation Data'!$F$29,0,10*ROW('Sanitation Data'!F72))="","",OFFSET('Sanitation Data'!$F$29,0,10*ROW('Sanitation Data'!F72)))</f>
        <v/>
      </c>
      <c r="CW78" s="289" t="str">
        <f ca="true">+IF(OFFSET('Sanitation Data'!$F$30,0,10*ROW('Sanitation Data'!F72))="","",OFFSET('Sanitation Data'!$F$30,0,10*ROW('Sanitation Data'!F72)))</f>
        <v/>
      </c>
      <c r="CX78" s="289" t="str">
        <f ca="true">+IF(OFFSET('Sanitation Data'!$F$31,0,10*ROW('Sanitation Data'!F72))="","",OFFSET('Sanitation Data'!$F$31,0,10*ROW('Sanitation Data'!F72)))</f>
        <v/>
      </c>
      <c r="CY78" s="289" t="str">
        <f ca="true">+IF(OFFSET('Sanitation Data'!$F$32,0,10*ROW('Sanitation Data'!F72))="","",OFFSET('Sanitation Data'!$F$32,0,10*ROW('Sanitation Data'!F72)))</f>
        <v/>
      </c>
      <c r="CZ78" s="289" t="str">
        <f ca="true">+IF(OFFSET('Sanitation Data'!$G$28,0,10*ROW('Sanitation Data'!G72))="","",OFFSET('Sanitation Data'!$G$28,0,10*ROW('Sanitation Data'!G72)))</f>
        <v/>
      </c>
      <c r="DA78" s="289" t="str">
        <f ca="true">+IF(OFFSET('Sanitation Data'!$G$29,0,10*ROW('Sanitation Data'!G72))="","",OFFSET('Sanitation Data'!$G$29,0,10*ROW('Sanitation Data'!G72)))</f>
        <v/>
      </c>
      <c r="DB78" s="289" t="str">
        <f ca="true">+IF(OFFSET('Sanitation Data'!$G$30,0,10*ROW('Sanitation Data'!G72))="","",OFFSET('Sanitation Data'!$G$30,0,10*ROW('Sanitation Data'!G72)))</f>
        <v/>
      </c>
      <c r="DC78" s="289" t="str">
        <f ca="true">+IF(OFFSET('Sanitation Data'!$G$31,0,10*ROW('Sanitation Data'!G72))="","",OFFSET('Sanitation Data'!$G$31,0,10*ROW('Sanitation Data'!G72)))</f>
        <v/>
      </c>
      <c r="DD78" s="289" t="str">
        <f ca="true">+IF(OFFSET('Sanitation Data'!$G$32,0,10*ROW('Sanitation Data'!G72))="","",OFFSET('Sanitation Data'!$G$32,0,10*ROW('Sanitation Data'!G72)))</f>
        <v/>
      </c>
      <c r="DE78" s="289" t="str">
        <f ca="true">+IF(OFFSET('Sanitation Data'!$H$28,0,10*ROW('Sanitation Data'!H72))="","",OFFSET('Sanitation Data'!$H$28,0,10*ROW('Sanitation Data'!H72)))</f>
        <v/>
      </c>
      <c r="DF78" s="289" t="str">
        <f ca="true">+IF(OFFSET('Sanitation Data'!$H$29,0,10*ROW('Sanitation Data'!H72))="","",OFFSET('Sanitation Data'!$H$29,0,10*ROW('Sanitation Data'!H72)))</f>
        <v/>
      </c>
      <c r="DG78" s="289" t="str">
        <f ca="true">+IF(OFFSET('Sanitation Data'!$H$30,0,10*ROW('Sanitation Data'!H72))="","",OFFSET('Sanitation Data'!$H$30,0,10*ROW('Sanitation Data'!H72)))</f>
        <v/>
      </c>
      <c r="DH78" s="289" t="str">
        <f ca="true">+IF(OFFSET('Sanitation Data'!$H$31,0,10*ROW('Sanitation Data'!H72))="","",OFFSET('Sanitation Data'!$H$31,0,10*ROW('Sanitation Data'!H72)))</f>
        <v/>
      </c>
      <c r="DI78" s="289" t="str">
        <f ca="true">+IF(OFFSET('Sanitation Data'!$H$32,0,10*ROW('Sanitation Data'!H72))="","",OFFSET('Sanitation Data'!$H$32,0,10*ROW('Sanitation Data'!H72)))</f>
        <v/>
      </c>
      <c r="DJ78" s="289" t="str">
        <f ca="true">+IF(OFFSET('Sanitation Data'!$I$28,0,10*ROW('Sanitation Data'!I72))="","",OFFSET('Sanitation Data'!$I$28,0,10*ROW('Sanitation Data'!I72)))</f>
        <v/>
      </c>
      <c r="DK78" s="289" t="str">
        <f ca="true">+IF(OFFSET('Sanitation Data'!$I$29,0,10*ROW('Sanitation Data'!I72))="","",OFFSET('Sanitation Data'!$I$29,0,10*ROW('Sanitation Data'!I72)))</f>
        <v/>
      </c>
      <c r="DL78" s="289" t="str">
        <f ca="true">+IF(OFFSET('Sanitation Data'!$I$30,0,10*ROW('Sanitation Data'!I72))="","",OFFSET('Sanitation Data'!$I$30,0,10*ROW('Sanitation Data'!I72)))</f>
        <v/>
      </c>
      <c r="DM78" s="289" t="str">
        <f ca="true">+IF(OFFSET('Sanitation Data'!$I$31,0,10*ROW('Sanitation Data'!I72))="","",OFFSET('Sanitation Data'!$I$31,0,10*ROW('Sanitation Data'!I72)))</f>
        <v/>
      </c>
      <c r="DN78" s="289" t="str">
        <f ca="true">+IF(OFFSET('Sanitation Data'!$I$32,0,10*ROW('Sanitation Data'!I72))="","",OFFSET('Sanitation Data'!$I$32,0,10*ROW('Sanitation Data'!I72)))</f>
        <v/>
      </c>
      <c r="DO78" s="289" t="str">
        <f ca="true">+IF(OFFSET('Hygiene Data'!$D$11,0,10*ROW('Hygiene Data'!D72))="","",OFFSET('Hygiene Data'!$D$11,0,10*ROW('Hygiene Data'!D72)))</f>
        <v/>
      </c>
      <c r="DP78" s="289" t="str">
        <f ca="true">+IF(OFFSET('Hygiene Data'!$D$12,0,10*ROW('Hygiene Data'!D72))="","",OFFSET('Hygiene Data'!$D$12,0,10*ROW('Hygiene Data'!D72)))</f>
        <v/>
      </c>
      <c r="DQ78" s="289" t="str">
        <f ca="true">+IF(OFFSET('Hygiene Data'!$D$13,0,10*ROW('Hygiene Data'!D72))="","",OFFSET('Hygiene Data'!$D$13,0,10*ROW('Hygiene Data'!D72)))</f>
        <v/>
      </c>
      <c r="DR78" s="289" t="str">
        <f ca="true">+IF(OFFSET('Hygiene Data'!$E$11,0,10*ROW('Hygiene Data'!E72))="","",OFFSET('Hygiene Data'!$E$11,0,10*ROW('Hygiene Data'!E72)))</f>
        <v/>
      </c>
      <c r="DS78" s="289" t="str">
        <f ca="true">+IF(OFFSET('Hygiene Data'!$E$12,0,10*ROW('Hygiene Data'!E72))="","",OFFSET('Hygiene Data'!$E$12,0,10*ROW('Hygiene Data'!E72)))</f>
        <v/>
      </c>
      <c r="DT78" s="289" t="str">
        <f ca="true">+IF(OFFSET('Hygiene Data'!$E$13,0,10*ROW('Hygiene Data'!E72))="","",OFFSET('Hygiene Data'!$E$13,0,10*ROW('Hygiene Data'!E72)))</f>
        <v/>
      </c>
      <c r="DU78" s="289" t="str">
        <f ca="true">+IF(OFFSET('Hygiene Data'!$F$11,0,10*ROW('Hygiene Data'!F72))="","",OFFSET('Hygiene Data'!$F$11,0,10*ROW('Hygiene Data'!F72)))</f>
        <v/>
      </c>
      <c r="DV78" s="289" t="str">
        <f ca="true">+IF(OFFSET('Hygiene Data'!$F$12,0,10*ROW('Hygiene Data'!F72))="","",OFFSET('Hygiene Data'!$F$12,0,10*ROW('Hygiene Data'!F72)))</f>
        <v/>
      </c>
      <c r="DW78" s="289" t="str">
        <f ca="true">+IF(OFFSET('Hygiene Data'!$F$13,0,10*ROW('Hygiene Data'!F72))="","",OFFSET('Hygiene Data'!$F$13,0,10*ROW('Hygiene Data'!F72)))</f>
        <v/>
      </c>
      <c r="DX78" s="289" t="str">
        <f ca="true">+IF(OFFSET('Hygiene Data'!$G$11,0,10*ROW('Hygiene Data'!G72))="","",OFFSET('Hygiene Data'!$G$11,0,10*ROW('Hygiene Data'!G72)))</f>
        <v/>
      </c>
      <c r="DY78" s="289" t="str">
        <f ca="true">+IF(OFFSET('Hygiene Data'!$G$12,0,10*ROW('Hygiene Data'!G72))="","",OFFSET('Hygiene Data'!$G$12,0,10*ROW('Hygiene Data'!G72)))</f>
        <v/>
      </c>
      <c r="DZ78" s="289" t="str">
        <f ca="true">+IF(OFFSET('Hygiene Data'!$G$13,0,10*ROW('Hygiene Data'!G72))="","",OFFSET('Hygiene Data'!$G$13,0,10*ROW('Hygiene Data'!G72)))</f>
        <v/>
      </c>
      <c r="EA78" s="289" t="str">
        <f ca="true">+IF(OFFSET('Hygiene Data'!$H$11,0,10*ROW('Hygiene Data'!H72))="","",OFFSET('Hygiene Data'!$H$11,0,10*ROW('Hygiene Data'!H72)))</f>
        <v/>
      </c>
      <c r="EB78" s="289" t="str">
        <f ca="true">+IF(OFFSET('Hygiene Data'!$H$12,0,10*ROW('Hygiene Data'!H72))="","",OFFSET('Hygiene Data'!$H$12,0,10*ROW('Hygiene Data'!H72)))</f>
        <v/>
      </c>
      <c r="EC78" s="289" t="str">
        <f ca="true">+IF(OFFSET('Hygiene Data'!$H$13,0,10*ROW('Hygiene Data'!H72))="","",OFFSET('Hygiene Data'!$H$13,0,10*ROW('Hygiene Data'!H72)))</f>
        <v/>
      </c>
      <c r="ED78" s="289" t="str">
        <f ca="true">+IF(OFFSET('Hygiene Data'!$I$11,0,10*ROW('Hygiene Data'!I72))="","",OFFSET('Hygiene Data'!$I$11,0,10*ROW('Hygiene Data'!I72)))</f>
        <v/>
      </c>
      <c r="EE78" s="289" t="str">
        <f ca="true">+IF(OFFSET('Hygiene Data'!$I$12,0,10*ROW('Hygiene Data'!I72))="","",OFFSET('Hygiene Data'!$I$12,0,10*ROW('Hygiene Data'!I72)))</f>
        <v/>
      </c>
      <c r="EF78" s="289"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5"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9"/>
      <c r="BS79" s="289" t="str">
        <f ca="true">+IF(OFFSET('Water Data'!$D$27,0,10*ROW('Water Data'!D73))="","",OFFSET('Water Data'!$D$27,0,10*ROW('Water Data'!D73)))</f>
        <v/>
      </c>
      <c r="BT79" s="289" t="str">
        <f ca="true">+IF(OFFSET('Water Data'!$D$28,0,10*ROW('Water Data'!D73))="","",OFFSET('Water Data'!$D$28,0,10*ROW('Water Data'!D73)))</f>
        <v/>
      </c>
      <c r="BU79" s="289" t="str">
        <f ca="true">+IF(OFFSET('Water Data'!$D$29,0,10*ROW('Water Data'!D73))="","",OFFSET('Water Data'!$D$29,0,10*ROW('Water Data'!D73)))</f>
        <v/>
      </c>
      <c r="BV79" s="289" t="str">
        <f ca="true">+IF(OFFSET('Water Data'!$E$27,0,10*ROW('Water Data'!E73))="","",OFFSET('Water Data'!$E$27,0,10*ROW('Water Data'!E73)))</f>
        <v/>
      </c>
      <c r="BW79" s="289" t="str">
        <f ca="true">+IF(OFFSET('Water Data'!$E$28,0,10*ROW('Water Data'!E73))="","",OFFSET('Water Data'!$E$28,0,10*ROW('Water Data'!E73)))</f>
        <v/>
      </c>
      <c r="BX79" s="289" t="str">
        <f ca="true">+IF(OFFSET('Water Data'!$E$29,0,10*ROW('Water Data'!E73))="","",OFFSET('Water Data'!$E$29,0,10*ROW('Water Data'!E73)))</f>
        <v/>
      </c>
      <c r="BY79" s="289" t="str">
        <f ca="true">+IF(OFFSET('Water Data'!$F$27,0,10*ROW('Water Data'!F73))="","",OFFSET('Water Data'!$F$27,0,10*ROW('Water Data'!F73)))</f>
        <v/>
      </c>
      <c r="BZ79" s="289" t="str">
        <f ca="true">+IF(OFFSET('Water Data'!$F$28,0,10*ROW('Water Data'!F73))="","",OFFSET('Water Data'!$F$28,0,10*ROW('Water Data'!F73)))</f>
        <v/>
      </c>
      <c r="CA79" s="289" t="str">
        <f ca="true">+IF(OFFSET('Water Data'!$F$29,0,10*ROW('Water Data'!F73))="","",OFFSET('Water Data'!$F$29,0,10*ROW('Water Data'!F73)))</f>
        <v/>
      </c>
      <c r="CB79" s="289" t="str">
        <f ca="true">+IF(OFFSET('Water Data'!$G$27,0,10*ROW('Water Data'!G73))="","",OFFSET('Water Data'!$G$27,0,10*ROW('Water Data'!G73)))</f>
        <v/>
      </c>
      <c r="CC79" s="289" t="str">
        <f ca="true">+IF(OFFSET('Water Data'!$G$28,0,10*ROW('Water Data'!G73))="","",OFFSET('Water Data'!$G$28,0,10*ROW('Water Data'!G73)))</f>
        <v/>
      </c>
      <c r="CD79" s="289" t="str">
        <f ca="true">+IF(OFFSET('Water Data'!$G$29,0,10*ROW('Water Data'!G73))="","",OFFSET('Water Data'!$G$29,0,10*ROW('Water Data'!G73)))</f>
        <v/>
      </c>
      <c r="CE79" s="289" t="str">
        <f ca="true">+IF(OFFSET('Water Data'!$H$27,0,10*ROW('Water Data'!H73))="","",OFFSET('Water Data'!$H$27,0,10*ROW('Water Data'!H73)))</f>
        <v/>
      </c>
      <c r="CF79" s="289" t="str">
        <f ca="true">+IF(OFFSET('Water Data'!$H$28,0,10*ROW('Water Data'!H73))="","",OFFSET('Water Data'!$H$28,0,10*ROW('Water Data'!H73)))</f>
        <v/>
      </c>
      <c r="CG79" s="289" t="str">
        <f ca="true">+IF(OFFSET('Water Data'!$H$29,0,10*ROW('Water Data'!H73))="","",OFFSET('Water Data'!$H$29,0,10*ROW('Water Data'!H73)))</f>
        <v/>
      </c>
      <c r="CH79" s="289" t="str">
        <f ca="true">+IF(OFFSET('Water Data'!$I$27,0,10*ROW('Water Data'!I73))="","",OFFSET('Water Data'!$I$27,0,10*ROW('Water Data'!I73)))</f>
        <v/>
      </c>
      <c r="CI79" s="289" t="str">
        <f ca="true">+IF(OFFSET('Water Data'!$I$28,0,10*ROW('Water Data'!I73))="","",OFFSET('Water Data'!$I$28,0,10*ROW('Water Data'!I73)))</f>
        <v/>
      </c>
      <c r="CJ79" s="289" t="str">
        <f ca="true">+IF(OFFSET('Water Data'!$I$29,0,10*ROW('Water Data'!I73))="","",OFFSET('Water Data'!$I$29,0,10*ROW('Water Data'!I73)))</f>
        <v/>
      </c>
      <c r="CK79" s="289" t="str">
        <f ca="true">+IF(OFFSET('Sanitation Data'!$D$28,0,10*ROW('Sanitation Data'!D73))="","",OFFSET('Sanitation Data'!$D$28,0,10*ROW('Sanitation Data'!D73)))</f>
        <v/>
      </c>
      <c r="CL79" s="289" t="str">
        <f ca="true">+IF(OFFSET('Sanitation Data'!$D$29,0,10*ROW('Sanitation Data'!D73))="","",OFFSET('Sanitation Data'!$D$29,0,10*ROW('Sanitation Data'!D73)))</f>
        <v/>
      </c>
      <c r="CM79" s="289" t="str">
        <f ca="true">+IF(OFFSET('Sanitation Data'!$D$30,0,10*ROW('Sanitation Data'!D73))="","",OFFSET('Sanitation Data'!$D$30,0,10*ROW('Sanitation Data'!D73)))</f>
        <v/>
      </c>
      <c r="CN79" s="289" t="str">
        <f ca="true">+IF(OFFSET('Sanitation Data'!$D$31,0,10*ROW('Sanitation Data'!D73))="","",OFFSET('Sanitation Data'!$D$31,0,10*ROW('Sanitation Data'!D73)))</f>
        <v/>
      </c>
      <c r="CO79" s="289" t="str">
        <f ca="true">+IF(OFFSET('Sanitation Data'!$D$32,0,10*ROW('Sanitation Data'!D73))="","",OFFSET('Sanitation Data'!$D$32,0,10*ROW('Sanitation Data'!D73)))</f>
        <v/>
      </c>
      <c r="CP79" s="289" t="str">
        <f ca="true">+IF(OFFSET('Sanitation Data'!$E$28,0,10*ROW('Sanitation Data'!E73))="","",OFFSET('Sanitation Data'!$E$28,0,10*ROW('Sanitation Data'!E73)))</f>
        <v/>
      </c>
      <c r="CQ79" s="289" t="str">
        <f ca="true">+IF(OFFSET('Sanitation Data'!$E$29,0,10*ROW('Sanitation Data'!E73))="","",OFFSET('Sanitation Data'!$E$29,0,10*ROW('Sanitation Data'!E73)))</f>
        <v/>
      </c>
      <c r="CR79" s="289" t="str">
        <f ca="true">+IF(OFFSET('Sanitation Data'!$E$30,0,10*ROW('Sanitation Data'!E73))="","",OFFSET('Sanitation Data'!$E$30,0,10*ROW('Sanitation Data'!E73)))</f>
        <v/>
      </c>
      <c r="CS79" s="289" t="str">
        <f ca="true">+IF(OFFSET('Sanitation Data'!$E$31,0,10*ROW('Sanitation Data'!E73))="","",OFFSET('Sanitation Data'!$E$31,0,10*ROW('Sanitation Data'!E73)))</f>
        <v/>
      </c>
      <c r="CT79" s="289" t="str">
        <f ca="true">+IF(OFFSET('Sanitation Data'!$E$32,0,10*ROW('Sanitation Data'!E73))="","",OFFSET('Sanitation Data'!$E$32,0,10*ROW('Sanitation Data'!E73)))</f>
        <v/>
      </c>
      <c r="CU79" s="289" t="str">
        <f ca="true">+IF(OFFSET('Sanitation Data'!$F$28,0,10*ROW('Sanitation Data'!F73))="","",OFFSET('Sanitation Data'!$F$28,0,10*ROW('Sanitation Data'!F73)))</f>
        <v/>
      </c>
      <c r="CV79" s="289" t="str">
        <f ca="true">+IF(OFFSET('Sanitation Data'!$F$29,0,10*ROW('Sanitation Data'!F73))="","",OFFSET('Sanitation Data'!$F$29,0,10*ROW('Sanitation Data'!F73)))</f>
        <v/>
      </c>
      <c r="CW79" s="289" t="str">
        <f ca="true">+IF(OFFSET('Sanitation Data'!$F$30,0,10*ROW('Sanitation Data'!F73))="","",OFFSET('Sanitation Data'!$F$30,0,10*ROW('Sanitation Data'!F73)))</f>
        <v/>
      </c>
      <c r="CX79" s="289" t="str">
        <f ca="true">+IF(OFFSET('Sanitation Data'!$F$31,0,10*ROW('Sanitation Data'!F73))="","",OFFSET('Sanitation Data'!$F$31,0,10*ROW('Sanitation Data'!F73)))</f>
        <v/>
      </c>
      <c r="CY79" s="289" t="str">
        <f ca="true">+IF(OFFSET('Sanitation Data'!$F$32,0,10*ROW('Sanitation Data'!F73))="","",OFFSET('Sanitation Data'!$F$32,0,10*ROW('Sanitation Data'!F73)))</f>
        <v/>
      </c>
      <c r="CZ79" s="289" t="str">
        <f ca="true">+IF(OFFSET('Sanitation Data'!$G$28,0,10*ROW('Sanitation Data'!G73))="","",OFFSET('Sanitation Data'!$G$28,0,10*ROW('Sanitation Data'!G73)))</f>
        <v/>
      </c>
      <c r="DA79" s="289" t="str">
        <f ca="true">+IF(OFFSET('Sanitation Data'!$G$29,0,10*ROW('Sanitation Data'!G73))="","",OFFSET('Sanitation Data'!$G$29,0,10*ROW('Sanitation Data'!G73)))</f>
        <v/>
      </c>
      <c r="DB79" s="289" t="str">
        <f ca="true">+IF(OFFSET('Sanitation Data'!$G$30,0,10*ROW('Sanitation Data'!G73))="","",OFFSET('Sanitation Data'!$G$30,0,10*ROW('Sanitation Data'!G73)))</f>
        <v/>
      </c>
      <c r="DC79" s="289" t="str">
        <f ca="true">+IF(OFFSET('Sanitation Data'!$G$31,0,10*ROW('Sanitation Data'!G73))="","",OFFSET('Sanitation Data'!$G$31,0,10*ROW('Sanitation Data'!G73)))</f>
        <v/>
      </c>
      <c r="DD79" s="289" t="str">
        <f ca="true">+IF(OFFSET('Sanitation Data'!$G$32,0,10*ROW('Sanitation Data'!G73))="","",OFFSET('Sanitation Data'!$G$32,0,10*ROW('Sanitation Data'!G73)))</f>
        <v/>
      </c>
      <c r="DE79" s="289" t="str">
        <f ca="true">+IF(OFFSET('Sanitation Data'!$H$28,0,10*ROW('Sanitation Data'!H73))="","",OFFSET('Sanitation Data'!$H$28,0,10*ROW('Sanitation Data'!H73)))</f>
        <v/>
      </c>
      <c r="DF79" s="289" t="str">
        <f ca="true">+IF(OFFSET('Sanitation Data'!$H$29,0,10*ROW('Sanitation Data'!H73))="","",OFFSET('Sanitation Data'!$H$29,0,10*ROW('Sanitation Data'!H73)))</f>
        <v/>
      </c>
      <c r="DG79" s="289" t="str">
        <f ca="true">+IF(OFFSET('Sanitation Data'!$H$30,0,10*ROW('Sanitation Data'!H73))="","",OFFSET('Sanitation Data'!$H$30,0,10*ROW('Sanitation Data'!H73)))</f>
        <v/>
      </c>
      <c r="DH79" s="289" t="str">
        <f ca="true">+IF(OFFSET('Sanitation Data'!$H$31,0,10*ROW('Sanitation Data'!H73))="","",OFFSET('Sanitation Data'!$H$31,0,10*ROW('Sanitation Data'!H73)))</f>
        <v/>
      </c>
      <c r="DI79" s="289" t="str">
        <f ca="true">+IF(OFFSET('Sanitation Data'!$H$32,0,10*ROW('Sanitation Data'!H73))="","",OFFSET('Sanitation Data'!$H$32,0,10*ROW('Sanitation Data'!H73)))</f>
        <v/>
      </c>
      <c r="DJ79" s="289" t="str">
        <f ca="true">+IF(OFFSET('Sanitation Data'!$I$28,0,10*ROW('Sanitation Data'!I73))="","",OFFSET('Sanitation Data'!$I$28,0,10*ROW('Sanitation Data'!I73)))</f>
        <v/>
      </c>
      <c r="DK79" s="289" t="str">
        <f ca="true">+IF(OFFSET('Sanitation Data'!$I$29,0,10*ROW('Sanitation Data'!I73))="","",OFFSET('Sanitation Data'!$I$29,0,10*ROW('Sanitation Data'!I73)))</f>
        <v/>
      </c>
      <c r="DL79" s="289" t="str">
        <f ca="true">+IF(OFFSET('Sanitation Data'!$I$30,0,10*ROW('Sanitation Data'!I73))="","",OFFSET('Sanitation Data'!$I$30,0,10*ROW('Sanitation Data'!I73)))</f>
        <v/>
      </c>
      <c r="DM79" s="289" t="str">
        <f ca="true">+IF(OFFSET('Sanitation Data'!$I$31,0,10*ROW('Sanitation Data'!I73))="","",OFFSET('Sanitation Data'!$I$31,0,10*ROW('Sanitation Data'!I73)))</f>
        <v/>
      </c>
      <c r="DN79" s="289" t="str">
        <f ca="true">+IF(OFFSET('Sanitation Data'!$I$32,0,10*ROW('Sanitation Data'!I73))="","",OFFSET('Sanitation Data'!$I$32,0,10*ROW('Sanitation Data'!I73)))</f>
        <v/>
      </c>
      <c r="DO79" s="289" t="str">
        <f ca="true">+IF(OFFSET('Hygiene Data'!$D$11,0,10*ROW('Hygiene Data'!D73))="","",OFFSET('Hygiene Data'!$D$11,0,10*ROW('Hygiene Data'!D73)))</f>
        <v/>
      </c>
      <c r="DP79" s="289" t="str">
        <f ca="true">+IF(OFFSET('Hygiene Data'!$D$12,0,10*ROW('Hygiene Data'!D73))="","",OFFSET('Hygiene Data'!$D$12,0,10*ROW('Hygiene Data'!D73)))</f>
        <v/>
      </c>
      <c r="DQ79" s="289" t="str">
        <f ca="true">+IF(OFFSET('Hygiene Data'!$D$13,0,10*ROW('Hygiene Data'!D73))="","",OFFSET('Hygiene Data'!$D$13,0,10*ROW('Hygiene Data'!D73)))</f>
        <v/>
      </c>
      <c r="DR79" s="289" t="str">
        <f ca="true">+IF(OFFSET('Hygiene Data'!$E$11,0,10*ROW('Hygiene Data'!E73))="","",OFFSET('Hygiene Data'!$E$11,0,10*ROW('Hygiene Data'!E73)))</f>
        <v/>
      </c>
      <c r="DS79" s="289" t="str">
        <f ca="true">+IF(OFFSET('Hygiene Data'!$E$12,0,10*ROW('Hygiene Data'!E73))="","",OFFSET('Hygiene Data'!$E$12,0,10*ROW('Hygiene Data'!E73)))</f>
        <v/>
      </c>
      <c r="DT79" s="289" t="str">
        <f ca="true">+IF(OFFSET('Hygiene Data'!$E$13,0,10*ROW('Hygiene Data'!E73))="","",OFFSET('Hygiene Data'!$E$13,0,10*ROW('Hygiene Data'!E73)))</f>
        <v/>
      </c>
      <c r="DU79" s="289" t="str">
        <f ca="true">+IF(OFFSET('Hygiene Data'!$F$11,0,10*ROW('Hygiene Data'!F73))="","",OFFSET('Hygiene Data'!$F$11,0,10*ROW('Hygiene Data'!F73)))</f>
        <v/>
      </c>
      <c r="DV79" s="289" t="str">
        <f ca="true">+IF(OFFSET('Hygiene Data'!$F$12,0,10*ROW('Hygiene Data'!F73))="","",OFFSET('Hygiene Data'!$F$12,0,10*ROW('Hygiene Data'!F73)))</f>
        <v/>
      </c>
      <c r="DW79" s="289" t="str">
        <f ca="true">+IF(OFFSET('Hygiene Data'!$F$13,0,10*ROW('Hygiene Data'!F73))="","",OFFSET('Hygiene Data'!$F$13,0,10*ROW('Hygiene Data'!F73)))</f>
        <v/>
      </c>
      <c r="DX79" s="289" t="str">
        <f ca="true">+IF(OFFSET('Hygiene Data'!$G$11,0,10*ROW('Hygiene Data'!G73))="","",OFFSET('Hygiene Data'!$G$11,0,10*ROW('Hygiene Data'!G73)))</f>
        <v/>
      </c>
      <c r="DY79" s="289" t="str">
        <f ca="true">+IF(OFFSET('Hygiene Data'!$G$12,0,10*ROW('Hygiene Data'!G73))="","",OFFSET('Hygiene Data'!$G$12,0,10*ROW('Hygiene Data'!G73)))</f>
        <v/>
      </c>
      <c r="DZ79" s="289" t="str">
        <f ca="true">+IF(OFFSET('Hygiene Data'!$G$13,0,10*ROW('Hygiene Data'!G73))="","",OFFSET('Hygiene Data'!$G$13,0,10*ROW('Hygiene Data'!G73)))</f>
        <v/>
      </c>
      <c r="EA79" s="289" t="str">
        <f ca="true">+IF(OFFSET('Hygiene Data'!$H$11,0,10*ROW('Hygiene Data'!H73))="","",OFFSET('Hygiene Data'!$H$11,0,10*ROW('Hygiene Data'!H73)))</f>
        <v/>
      </c>
      <c r="EB79" s="289" t="str">
        <f ca="true">+IF(OFFSET('Hygiene Data'!$H$12,0,10*ROW('Hygiene Data'!H73))="","",OFFSET('Hygiene Data'!$H$12,0,10*ROW('Hygiene Data'!H73)))</f>
        <v/>
      </c>
      <c r="EC79" s="289" t="str">
        <f ca="true">+IF(OFFSET('Hygiene Data'!$H$13,0,10*ROW('Hygiene Data'!H73))="","",OFFSET('Hygiene Data'!$H$13,0,10*ROW('Hygiene Data'!H73)))</f>
        <v/>
      </c>
      <c r="ED79" s="289" t="str">
        <f ca="true">+IF(OFFSET('Hygiene Data'!$I$11,0,10*ROW('Hygiene Data'!I73))="","",OFFSET('Hygiene Data'!$I$11,0,10*ROW('Hygiene Data'!I73)))</f>
        <v/>
      </c>
      <c r="EE79" s="289" t="str">
        <f ca="true">+IF(OFFSET('Hygiene Data'!$I$12,0,10*ROW('Hygiene Data'!I73))="","",OFFSET('Hygiene Data'!$I$12,0,10*ROW('Hygiene Data'!I73)))</f>
        <v/>
      </c>
      <c r="EF79" s="289"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5"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9"/>
      <c r="BS80" s="289" t="str">
        <f ca="true">+IF(OFFSET('Water Data'!$D$27,0,10*ROW('Water Data'!D74))="","",OFFSET('Water Data'!$D$27,0,10*ROW('Water Data'!D74)))</f>
        <v/>
      </c>
      <c r="BT80" s="289" t="str">
        <f ca="true">+IF(OFFSET('Water Data'!$D$28,0,10*ROW('Water Data'!D74))="","",OFFSET('Water Data'!$D$28,0,10*ROW('Water Data'!D74)))</f>
        <v/>
      </c>
      <c r="BU80" s="289" t="str">
        <f ca="true">+IF(OFFSET('Water Data'!$D$29,0,10*ROW('Water Data'!D74))="","",OFFSET('Water Data'!$D$29,0,10*ROW('Water Data'!D74)))</f>
        <v/>
      </c>
      <c r="BV80" s="289" t="str">
        <f ca="true">+IF(OFFSET('Water Data'!$E$27,0,10*ROW('Water Data'!E74))="","",OFFSET('Water Data'!$E$27,0,10*ROW('Water Data'!E74)))</f>
        <v/>
      </c>
      <c r="BW80" s="289" t="str">
        <f ca="true">+IF(OFFSET('Water Data'!$E$28,0,10*ROW('Water Data'!E74))="","",OFFSET('Water Data'!$E$28,0,10*ROW('Water Data'!E74)))</f>
        <v/>
      </c>
      <c r="BX80" s="289" t="str">
        <f ca="true">+IF(OFFSET('Water Data'!$E$29,0,10*ROW('Water Data'!E74))="","",OFFSET('Water Data'!$E$29,0,10*ROW('Water Data'!E74)))</f>
        <v/>
      </c>
      <c r="BY80" s="289" t="str">
        <f ca="true">+IF(OFFSET('Water Data'!$F$27,0,10*ROW('Water Data'!F74))="","",OFFSET('Water Data'!$F$27,0,10*ROW('Water Data'!F74)))</f>
        <v/>
      </c>
      <c r="BZ80" s="289" t="str">
        <f ca="true">+IF(OFFSET('Water Data'!$F$28,0,10*ROW('Water Data'!F74))="","",OFFSET('Water Data'!$F$28,0,10*ROW('Water Data'!F74)))</f>
        <v/>
      </c>
      <c r="CA80" s="289" t="str">
        <f ca="true">+IF(OFFSET('Water Data'!$F$29,0,10*ROW('Water Data'!F74))="","",OFFSET('Water Data'!$F$29,0,10*ROW('Water Data'!F74)))</f>
        <v/>
      </c>
      <c r="CB80" s="289" t="str">
        <f ca="true">+IF(OFFSET('Water Data'!$G$27,0,10*ROW('Water Data'!G74))="","",OFFSET('Water Data'!$G$27,0,10*ROW('Water Data'!G74)))</f>
        <v/>
      </c>
      <c r="CC80" s="289" t="str">
        <f ca="true">+IF(OFFSET('Water Data'!$G$28,0,10*ROW('Water Data'!G74))="","",OFFSET('Water Data'!$G$28,0,10*ROW('Water Data'!G74)))</f>
        <v/>
      </c>
      <c r="CD80" s="289" t="str">
        <f ca="true">+IF(OFFSET('Water Data'!$G$29,0,10*ROW('Water Data'!G74))="","",OFFSET('Water Data'!$G$29,0,10*ROW('Water Data'!G74)))</f>
        <v/>
      </c>
      <c r="CE80" s="289" t="str">
        <f ca="true">+IF(OFFSET('Water Data'!$H$27,0,10*ROW('Water Data'!H74))="","",OFFSET('Water Data'!$H$27,0,10*ROW('Water Data'!H74)))</f>
        <v/>
      </c>
      <c r="CF80" s="289" t="str">
        <f ca="true">+IF(OFFSET('Water Data'!$H$28,0,10*ROW('Water Data'!H74))="","",OFFSET('Water Data'!$H$28,0,10*ROW('Water Data'!H74)))</f>
        <v/>
      </c>
      <c r="CG80" s="289" t="str">
        <f ca="true">+IF(OFFSET('Water Data'!$H$29,0,10*ROW('Water Data'!H74))="","",OFFSET('Water Data'!$H$29,0,10*ROW('Water Data'!H74)))</f>
        <v/>
      </c>
      <c r="CH80" s="289" t="str">
        <f ca="true">+IF(OFFSET('Water Data'!$I$27,0,10*ROW('Water Data'!I74))="","",OFFSET('Water Data'!$I$27,0,10*ROW('Water Data'!I74)))</f>
        <v/>
      </c>
      <c r="CI80" s="289" t="str">
        <f ca="true">+IF(OFFSET('Water Data'!$I$28,0,10*ROW('Water Data'!I74))="","",OFFSET('Water Data'!$I$28,0,10*ROW('Water Data'!I74)))</f>
        <v/>
      </c>
      <c r="CJ80" s="289" t="str">
        <f ca="true">+IF(OFFSET('Water Data'!$I$29,0,10*ROW('Water Data'!I74))="","",OFFSET('Water Data'!$I$29,0,10*ROW('Water Data'!I74)))</f>
        <v/>
      </c>
      <c r="CK80" s="289" t="str">
        <f ca="true">+IF(OFFSET('Sanitation Data'!$D$28,0,10*ROW('Sanitation Data'!D74))="","",OFFSET('Sanitation Data'!$D$28,0,10*ROW('Sanitation Data'!D74)))</f>
        <v/>
      </c>
      <c r="CL80" s="289" t="str">
        <f ca="true">+IF(OFFSET('Sanitation Data'!$D$29,0,10*ROW('Sanitation Data'!D74))="","",OFFSET('Sanitation Data'!$D$29,0,10*ROW('Sanitation Data'!D74)))</f>
        <v/>
      </c>
      <c r="CM80" s="289" t="str">
        <f ca="true">+IF(OFFSET('Sanitation Data'!$D$30,0,10*ROW('Sanitation Data'!D74))="","",OFFSET('Sanitation Data'!$D$30,0,10*ROW('Sanitation Data'!D74)))</f>
        <v/>
      </c>
      <c r="CN80" s="289" t="str">
        <f ca="true">+IF(OFFSET('Sanitation Data'!$D$31,0,10*ROW('Sanitation Data'!D74))="","",OFFSET('Sanitation Data'!$D$31,0,10*ROW('Sanitation Data'!D74)))</f>
        <v/>
      </c>
      <c r="CO80" s="289" t="str">
        <f ca="true">+IF(OFFSET('Sanitation Data'!$D$32,0,10*ROW('Sanitation Data'!D74))="","",OFFSET('Sanitation Data'!$D$32,0,10*ROW('Sanitation Data'!D74)))</f>
        <v/>
      </c>
      <c r="CP80" s="289" t="str">
        <f ca="true">+IF(OFFSET('Sanitation Data'!$E$28,0,10*ROW('Sanitation Data'!E74))="","",OFFSET('Sanitation Data'!$E$28,0,10*ROW('Sanitation Data'!E74)))</f>
        <v/>
      </c>
      <c r="CQ80" s="289" t="str">
        <f ca="true">+IF(OFFSET('Sanitation Data'!$E$29,0,10*ROW('Sanitation Data'!E74))="","",OFFSET('Sanitation Data'!$E$29,0,10*ROW('Sanitation Data'!E74)))</f>
        <v/>
      </c>
      <c r="CR80" s="289" t="str">
        <f ca="true">+IF(OFFSET('Sanitation Data'!$E$30,0,10*ROW('Sanitation Data'!E74))="","",OFFSET('Sanitation Data'!$E$30,0,10*ROW('Sanitation Data'!E74)))</f>
        <v/>
      </c>
      <c r="CS80" s="289" t="str">
        <f ca="true">+IF(OFFSET('Sanitation Data'!$E$31,0,10*ROW('Sanitation Data'!E74))="","",OFFSET('Sanitation Data'!$E$31,0,10*ROW('Sanitation Data'!E74)))</f>
        <v/>
      </c>
      <c r="CT80" s="289" t="str">
        <f ca="true">+IF(OFFSET('Sanitation Data'!$E$32,0,10*ROW('Sanitation Data'!E74))="","",OFFSET('Sanitation Data'!$E$32,0,10*ROW('Sanitation Data'!E74)))</f>
        <v/>
      </c>
      <c r="CU80" s="289" t="str">
        <f ca="true">+IF(OFFSET('Sanitation Data'!$F$28,0,10*ROW('Sanitation Data'!F74))="","",OFFSET('Sanitation Data'!$F$28,0,10*ROW('Sanitation Data'!F74)))</f>
        <v/>
      </c>
      <c r="CV80" s="289" t="str">
        <f ca="true">+IF(OFFSET('Sanitation Data'!$F$29,0,10*ROW('Sanitation Data'!F74))="","",OFFSET('Sanitation Data'!$F$29,0,10*ROW('Sanitation Data'!F74)))</f>
        <v/>
      </c>
      <c r="CW80" s="289" t="str">
        <f ca="true">+IF(OFFSET('Sanitation Data'!$F$30,0,10*ROW('Sanitation Data'!F74))="","",OFFSET('Sanitation Data'!$F$30,0,10*ROW('Sanitation Data'!F74)))</f>
        <v/>
      </c>
      <c r="CX80" s="289" t="str">
        <f ca="true">+IF(OFFSET('Sanitation Data'!$F$31,0,10*ROW('Sanitation Data'!F74))="","",OFFSET('Sanitation Data'!$F$31,0,10*ROW('Sanitation Data'!F74)))</f>
        <v/>
      </c>
      <c r="CY80" s="289" t="str">
        <f ca="true">+IF(OFFSET('Sanitation Data'!$F$32,0,10*ROW('Sanitation Data'!F74))="","",OFFSET('Sanitation Data'!$F$32,0,10*ROW('Sanitation Data'!F74)))</f>
        <v/>
      </c>
      <c r="CZ80" s="289" t="str">
        <f ca="true">+IF(OFFSET('Sanitation Data'!$G$28,0,10*ROW('Sanitation Data'!G74))="","",OFFSET('Sanitation Data'!$G$28,0,10*ROW('Sanitation Data'!G74)))</f>
        <v/>
      </c>
      <c r="DA80" s="289" t="str">
        <f ca="true">+IF(OFFSET('Sanitation Data'!$G$29,0,10*ROW('Sanitation Data'!G74))="","",OFFSET('Sanitation Data'!$G$29,0,10*ROW('Sanitation Data'!G74)))</f>
        <v/>
      </c>
      <c r="DB80" s="289" t="str">
        <f ca="true">+IF(OFFSET('Sanitation Data'!$G$30,0,10*ROW('Sanitation Data'!G74))="","",OFFSET('Sanitation Data'!$G$30,0,10*ROW('Sanitation Data'!G74)))</f>
        <v/>
      </c>
      <c r="DC80" s="289" t="str">
        <f ca="true">+IF(OFFSET('Sanitation Data'!$G$31,0,10*ROW('Sanitation Data'!G74))="","",OFFSET('Sanitation Data'!$G$31,0,10*ROW('Sanitation Data'!G74)))</f>
        <v/>
      </c>
      <c r="DD80" s="289" t="str">
        <f ca="true">+IF(OFFSET('Sanitation Data'!$G$32,0,10*ROW('Sanitation Data'!G74))="","",OFFSET('Sanitation Data'!$G$32,0,10*ROW('Sanitation Data'!G74)))</f>
        <v/>
      </c>
      <c r="DE80" s="289" t="str">
        <f ca="true">+IF(OFFSET('Sanitation Data'!$H$28,0,10*ROW('Sanitation Data'!H74))="","",OFFSET('Sanitation Data'!$H$28,0,10*ROW('Sanitation Data'!H74)))</f>
        <v/>
      </c>
      <c r="DF80" s="289" t="str">
        <f ca="true">+IF(OFFSET('Sanitation Data'!$H$29,0,10*ROW('Sanitation Data'!H74))="","",OFFSET('Sanitation Data'!$H$29,0,10*ROW('Sanitation Data'!H74)))</f>
        <v/>
      </c>
      <c r="DG80" s="289" t="str">
        <f ca="true">+IF(OFFSET('Sanitation Data'!$H$30,0,10*ROW('Sanitation Data'!H74))="","",OFFSET('Sanitation Data'!$H$30,0,10*ROW('Sanitation Data'!H74)))</f>
        <v/>
      </c>
      <c r="DH80" s="289" t="str">
        <f ca="true">+IF(OFFSET('Sanitation Data'!$H$31,0,10*ROW('Sanitation Data'!H74))="","",OFFSET('Sanitation Data'!$H$31,0,10*ROW('Sanitation Data'!H74)))</f>
        <v/>
      </c>
      <c r="DI80" s="289" t="str">
        <f ca="true">+IF(OFFSET('Sanitation Data'!$H$32,0,10*ROW('Sanitation Data'!H74))="","",OFFSET('Sanitation Data'!$H$32,0,10*ROW('Sanitation Data'!H74)))</f>
        <v/>
      </c>
      <c r="DJ80" s="289" t="str">
        <f ca="true">+IF(OFFSET('Sanitation Data'!$I$28,0,10*ROW('Sanitation Data'!I74))="","",OFFSET('Sanitation Data'!$I$28,0,10*ROW('Sanitation Data'!I74)))</f>
        <v/>
      </c>
      <c r="DK80" s="289" t="str">
        <f ca="true">+IF(OFFSET('Sanitation Data'!$I$29,0,10*ROW('Sanitation Data'!I74))="","",OFFSET('Sanitation Data'!$I$29,0,10*ROW('Sanitation Data'!I74)))</f>
        <v/>
      </c>
      <c r="DL80" s="289" t="str">
        <f ca="true">+IF(OFFSET('Sanitation Data'!$I$30,0,10*ROW('Sanitation Data'!I74))="","",OFFSET('Sanitation Data'!$I$30,0,10*ROW('Sanitation Data'!I74)))</f>
        <v/>
      </c>
      <c r="DM80" s="289" t="str">
        <f ca="true">+IF(OFFSET('Sanitation Data'!$I$31,0,10*ROW('Sanitation Data'!I74))="","",OFFSET('Sanitation Data'!$I$31,0,10*ROW('Sanitation Data'!I74)))</f>
        <v/>
      </c>
      <c r="DN80" s="289" t="str">
        <f ca="true">+IF(OFFSET('Sanitation Data'!$I$32,0,10*ROW('Sanitation Data'!I74))="","",OFFSET('Sanitation Data'!$I$32,0,10*ROW('Sanitation Data'!I74)))</f>
        <v/>
      </c>
      <c r="DO80" s="289" t="str">
        <f ca="true">+IF(OFFSET('Hygiene Data'!$D$11,0,10*ROW('Hygiene Data'!D74))="","",OFFSET('Hygiene Data'!$D$11,0,10*ROW('Hygiene Data'!D74)))</f>
        <v/>
      </c>
      <c r="DP80" s="289" t="str">
        <f ca="true">+IF(OFFSET('Hygiene Data'!$D$12,0,10*ROW('Hygiene Data'!D74))="","",OFFSET('Hygiene Data'!$D$12,0,10*ROW('Hygiene Data'!D74)))</f>
        <v/>
      </c>
      <c r="DQ80" s="289" t="str">
        <f ca="true">+IF(OFFSET('Hygiene Data'!$D$13,0,10*ROW('Hygiene Data'!D74))="","",OFFSET('Hygiene Data'!$D$13,0,10*ROW('Hygiene Data'!D74)))</f>
        <v/>
      </c>
      <c r="DR80" s="289" t="str">
        <f ca="true">+IF(OFFSET('Hygiene Data'!$E$11,0,10*ROW('Hygiene Data'!E74))="","",OFFSET('Hygiene Data'!$E$11,0,10*ROW('Hygiene Data'!E74)))</f>
        <v/>
      </c>
      <c r="DS80" s="289" t="str">
        <f ca="true">+IF(OFFSET('Hygiene Data'!$E$12,0,10*ROW('Hygiene Data'!E74))="","",OFFSET('Hygiene Data'!$E$12,0,10*ROW('Hygiene Data'!E74)))</f>
        <v/>
      </c>
      <c r="DT80" s="289" t="str">
        <f ca="true">+IF(OFFSET('Hygiene Data'!$E$13,0,10*ROW('Hygiene Data'!E74))="","",OFFSET('Hygiene Data'!$E$13,0,10*ROW('Hygiene Data'!E74)))</f>
        <v/>
      </c>
      <c r="DU80" s="289" t="str">
        <f ca="true">+IF(OFFSET('Hygiene Data'!$F$11,0,10*ROW('Hygiene Data'!F74))="","",OFFSET('Hygiene Data'!$F$11,0,10*ROW('Hygiene Data'!F74)))</f>
        <v/>
      </c>
      <c r="DV80" s="289" t="str">
        <f ca="true">+IF(OFFSET('Hygiene Data'!$F$12,0,10*ROW('Hygiene Data'!F74))="","",OFFSET('Hygiene Data'!$F$12,0,10*ROW('Hygiene Data'!F74)))</f>
        <v/>
      </c>
      <c r="DW80" s="289" t="str">
        <f ca="true">+IF(OFFSET('Hygiene Data'!$F$13,0,10*ROW('Hygiene Data'!F74))="","",OFFSET('Hygiene Data'!$F$13,0,10*ROW('Hygiene Data'!F74)))</f>
        <v/>
      </c>
      <c r="DX80" s="289" t="str">
        <f ca="true">+IF(OFFSET('Hygiene Data'!$G$11,0,10*ROW('Hygiene Data'!G74))="","",OFFSET('Hygiene Data'!$G$11,0,10*ROW('Hygiene Data'!G74)))</f>
        <v/>
      </c>
      <c r="DY80" s="289" t="str">
        <f ca="true">+IF(OFFSET('Hygiene Data'!$G$12,0,10*ROW('Hygiene Data'!G74))="","",OFFSET('Hygiene Data'!$G$12,0,10*ROW('Hygiene Data'!G74)))</f>
        <v/>
      </c>
      <c r="DZ80" s="289" t="str">
        <f ca="true">+IF(OFFSET('Hygiene Data'!$G$13,0,10*ROW('Hygiene Data'!G74))="","",OFFSET('Hygiene Data'!$G$13,0,10*ROW('Hygiene Data'!G74)))</f>
        <v/>
      </c>
      <c r="EA80" s="289" t="str">
        <f ca="true">+IF(OFFSET('Hygiene Data'!$H$11,0,10*ROW('Hygiene Data'!H74))="","",OFFSET('Hygiene Data'!$H$11,0,10*ROW('Hygiene Data'!H74)))</f>
        <v/>
      </c>
      <c r="EB80" s="289" t="str">
        <f ca="true">+IF(OFFSET('Hygiene Data'!$H$12,0,10*ROW('Hygiene Data'!H74))="","",OFFSET('Hygiene Data'!$H$12,0,10*ROW('Hygiene Data'!H74)))</f>
        <v/>
      </c>
      <c r="EC80" s="289" t="str">
        <f ca="true">+IF(OFFSET('Hygiene Data'!$H$13,0,10*ROW('Hygiene Data'!H74))="","",OFFSET('Hygiene Data'!$H$13,0,10*ROW('Hygiene Data'!H74)))</f>
        <v/>
      </c>
      <c r="ED80" s="289" t="str">
        <f ca="true">+IF(OFFSET('Hygiene Data'!$I$11,0,10*ROW('Hygiene Data'!I74))="","",OFFSET('Hygiene Data'!$I$11,0,10*ROW('Hygiene Data'!I74)))</f>
        <v/>
      </c>
      <c r="EE80" s="289" t="str">
        <f ca="true">+IF(OFFSET('Hygiene Data'!$I$12,0,10*ROW('Hygiene Data'!I74))="","",OFFSET('Hygiene Data'!$I$12,0,10*ROW('Hygiene Data'!I74)))</f>
        <v/>
      </c>
      <c r="EF80" s="289"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5"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9"/>
      <c r="BS81" s="289" t="str">
        <f ca="true">+IF(OFFSET('Water Data'!$D$27,0,10*ROW('Water Data'!D75))="","",OFFSET('Water Data'!$D$27,0,10*ROW('Water Data'!D75)))</f>
        <v/>
      </c>
      <c r="BT81" s="289" t="str">
        <f ca="true">+IF(OFFSET('Water Data'!$D$28,0,10*ROW('Water Data'!D75))="","",OFFSET('Water Data'!$D$28,0,10*ROW('Water Data'!D75)))</f>
        <v/>
      </c>
      <c r="BU81" s="289" t="str">
        <f ca="true">+IF(OFFSET('Water Data'!$D$29,0,10*ROW('Water Data'!D75))="","",OFFSET('Water Data'!$D$29,0,10*ROW('Water Data'!D75)))</f>
        <v/>
      </c>
      <c r="BV81" s="289" t="str">
        <f ca="true">+IF(OFFSET('Water Data'!$E$27,0,10*ROW('Water Data'!E75))="","",OFFSET('Water Data'!$E$27,0,10*ROW('Water Data'!E75)))</f>
        <v/>
      </c>
      <c r="BW81" s="289" t="str">
        <f ca="true">+IF(OFFSET('Water Data'!$E$28,0,10*ROW('Water Data'!E75))="","",OFFSET('Water Data'!$E$28,0,10*ROW('Water Data'!E75)))</f>
        <v/>
      </c>
      <c r="BX81" s="289" t="str">
        <f ca="true">+IF(OFFSET('Water Data'!$E$29,0,10*ROW('Water Data'!E75))="","",OFFSET('Water Data'!$E$29,0,10*ROW('Water Data'!E75)))</f>
        <v/>
      </c>
      <c r="BY81" s="289" t="str">
        <f ca="true">+IF(OFFSET('Water Data'!$F$27,0,10*ROW('Water Data'!F75))="","",OFFSET('Water Data'!$F$27,0,10*ROW('Water Data'!F75)))</f>
        <v/>
      </c>
      <c r="BZ81" s="289" t="str">
        <f ca="true">+IF(OFFSET('Water Data'!$F$28,0,10*ROW('Water Data'!F75))="","",OFFSET('Water Data'!$F$28,0,10*ROW('Water Data'!F75)))</f>
        <v/>
      </c>
      <c r="CA81" s="289" t="str">
        <f ca="true">+IF(OFFSET('Water Data'!$F$29,0,10*ROW('Water Data'!F75))="","",OFFSET('Water Data'!$F$29,0,10*ROW('Water Data'!F75)))</f>
        <v/>
      </c>
      <c r="CB81" s="289" t="str">
        <f ca="true">+IF(OFFSET('Water Data'!$G$27,0,10*ROW('Water Data'!G75))="","",OFFSET('Water Data'!$G$27,0,10*ROW('Water Data'!G75)))</f>
        <v/>
      </c>
      <c r="CC81" s="289" t="str">
        <f ca="true">+IF(OFFSET('Water Data'!$G$28,0,10*ROW('Water Data'!G75))="","",OFFSET('Water Data'!$G$28,0,10*ROW('Water Data'!G75)))</f>
        <v/>
      </c>
      <c r="CD81" s="289" t="str">
        <f ca="true">+IF(OFFSET('Water Data'!$G$29,0,10*ROW('Water Data'!G75))="","",OFFSET('Water Data'!$G$29,0,10*ROW('Water Data'!G75)))</f>
        <v/>
      </c>
      <c r="CE81" s="289" t="str">
        <f ca="true">+IF(OFFSET('Water Data'!$H$27,0,10*ROW('Water Data'!H75))="","",OFFSET('Water Data'!$H$27,0,10*ROW('Water Data'!H75)))</f>
        <v/>
      </c>
      <c r="CF81" s="289" t="str">
        <f ca="true">+IF(OFFSET('Water Data'!$H$28,0,10*ROW('Water Data'!H75))="","",OFFSET('Water Data'!$H$28,0,10*ROW('Water Data'!H75)))</f>
        <v/>
      </c>
      <c r="CG81" s="289" t="str">
        <f ca="true">+IF(OFFSET('Water Data'!$H$29,0,10*ROW('Water Data'!H75))="","",OFFSET('Water Data'!$H$29,0,10*ROW('Water Data'!H75)))</f>
        <v/>
      </c>
      <c r="CH81" s="289" t="str">
        <f ca="true">+IF(OFFSET('Water Data'!$I$27,0,10*ROW('Water Data'!I75))="","",OFFSET('Water Data'!$I$27,0,10*ROW('Water Data'!I75)))</f>
        <v/>
      </c>
      <c r="CI81" s="289" t="str">
        <f ca="true">+IF(OFFSET('Water Data'!$I$28,0,10*ROW('Water Data'!I75))="","",OFFSET('Water Data'!$I$28,0,10*ROW('Water Data'!I75)))</f>
        <v/>
      </c>
      <c r="CJ81" s="289" t="str">
        <f ca="true">+IF(OFFSET('Water Data'!$I$29,0,10*ROW('Water Data'!I75))="","",OFFSET('Water Data'!$I$29,0,10*ROW('Water Data'!I75)))</f>
        <v/>
      </c>
      <c r="CK81" s="289" t="str">
        <f ca="true">+IF(OFFSET('Sanitation Data'!$D$28,0,10*ROW('Sanitation Data'!D75))="","",OFFSET('Sanitation Data'!$D$28,0,10*ROW('Sanitation Data'!D75)))</f>
        <v/>
      </c>
      <c r="CL81" s="289" t="str">
        <f ca="true">+IF(OFFSET('Sanitation Data'!$D$29,0,10*ROW('Sanitation Data'!D75))="","",OFFSET('Sanitation Data'!$D$29,0,10*ROW('Sanitation Data'!D75)))</f>
        <v/>
      </c>
      <c r="CM81" s="289" t="str">
        <f ca="true">+IF(OFFSET('Sanitation Data'!$D$30,0,10*ROW('Sanitation Data'!D75))="","",OFFSET('Sanitation Data'!$D$30,0,10*ROW('Sanitation Data'!D75)))</f>
        <v/>
      </c>
      <c r="CN81" s="289" t="str">
        <f ca="true">+IF(OFFSET('Sanitation Data'!$D$31,0,10*ROW('Sanitation Data'!D75))="","",OFFSET('Sanitation Data'!$D$31,0,10*ROW('Sanitation Data'!D75)))</f>
        <v/>
      </c>
      <c r="CO81" s="289" t="str">
        <f ca="true">+IF(OFFSET('Sanitation Data'!$D$32,0,10*ROW('Sanitation Data'!D75))="","",OFFSET('Sanitation Data'!$D$32,0,10*ROW('Sanitation Data'!D75)))</f>
        <v/>
      </c>
      <c r="CP81" s="289" t="str">
        <f ca="true">+IF(OFFSET('Sanitation Data'!$E$28,0,10*ROW('Sanitation Data'!E75))="","",OFFSET('Sanitation Data'!$E$28,0,10*ROW('Sanitation Data'!E75)))</f>
        <v/>
      </c>
      <c r="CQ81" s="289" t="str">
        <f ca="true">+IF(OFFSET('Sanitation Data'!$E$29,0,10*ROW('Sanitation Data'!E75))="","",OFFSET('Sanitation Data'!$E$29,0,10*ROW('Sanitation Data'!E75)))</f>
        <v/>
      </c>
      <c r="CR81" s="289" t="str">
        <f ca="true">+IF(OFFSET('Sanitation Data'!$E$30,0,10*ROW('Sanitation Data'!E75))="","",OFFSET('Sanitation Data'!$E$30,0,10*ROW('Sanitation Data'!E75)))</f>
        <v/>
      </c>
      <c r="CS81" s="289" t="str">
        <f ca="true">+IF(OFFSET('Sanitation Data'!$E$31,0,10*ROW('Sanitation Data'!E75))="","",OFFSET('Sanitation Data'!$E$31,0,10*ROW('Sanitation Data'!E75)))</f>
        <v/>
      </c>
      <c r="CT81" s="289" t="str">
        <f ca="true">+IF(OFFSET('Sanitation Data'!$E$32,0,10*ROW('Sanitation Data'!E75))="","",OFFSET('Sanitation Data'!$E$32,0,10*ROW('Sanitation Data'!E75)))</f>
        <v/>
      </c>
      <c r="CU81" s="289" t="str">
        <f ca="true">+IF(OFFSET('Sanitation Data'!$F$28,0,10*ROW('Sanitation Data'!F75))="","",OFFSET('Sanitation Data'!$F$28,0,10*ROW('Sanitation Data'!F75)))</f>
        <v/>
      </c>
      <c r="CV81" s="289" t="str">
        <f ca="true">+IF(OFFSET('Sanitation Data'!$F$29,0,10*ROW('Sanitation Data'!F75))="","",OFFSET('Sanitation Data'!$F$29,0,10*ROW('Sanitation Data'!F75)))</f>
        <v/>
      </c>
      <c r="CW81" s="289" t="str">
        <f ca="true">+IF(OFFSET('Sanitation Data'!$F$30,0,10*ROW('Sanitation Data'!F75))="","",OFFSET('Sanitation Data'!$F$30,0,10*ROW('Sanitation Data'!F75)))</f>
        <v/>
      </c>
      <c r="CX81" s="289" t="str">
        <f ca="true">+IF(OFFSET('Sanitation Data'!$F$31,0,10*ROW('Sanitation Data'!F75))="","",OFFSET('Sanitation Data'!$F$31,0,10*ROW('Sanitation Data'!F75)))</f>
        <v/>
      </c>
      <c r="CY81" s="289" t="str">
        <f ca="true">+IF(OFFSET('Sanitation Data'!$F$32,0,10*ROW('Sanitation Data'!F75))="","",OFFSET('Sanitation Data'!$F$32,0,10*ROW('Sanitation Data'!F75)))</f>
        <v/>
      </c>
      <c r="CZ81" s="289" t="str">
        <f ca="true">+IF(OFFSET('Sanitation Data'!$G$28,0,10*ROW('Sanitation Data'!G75))="","",OFFSET('Sanitation Data'!$G$28,0,10*ROW('Sanitation Data'!G75)))</f>
        <v/>
      </c>
      <c r="DA81" s="289" t="str">
        <f ca="true">+IF(OFFSET('Sanitation Data'!$G$29,0,10*ROW('Sanitation Data'!G75))="","",OFFSET('Sanitation Data'!$G$29,0,10*ROW('Sanitation Data'!G75)))</f>
        <v/>
      </c>
      <c r="DB81" s="289" t="str">
        <f ca="true">+IF(OFFSET('Sanitation Data'!$G$30,0,10*ROW('Sanitation Data'!G75))="","",OFFSET('Sanitation Data'!$G$30,0,10*ROW('Sanitation Data'!G75)))</f>
        <v/>
      </c>
      <c r="DC81" s="289" t="str">
        <f ca="true">+IF(OFFSET('Sanitation Data'!$G$31,0,10*ROW('Sanitation Data'!G75))="","",OFFSET('Sanitation Data'!$G$31,0,10*ROW('Sanitation Data'!G75)))</f>
        <v/>
      </c>
      <c r="DD81" s="289" t="str">
        <f ca="true">+IF(OFFSET('Sanitation Data'!$G$32,0,10*ROW('Sanitation Data'!G75))="","",OFFSET('Sanitation Data'!$G$32,0,10*ROW('Sanitation Data'!G75)))</f>
        <v/>
      </c>
      <c r="DE81" s="289" t="str">
        <f ca="true">+IF(OFFSET('Sanitation Data'!$H$28,0,10*ROW('Sanitation Data'!H75))="","",OFFSET('Sanitation Data'!$H$28,0,10*ROW('Sanitation Data'!H75)))</f>
        <v/>
      </c>
      <c r="DF81" s="289" t="str">
        <f ca="true">+IF(OFFSET('Sanitation Data'!$H$29,0,10*ROW('Sanitation Data'!H75))="","",OFFSET('Sanitation Data'!$H$29,0,10*ROW('Sanitation Data'!H75)))</f>
        <v/>
      </c>
      <c r="DG81" s="289" t="str">
        <f ca="true">+IF(OFFSET('Sanitation Data'!$H$30,0,10*ROW('Sanitation Data'!H75))="","",OFFSET('Sanitation Data'!$H$30,0,10*ROW('Sanitation Data'!H75)))</f>
        <v/>
      </c>
      <c r="DH81" s="289" t="str">
        <f ca="true">+IF(OFFSET('Sanitation Data'!$H$31,0,10*ROW('Sanitation Data'!H75))="","",OFFSET('Sanitation Data'!$H$31,0,10*ROW('Sanitation Data'!H75)))</f>
        <v/>
      </c>
      <c r="DI81" s="289" t="str">
        <f ca="true">+IF(OFFSET('Sanitation Data'!$H$32,0,10*ROW('Sanitation Data'!H75))="","",OFFSET('Sanitation Data'!$H$32,0,10*ROW('Sanitation Data'!H75)))</f>
        <v/>
      </c>
      <c r="DJ81" s="289" t="str">
        <f ca="true">+IF(OFFSET('Sanitation Data'!$I$28,0,10*ROW('Sanitation Data'!I75))="","",OFFSET('Sanitation Data'!$I$28,0,10*ROW('Sanitation Data'!I75)))</f>
        <v/>
      </c>
      <c r="DK81" s="289" t="str">
        <f ca="true">+IF(OFFSET('Sanitation Data'!$I$29,0,10*ROW('Sanitation Data'!I75))="","",OFFSET('Sanitation Data'!$I$29,0,10*ROW('Sanitation Data'!I75)))</f>
        <v/>
      </c>
      <c r="DL81" s="289" t="str">
        <f ca="true">+IF(OFFSET('Sanitation Data'!$I$30,0,10*ROW('Sanitation Data'!I75))="","",OFFSET('Sanitation Data'!$I$30,0,10*ROW('Sanitation Data'!I75)))</f>
        <v/>
      </c>
      <c r="DM81" s="289" t="str">
        <f ca="true">+IF(OFFSET('Sanitation Data'!$I$31,0,10*ROW('Sanitation Data'!I75))="","",OFFSET('Sanitation Data'!$I$31,0,10*ROW('Sanitation Data'!I75)))</f>
        <v/>
      </c>
      <c r="DN81" s="289" t="str">
        <f ca="true">+IF(OFFSET('Sanitation Data'!$I$32,0,10*ROW('Sanitation Data'!I75))="","",OFFSET('Sanitation Data'!$I$32,0,10*ROW('Sanitation Data'!I75)))</f>
        <v/>
      </c>
      <c r="DO81" s="289" t="str">
        <f ca="true">+IF(OFFSET('Hygiene Data'!$D$11,0,10*ROW('Hygiene Data'!D75))="","",OFFSET('Hygiene Data'!$D$11,0,10*ROW('Hygiene Data'!D75)))</f>
        <v/>
      </c>
      <c r="DP81" s="289" t="str">
        <f ca="true">+IF(OFFSET('Hygiene Data'!$D$12,0,10*ROW('Hygiene Data'!D75))="","",OFFSET('Hygiene Data'!$D$12,0,10*ROW('Hygiene Data'!D75)))</f>
        <v/>
      </c>
      <c r="DQ81" s="289" t="str">
        <f ca="true">+IF(OFFSET('Hygiene Data'!$D$13,0,10*ROW('Hygiene Data'!D75))="","",OFFSET('Hygiene Data'!$D$13,0,10*ROW('Hygiene Data'!D75)))</f>
        <v/>
      </c>
      <c r="DR81" s="289" t="str">
        <f ca="true">+IF(OFFSET('Hygiene Data'!$E$11,0,10*ROW('Hygiene Data'!E75))="","",OFFSET('Hygiene Data'!$E$11,0,10*ROW('Hygiene Data'!E75)))</f>
        <v/>
      </c>
      <c r="DS81" s="289" t="str">
        <f ca="true">+IF(OFFSET('Hygiene Data'!$E$12,0,10*ROW('Hygiene Data'!E75))="","",OFFSET('Hygiene Data'!$E$12,0,10*ROW('Hygiene Data'!E75)))</f>
        <v/>
      </c>
      <c r="DT81" s="289" t="str">
        <f ca="true">+IF(OFFSET('Hygiene Data'!$E$13,0,10*ROW('Hygiene Data'!E75))="","",OFFSET('Hygiene Data'!$E$13,0,10*ROW('Hygiene Data'!E75)))</f>
        <v/>
      </c>
      <c r="DU81" s="289" t="str">
        <f ca="true">+IF(OFFSET('Hygiene Data'!$F$11,0,10*ROW('Hygiene Data'!F75))="","",OFFSET('Hygiene Data'!$F$11,0,10*ROW('Hygiene Data'!F75)))</f>
        <v/>
      </c>
      <c r="DV81" s="289" t="str">
        <f ca="true">+IF(OFFSET('Hygiene Data'!$F$12,0,10*ROW('Hygiene Data'!F75))="","",OFFSET('Hygiene Data'!$F$12,0,10*ROW('Hygiene Data'!F75)))</f>
        <v/>
      </c>
      <c r="DW81" s="289" t="str">
        <f ca="true">+IF(OFFSET('Hygiene Data'!$F$13,0,10*ROW('Hygiene Data'!F75))="","",OFFSET('Hygiene Data'!$F$13,0,10*ROW('Hygiene Data'!F75)))</f>
        <v/>
      </c>
      <c r="DX81" s="289" t="str">
        <f ca="true">+IF(OFFSET('Hygiene Data'!$G$11,0,10*ROW('Hygiene Data'!G75))="","",OFFSET('Hygiene Data'!$G$11,0,10*ROW('Hygiene Data'!G75)))</f>
        <v/>
      </c>
      <c r="DY81" s="289" t="str">
        <f ca="true">+IF(OFFSET('Hygiene Data'!$G$12,0,10*ROW('Hygiene Data'!G75))="","",OFFSET('Hygiene Data'!$G$12,0,10*ROW('Hygiene Data'!G75)))</f>
        <v/>
      </c>
      <c r="DZ81" s="289" t="str">
        <f ca="true">+IF(OFFSET('Hygiene Data'!$G$13,0,10*ROW('Hygiene Data'!G75))="","",OFFSET('Hygiene Data'!$G$13,0,10*ROW('Hygiene Data'!G75)))</f>
        <v/>
      </c>
      <c r="EA81" s="289" t="str">
        <f ca="true">+IF(OFFSET('Hygiene Data'!$H$11,0,10*ROW('Hygiene Data'!H75))="","",OFFSET('Hygiene Data'!$H$11,0,10*ROW('Hygiene Data'!H75)))</f>
        <v/>
      </c>
      <c r="EB81" s="289" t="str">
        <f ca="true">+IF(OFFSET('Hygiene Data'!$H$12,0,10*ROW('Hygiene Data'!H75))="","",OFFSET('Hygiene Data'!$H$12,0,10*ROW('Hygiene Data'!H75)))</f>
        <v/>
      </c>
      <c r="EC81" s="289" t="str">
        <f ca="true">+IF(OFFSET('Hygiene Data'!$H$13,0,10*ROW('Hygiene Data'!H75))="","",OFFSET('Hygiene Data'!$H$13,0,10*ROW('Hygiene Data'!H75)))</f>
        <v/>
      </c>
      <c r="ED81" s="289" t="str">
        <f ca="true">+IF(OFFSET('Hygiene Data'!$I$11,0,10*ROW('Hygiene Data'!I75))="","",OFFSET('Hygiene Data'!$I$11,0,10*ROW('Hygiene Data'!I75)))</f>
        <v/>
      </c>
      <c r="EE81" s="289" t="str">
        <f ca="true">+IF(OFFSET('Hygiene Data'!$I$12,0,10*ROW('Hygiene Data'!I75))="","",OFFSET('Hygiene Data'!$I$12,0,10*ROW('Hygiene Data'!I75)))</f>
        <v/>
      </c>
      <c r="EF81" s="289"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5"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9"/>
      <c r="BS82" s="289" t="str">
        <f ca="true">+IF(OFFSET('Water Data'!$D$27,0,10*ROW('Water Data'!D76))="","",OFFSET('Water Data'!$D$27,0,10*ROW('Water Data'!D76)))</f>
        <v/>
      </c>
      <c r="BT82" s="289" t="str">
        <f ca="true">+IF(OFFSET('Water Data'!$D$28,0,10*ROW('Water Data'!D76))="","",OFFSET('Water Data'!$D$28,0,10*ROW('Water Data'!D76)))</f>
        <v/>
      </c>
      <c r="BU82" s="289" t="str">
        <f ca="true">+IF(OFFSET('Water Data'!$D$29,0,10*ROW('Water Data'!D76))="","",OFFSET('Water Data'!$D$29,0,10*ROW('Water Data'!D76)))</f>
        <v/>
      </c>
      <c r="BV82" s="289" t="str">
        <f ca="true">+IF(OFFSET('Water Data'!$E$27,0,10*ROW('Water Data'!E76))="","",OFFSET('Water Data'!$E$27,0,10*ROW('Water Data'!E76)))</f>
        <v/>
      </c>
      <c r="BW82" s="289" t="str">
        <f ca="true">+IF(OFFSET('Water Data'!$E$28,0,10*ROW('Water Data'!E76))="","",OFFSET('Water Data'!$E$28,0,10*ROW('Water Data'!E76)))</f>
        <v/>
      </c>
      <c r="BX82" s="289" t="str">
        <f ca="true">+IF(OFFSET('Water Data'!$E$29,0,10*ROW('Water Data'!E76))="","",OFFSET('Water Data'!$E$29,0,10*ROW('Water Data'!E76)))</f>
        <v/>
      </c>
      <c r="BY82" s="289" t="str">
        <f ca="true">+IF(OFFSET('Water Data'!$F$27,0,10*ROW('Water Data'!F76))="","",OFFSET('Water Data'!$F$27,0,10*ROW('Water Data'!F76)))</f>
        <v/>
      </c>
      <c r="BZ82" s="289" t="str">
        <f ca="true">+IF(OFFSET('Water Data'!$F$28,0,10*ROW('Water Data'!F76))="","",OFFSET('Water Data'!$F$28,0,10*ROW('Water Data'!F76)))</f>
        <v/>
      </c>
      <c r="CA82" s="289" t="str">
        <f ca="true">+IF(OFFSET('Water Data'!$F$29,0,10*ROW('Water Data'!F76))="","",OFFSET('Water Data'!$F$29,0,10*ROW('Water Data'!F76)))</f>
        <v/>
      </c>
      <c r="CB82" s="289" t="str">
        <f ca="true">+IF(OFFSET('Water Data'!$G$27,0,10*ROW('Water Data'!G76))="","",OFFSET('Water Data'!$G$27,0,10*ROW('Water Data'!G76)))</f>
        <v/>
      </c>
      <c r="CC82" s="289" t="str">
        <f ca="true">+IF(OFFSET('Water Data'!$G$28,0,10*ROW('Water Data'!G76))="","",OFFSET('Water Data'!$G$28,0,10*ROW('Water Data'!G76)))</f>
        <v/>
      </c>
      <c r="CD82" s="289" t="str">
        <f ca="true">+IF(OFFSET('Water Data'!$G$29,0,10*ROW('Water Data'!G76))="","",OFFSET('Water Data'!$G$29,0,10*ROW('Water Data'!G76)))</f>
        <v/>
      </c>
      <c r="CE82" s="289" t="str">
        <f ca="true">+IF(OFFSET('Water Data'!$H$27,0,10*ROW('Water Data'!H76))="","",OFFSET('Water Data'!$H$27,0,10*ROW('Water Data'!H76)))</f>
        <v/>
      </c>
      <c r="CF82" s="289" t="str">
        <f ca="true">+IF(OFFSET('Water Data'!$H$28,0,10*ROW('Water Data'!H76))="","",OFFSET('Water Data'!$H$28,0,10*ROW('Water Data'!H76)))</f>
        <v/>
      </c>
      <c r="CG82" s="289" t="str">
        <f ca="true">+IF(OFFSET('Water Data'!$H$29,0,10*ROW('Water Data'!H76))="","",OFFSET('Water Data'!$H$29,0,10*ROW('Water Data'!H76)))</f>
        <v/>
      </c>
      <c r="CH82" s="289" t="str">
        <f ca="true">+IF(OFFSET('Water Data'!$I$27,0,10*ROW('Water Data'!I76))="","",OFFSET('Water Data'!$I$27,0,10*ROW('Water Data'!I76)))</f>
        <v/>
      </c>
      <c r="CI82" s="289" t="str">
        <f ca="true">+IF(OFFSET('Water Data'!$I$28,0,10*ROW('Water Data'!I76))="","",OFFSET('Water Data'!$I$28,0,10*ROW('Water Data'!I76)))</f>
        <v/>
      </c>
      <c r="CJ82" s="289" t="str">
        <f ca="true">+IF(OFFSET('Water Data'!$I$29,0,10*ROW('Water Data'!I76))="","",OFFSET('Water Data'!$I$29,0,10*ROW('Water Data'!I76)))</f>
        <v/>
      </c>
      <c r="CK82" s="289" t="str">
        <f ca="true">+IF(OFFSET('Sanitation Data'!$D$28,0,10*ROW('Sanitation Data'!D76))="","",OFFSET('Sanitation Data'!$D$28,0,10*ROW('Sanitation Data'!D76)))</f>
        <v/>
      </c>
      <c r="CL82" s="289" t="str">
        <f ca="true">+IF(OFFSET('Sanitation Data'!$D$29,0,10*ROW('Sanitation Data'!D76))="","",OFFSET('Sanitation Data'!$D$29,0,10*ROW('Sanitation Data'!D76)))</f>
        <v/>
      </c>
      <c r="CM82" s="289" t="str">
        <f ca="true">+IF(OFFSET('Sanitation Data'!$D$30,0,10*ROW('Sanitation Data'!D76))="","",OFFSET('Sanitation Data'!$D$30,0,10*ROW('Sanitation Data'!D76)))</f>
        <v/>
      </c>
      <c r="CN82" s="289" t="str">
        <f ca="true">+IF(OFFSET('Sanitation Data'!$D$31,0,10*ROW('Sanitation Data'!D76))="","",OFFSET('Sanitation Data'!$D$31,0,10*ROW('Sanitation Data'!D76)))</f>
        <v/>
      </c>
      <c r="CO82" s="289" t="str">
        <f ca="true">+IF(OFFSET('Sanitation Data'!$D$32,0,10*ROW('Sanitation Data'!D76))="","",OFFSET('Sanitation Data'!$D$32,0,10*ROW('Sanitation Data'!D76)))</f>
        <v/>
      </c>
      <c r="CP82" s="289" t="str">
        <f ca="true">+IF(OFFSET('Sanitation Data'!$E$28,0,10*ROW('Sanitation Data'!E76))="","",OFFSET('Sanitation Data'!$E$28,0,10*ROW('Sanitation Data'!E76)))</f>
        <v/>
      </c>
      <c r="CQ82" s="289" t="str">
        <f ca="true">+IF(OFFSET('Sanitation Data'!$E$29,0,10*ROW('Sanitation Data'!E76))="","",OFFSET('Sanitation Data'!$E$29,0,10*ROW('Sanitation Data'!E76)))</f>
        <v/>
      </c>
      <c r="CR82" s="289" t="str">
        <f ca="true">+IF(OFFSET('Sanitation Data'!$E$30,0,10*ROW('Sanitation Data'!E76))="","",OFFSET('Sanitation Data'!$E$30,0,10*ROW('Sanitation Data'!E76)))</f>
        <v/>
      </c>
      <c r="CS82" s="289" t="str">
        <f ca="true">+IF(OFFSET('Sanitation Data'!$E$31,0,10*ROW('Sanitation Data'!E76))="","",OFFSET('Sanitation Data'!$E$31,0,10*ROW('Sanitation Data'!E76)))</f>
        <v/>
      </c>
      <c r="CT82" s="289" t="str">
        <f ca="true">+IF(OFFSET('Sanitation Data'!$E$32,0,10*ROW('Sanitation Data'!E76))="","",OFFSET('Sanitation Data'!$E$32,0,10*ROW('Sanitation Data'!E76)))</f>
        <v/>
      </c>
      <c r="CU82" s="289" t="str">
        <f ca="true">+IF(OFFSET('Sanitation Data'!$F$28,0,10*ROW('Sanitation Data'!F76))="","",OFFSET('Sanitation Data'!$F$28,0,10*ROW('Sanitation Data'!F76)))</f>
        <v/>
      </c>
      <c r="CV82" s="289" t="str">
        <f ca="true">+IF(OFFSET('Sanitation Data'!$F$29,0,10*ROW('Sanitation Data'!F76))="","",OFFSET('Sanitation Data'!$F$29,0,10*ROW('Sanitation Data'!F76)))</f>
        <v/>
      </c>
      <c r="CW82" s="289" t="str">
        <f ca="true">+IF(OFFSET('Sanitation Data'!$F$30,0,10*ROW('Sanitation Data'!F76))="","",OFFSET('Sanitation Data'!$F$30,0,10*ROW('Sanitation Data'!F76)))</f>
        <v/>
      </c>
      <c r="CX82" s="289" t="str">
        <f ca="true">+IF(OFFSET('Sanitation Data'!$F$31,0,10*ROW('Sanitation Data'!F76))="","",OFFSET('Sanitation Data'!$F$31,0,10*ROW('Sanitation Data'!F76)))</f>
        <v/>
      </c>
      <c r="CY82" s="289" t="str">
        <f ca="true">+IF(OFFSET('Sanitation Data'!$F$32,0,10*ROW('Sanitation Data'!F76))="","",OFFSET('Sanitation Data'!$F$32,0,10*ROW('Sanitation Data'!F76)))</f>
        <v/>
      </c>
      <c r="CZ82" s="289" t="str">
        <f ca="true">+IF(OFFSET('Sanitation Data'!$G$28,0,10*ROW('Sanitation Data'!G76))="","",OFFSET('Sanitation Data'!$G$28,0,10*ROW('Sanitation Data'!G76)))</f>
        <v/>
      </c>
      <c r="DA82" s="289" t="str">
        <f ca="true">+IF(OFFSET('Sanitation Data'!$G$29,0,10*ROW('Sanitation Data'!G76))="","",OFFSET('Sanitation Data'!$G$29,0,10*ROW('Sanitation Data'!G76)))</f>
        <v/>
      </c>
      <c r="DB82" s="289" t="str">
        <f ca="true">+IF(OFFSET('Sanitation Data'!$G$30,0,10*ROW('Sanitation Data'!G76))="","",OFFSET('Sanitation Data'!$G$30,0,10*ROW('Sanitation Data'!G76)))</f>
        <v/>
      </c>
      <c r="DC82" s="289" t="str">
        <f ca="true">+IF(OFFSET('Sanitation Data'!$G$31,0,10*ROW('Sanitation Data'!G76))="","",OFFSET('Sanitation Data'!$G$31,0,10*ROW('Sanitation Data'!G76)))</f>
        <v/>
      </c>
      <c r="DD82" s="289" t="str">
        <f ca="true">+IF(OFFSET('Sanitation Data'!$G$32,0,10*ROW('Sanitation Data'!G76))="","",OFFSET('Sanitation Data'!$G$32,0,10*ROW('Sanitation Data'!G76)))</f>
        <v/>
      </c>
      <c r="DE82" s="289" t="str">
        <f ca="true">+IF(OFFSET('Sanitation Data'!$H$28,0,10*ROW('Sanitation Data'!H76))="","",OFFSET('Sanitation Data'!$H$28,0,10*ROW('Sanitation Data'!H76)))</f>
        <v/>
      </c>
      <c r="DF82" s="289" t="str">
        <f ca="true">+IF(OFFSET('Sanitation Data'!$H$29,0,10*ROW('Sanitation Data'!H76))="","",OFFSET('Sanitation Data'!$H$29,0,10*ROW('Sanitation Data'!H76)))</f>
        <v/>
      </c>
      <c r="DG82" s="289" t="str">
        <f ca="true">+IF(OFFSET('Sanitation Data'!$H$30,0,10*ROW('Sanitation Data'!H76))="","",OFFSET('Sanitation Data'!$H$30,0,10*ROW('Sanitation Data'!H76)))</f>
        <v/>
      </c>
      <c r="DH82" s="289" t="str">
        <f ca="true">+IF(OFFSET('Sanitation Data'!$H$31,0,10*ROW('Sanitation Data'!H76))="","",OFFSET('Sanitation Data'!$H$31,0,10*ROW('Sanitation Data'!H76)))</f>
        <v/>
      </c>
      <c r="DI82" s="289" t="str">
        <f ca="true">+IF(OFFSET('Sanitation Data'!$H$32,0,10*ROW('Sanitation Data'!H76))="","",OFFSET('Sanitation Data'!$H$32,0,10*ROW('Sanitation Data'!H76)))</f>
        <v/>
      </c>
      <c r="DJ82" s="289" t="str">
        <f ca="true">+IF(OFFSET('Sanitation Data'!$I$28,0,10*ROW('Sanitation Data'!I76))="","",OFFSET('Sanitation Data'!$I$28,0,10*ROW('Sanitation Data'!I76)))</f>
        <v/>
      </c>
      <c r="DK82" s="289" t="str">
        <f ca="true">+IF(OFFSET('Sanitation Data'!$I$29,0,10*ROW('Sanitation Data'!I76))="","",OFFSET('Sanitation Data'!$I$29,0,10*ROW('Sanitation Data'!I76)))</f>
        <v/>
      </c>
      <c r="DL82" s="289" t="str">
        <f ca="true">+IF(OFFSET('Sanitation Data'!$I$30,0,10*ROW('Sanitation Data'!I76))="","",OFFSET('Sanitation Data'!$I$30,0,10*ROW('Sanitation Data'!I76)))</f>
        <v/>
      </c>
      <c r="DM82" s="289" t="str">
        <f ca="true">+IF(OFFSET('Sanitation Data'!$I$31,0,10*ROW('Sanitation Data'!I76))="","",OFFSET('Sanitation Data'!$I$31,0,10*ROW('Sanitation Data'!I76)))</f>
        <v/>
      </c>
      <c r="DN82" s="289" t="str">
        <f ca="true">+IF(OFFSET('Sanitation Data'!$I$32,0,10*ROW('Sanitation Data'!I76))="","",OFFSET('Sanitation Data'!$I$32,0,10*ROW('Sanitation Data'!I76)))</f>
        <v/>
      </c>
      <c r="DO82" s="289" t="str">
        <f ca="true">+IF(OFFSET('Hygiene Data'!$D$11,0,10*ROW('Hygiene Data'!D76))="","",OFFSET('Hygiene Data'!$D$11,0,10*ROW('Hygiene Data'!D76)))</f>
        <v/>
      </c>
      <c r="DP82" s="289" t="str">
        <f ca="true">+IF(OFFSET('Hygiene Data'!$D$12,0,10*ROW('Hygiene Data'!D76))="","",OFFSET('Hygiene Data'!$D$12,0,10*ROW('Hygiene Data'!D76)))</f>
        <v/>
      </c>
      <c r="DQ82" s="289" t="str">
        <f ca="true">+IF(OFFSET('Hygiene Data'!$D$13,0,10*ROW('Hygiene Data'!D76))="","",OFFSET('Hygiene Data'!$D$13,0,10*ROW('Hygiene Data'!D76)))</f>
        <v/>
      </c>
      <c r="DR82" s="289" t="str">
        <f ca="true">+IF(OFFSET('Hygiene Data'!$E$11,0,10*ROW('Hygiene Data'!E76))="","",OFFSET('Hygiene Data'!$E$11,0,10*ROW('Hygiene Data'!E76)))</f>
        <v/>
      </c>
      <c r="DS82" s="289" t="str">
        <f ca="true">+IF(OFFSET('Hygiene Data'!$E$12,0,10*ROW('Hygiene Data'!E76))="","",OFFSET('Hygiene Data'!$E$12,0,10*ROW('Hygiene Data'!E76)))</f>
        <v/>
      </c>
      <c r="DT82" s="289" t="str">
        <f ca="true">+IF(OFFSET('Hygiene Data'!$E$13,0,10*ROW('Hygiene Data'!E76))="","",OFFSET('Hygiene Data'!$E$13,0,10*ROW('Hygiene Data'!E76)))</f>
        <v/>
      </c>
      <c r="DU82" s="289" t="str">
        <f ca="true">+IF(OFFSET('Hygiene Data'!$F$11,0,10*ROW('Hygiene Data'!F76))="","",OFFSET('Hygiene Data'!$F$11,0,10*ROW('Hygiene Data'!F76)))</f>
        <v/>
      </c>
      <c r="DV82" s="289" t="str">
        <f ca="true">+IF(OFFSET('Hygiene Data'!$F$12,0,10*ROW('Hygiene Data'!F76))="","",OFFSET('Hygiene Data'!$F$12,0,10*ROW('Hygiene Data'!F76)))</f>
        <v/>
      </c>
      <c r="DW82" s="289" t="str">
        <f ca="true">+IF(OFFSET('Hygiene Data'!$F$13,0,10*ROW('Hygiene Data'!F76))="","",OFFSET('Hygiene Data'!$F$13,0,10*ROW('Hygiene Data'!F76)))</f>
        <v/>
      </c>
      <c r="DX82" s="289" t="str">
        <f ca="true">+IF(OFFSET('Hygiene Data'!$G$11,0,10*ROW('Hygiene Data'!G76))="","",OFFSET('Hygiene Data'!$G$11,0,10*ROW('Hygiene Data'!G76)))</f>
        <v/>
      </c>
      <c r="DY82" s="289" t="str">
        <f ca="true">+IF(OFFSET('Hygiene Data'!$G$12,0,10*ROW('Hygiene Data'!G76))="","",OFFSET('Hygiene Data'!$G$12,0,10*ROW('Hygiene Data'!G76)))</f>
        <v/>
      </c>
      <c r="DZ82" s="289" t="str">
        <f ca="true">+IF(OFFSET('Hygiene Data'!$G$13,0,10*ROW('Hygiene Data'!G76))="","",OFFSET('Hygiene Data'!$G$13,0,10*ROW('Hygiene Data'!G76)))</f>
        <v/>
      </c>
      <c r="EA82" s="289" t="str">
        <f ca="true">+IF(OFFSET('Hygiene Data'!$H$11,0,10*ROW('Hygiene Data'!H76))="","",OFFSET('Hygiene Data'!$H$11,0,10*ROW('Hygiene Data'!H76)))</f>
        <v/>
      </c>
      <c r="EB82" s="289" t="str">
        <f ca="true">+IF(OFFSET('Hygiene Data'!$H$12,0,10*ROW('Hygiene Data'!H76))="","",OFFSET('Hygiene Data'!$H$12,0,10*ROW('Hygiene Data'!H76)))</f>
        <v/>
      </c>
      <c r="EC82" s="289" t="str">
        <f ca="true">+IF(OFFSET('Hygiene Data'!$H$13,0,10*ROW('Hygiene Data'!H76))="","",OFFSET('Hygiene Data'!$H$13,0,10*ROW('Hygiene Data'!H76)))</f>
        <v/>
      </c>
      <c r="ED82" s="289" t="str">
        <f ca="true">+IF(OFFSET('Hygiene Data'!$I$11,0,10*ROW('Hygiene Data'!I76))="","",OFFSET('Hygiene Data'!$I$11,0,10*ROW('Hygiene Data'!I76)))</f>
        <v/>
      </c>
      <c r="EE82" s="289" t="str">
        <f ca="true">+IF(OFFSET('Hygiene Data'!$I$12,0,10*ROW('Hygiene Data'!I76))="","",OFFSET('Hygiene Data'!$I$12,0,10*ROW('Hygiene Data'!I76)))</f>
        <v/>
      </c>
      <c r="EF82" s="289"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5"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9"/>
      <c r="BS83" s="289" t="str">
        <f ca="true">+IF(OFFSET('Water Data'!$D$27,0,10*ROW('Water Data'!D77))="","",OFFSET('Water Data'!$D$27,0,10*ROW('Water Data'!D77)))</f>
        <v/>
      </c>
      <c r="BT83" s="289" t="str">
        <f ca="true">+IF(OFFSET('Water Data'!$D$28,0,10*ROW('Water Data'!D77))="","",OFFSET('Water Data'!$D$28,0,10*ROW('Water Data'!D77)))</f>
        <v/>
      </c>
      <c r="BU83" s="289" t="str">
        <f ca="true">+IF(OFFSET('Water Data'!$D$29,0,10*ROW('Water Data'!D77))="","",OFFSET('Water Data'!$D$29,0,10*ROW('Water Data'!D77)))</f>
        <v/>
      </c>
      <c r="BV83" s="289" t="str">
        <f ca="true">+IF(OFFSET('Water Data'!$E$27,0,10*ROW('Water Data'!E77))="","",OFFSET('Water Data'!$E$27,0,10*ROW('Water Data'!E77)))</f>
        <v/>
      </c>
      <c r="BW83" s="289" t="str">
        <f ca="true">+IF(OFFSET('Water Data'!$E$28,0,10*ROW('Water Data'!E77))="","",OFFSET('Water Data'!$E$28,0,10*ROW('Water Data'!E77)))</f>
        <v/>
      </c>
      <c r="BX83" s="289" t="str">
        <f ca="true">+IF(OFFSET('Water Data'!$E$29,0,10*ROW('Water Data'!E77))="","",OFFSET('Water Data'!$E$29,0,10*ROW('Water Data'!E77)))</f>
        <v/>
      </c>
      <c r="BY83" s="289" t="str">
        <f ca="true">+IF(OFFSET('Water Data'!$F$27,0,10*ROW('Water Data'!F77))="","",OFFSET('Water Data'!$F$27,0,10*ROW('Water Data'!F77)))</f>
        <v/>
      </c>
      <c r="BZ83" s="289" t="str">
        <f ca="true">+IF(OFFSET('Water Data'!$F$28,0,10*ROW('Water Data'!F77))="","",OFFSET('Water Data'!$F$28,0,10*ROW('Water Data'!F77)))</f>
        <v/>
      </c>
      <c r="CA83" s="289" t="str">
        <f ca="true">+IF(OFFSET('Water Data'!$F$29,0,10*ROW('Water Data'!F77))="","",OFFSET('Water Data'!$F$29,0,10*ROW('Water Data'!F77)))</f>
        <v/>
      </c>
      <c r="CB83" s="289" t="str">
        <f ca="true">+IF(OFFSET('Water Data'!$G$27,0,10*ROW('Water Data'!G77))="","",OFFSET('Water Data'!$G$27,0,10*ROW('Water Data'!G77)))</f>
        <v/>
      </c>
      <c r="CC83" s="289" t="str">
        <f ca="true">+IF(OFFSET('Water Data'!$G$28,0,10*ROW('Water Data'!G77))="","",OFFSET('Water Data'!$G$28,0,10*ROW('Water Data'!G77)))</f>
        <v/>
      </c>
      <c r="CD83" s="289" t="str">
        <f ca="true">+IF(OFFSET('Water Data'!$G$29,0,10*ROW('Water Data'!G77))="","",OFFSET('Water Data'!$G$29,0,10*ROW('Water Data'!G77)))</f>
        <v/>
      </c>
      <c r="CE83" s="289" t="str">
        <f ca="true">+IF(OFFSET('Water Data'!$H$27,0,10*ROW('Water Data'!H77))="","",OFFSET('Water Data'!$H$27,0,10*ROW('Water Data'!H77)))</f>
        <v/>
      </c>
      <c r="CF83" s="289" t="str">
        <f ca="true">+IF(OFFSET('Water Data'!$H$28,0,10*ROW('Water Data'!H77))="","",OFFSET('Water Data'!$H$28,0,10*ROW('Water Data'!H77)))</f>
        <v/>
      </c>
      <c r="CG83" s="289" t="str">
        <f ca="true">+IF(OFFSET('Water Data'!$H$29,0,10*ROW('Water Data'!H77))="","",OFFSET('Water Data'!$H$29,0,10*ROW('Water Data'!H77)))</f>
        <v/>
      </c>
      <c r="CH83" s="289" t="str">
        <f ca="true">+IF(OFFSET('Water Data'!$I$27,0,10*ROW('Water Data'!I77))="","",OFFSET('Water Data'!$I$27,0,10*ROW('Water Data'!I77)))</f>
        <v/>
      </c>
      <c r="CI83" s="289" t="str">
        <f ca="true">+IF(OFFSET('Water Data'!$I$28,0,10*ROW('Water Data'!I77))="","",OFFSET('Water Data'!$I$28,0,10*ROW('Water Data'!I77)))</f>
        <v/>
      </c>
      <c r="CJ83" s="289" t="str">
        <f ca="true">+IF(OFFSET('Water Data'!$I$29,0,10*ROW('Water Data'!I77))="","",OFFSET('Water Data'!$I$29,0,10*ROW('Water Data'!I77)))</f>
        <v/>
      </c>
      <c r="CK83" s="289" t="str">
        <f ca="true">+IF(OFFSET('Sanitation Data'!$D$28,0,10*ROW('Sanitation Data'!D77))="","",OFFSET('Sanitation Data'!$D$28,0,10*ROW('Sanitation Data'!D77)))</f>
        <v/>
      </c>
      <c r="CL83" s="289" t="str">
        <f ca="true">+IF(OFFSET('Sanitation Data'!$D$29,0,10*ROW('Sanitation Data'!D77))="","",OFFSET('Sanitation Data'!$D$29,0,10*ROW('Sanitation Data'!D77)))</f>
        <v/>
      </c>
      <c r="CM83" s="289" t="str">
        <f ca="true">+IF(OFFSET('Sanitation Data'!$D$30,0,10*ROW('Sanitation Data'!D77))="","",OFFSET('Sanitation Data'!$D$30,0,10*ROW('Sanitation Data'!D77)))</f>
        <v/>
      </c>
      <c r="CN83" s="289" t="str">
        <f ca="true">+IF(OFFSET('Sanitation Data'!$D$31,0,10*ROW('Sanitation Data'!D77))="","",OFFSET('Sanitation Data'!$D$31,0,10*ROW('Sanitation Data'!D77)))</f>
        <v/>
      </c>
      <c r="CO83" s="289" t="str">
        <f ca="true">+IF(OFFSET('Sanitation Data'!$D$32,0,10*ROW('Sanitation Data'!D77))="","",OFFSET('Sanitation Data'!$D$32,0,10*ROW('Sanitation Data'!D77)))</f>
        <v/>
      </c>
      <c r="CP83" s="289" t="str">
        <f ca="true">+IF(OFFSET('Sanitation Data'!$E$28,0,10*ROW('Sanitation Data'!E77))="","",OFFSET('Sanitation Data'!$E$28,0,10*ROW('Sanitation Data'!E77)))</f>
        <v/>
      </c>
      <c r="CQ83" s="289" t="str">
        <f ca="true">+IF(OFFSET('Sanitation Data'!$E$29,0,10*ROW('Sanitation Data'!E77))="","",OFFSET('Sanitation Data'!$E$29,0,10*ROW('Sanitation Data'!E77)))</f>
        <v/>
      </c>
      <c r="CR83" s="289" t="str">
        <f ca="true">+IF(OFFSET('Sanitation Data'!$E$30,0,10*ROW('Sanitation Data'!E77))="","",OFFSET('Sanitation Data'!$E$30,0,10*ROW('Sanitation Data'!E77)))</f>
        <v/>
      </c>
      <c r="CS83" s="289" t="str">
        <f ca="true">+IF(OFFSET('Sanitation Data'!$E$31,0,10*ROW('Sanitation Data'!E77))="","",OFFSET('Sanitation Data'!$E$31,0,10*ROW('Sanitation Data'!E77)))</f>
        <v/>
      </c>
      <c r="CT83" s="289" t="str">
        <f ca="true">+IF(OFFSET('Sanitation Data'!$E$32,0,10*ROW('Sanitation Data'!E77))="","",OFFSET('Sanitation Data'!$E$32,0,10*ROW('Sanitation Data'!E77)))</f>
        <v/>
      </c>
      <c r="CU83" s="289" t="str">
        <f ca="true">+IF(OFFSET('Sanitation Data'!$F$28,0,10*ROW('Sanitation Data'!F77))="","",OFFSET('Sanitation Data'!$F$28,0,10*ROW('Sanitation Data'!F77)))</f>
        <v/>
      </c>
      <c r="CV83" s="289" t="str">
        <f ca="true">+IF(OFFSET('Sanitation Data'!$F$29,0,10*ROW('Sanitation Data'!F77))="","",OFFSET('Sanitation Data'!$F$29,0,10*ROW('Sanitation Data'!F77)))</f>
        <v/>
      </c>
      <c r="CW83" s="289" t="str">
        <f ca="true">+IF(OFFSET('Sanitation Data'!$F$30,0,10*ROW('Sanitation Data'!F77))="","",OFFSET('Sanitation Data'!$F$30,0,10*ROW('Sanitation Data'!F77)))</f>
        <v/>
      </c>
      <c r="CX83" s="289" t="str">
        <f ca="true">+IF(OFFSET('Sanitation Data'!$F$31,0,10*ROW('Sanitation Data'!F77))="","",OFFSET('Sanitation Data'!$F$31,0,10*ROW('Sanitation Data'!F77)))</f>
        <v/>
      </c>
      <c r="CY83" s="289" t="str">
        <f ca="true">+IF(OFFSET('Sanitation Data'!$F$32,0,10*ROW('Sanitation Data'!F77))="","",OFFSET('Sanitation Data'!$F$32,0,10*ROW('Sanitation Data'!F77)))</f>
        <v/>
      </c>
      <c r="CZ83" s="289" t="str">
        <f ca="true">+IF(OFFSET('Sanitation Data'!$G$28,0,10*ROW('Sanitation Data'!G77))="","",OFFSET('Sanitation Data'!$G$28,0,10*ROW('Sanitation Data'!G77)))</f>
        <v/>
      </c>
      <c r="DA83" s="289" t="str">
        <f ca="true">+IF(OFFSET('Sanitation Data'!$G$29,0,10*ROW('Sanitation Data'!G77))="","",OFFSET('Sanitation Data'!$G$29,0,10*ROW('Sanitation Data'!G77)))</f>
        <v/>
      </c>
      <c r="DB83" s="289" t="str">
        <f ca="true">+IF(OFFSET('Sanitation Data'!$G$30,0,10*ROW('Sanitation Data'!G77))="","",OFFSET('Sanitation Data'!$G$30,0,10*ROW('Sanitation Data'!G77)))</f>
        <v/>
      </c>
      <c r="DC83" s="289" t="str">
        <f ca="true">+IF(OFFSET('Sanitation Data'!$G$31,0,10*ROW('Sanitation Data'!G77))="","",OFFSET('Sanitation Data'!$G$31,0,10*ROW('Sanitation Data'!G77)))</f>
        <v/>
      </c>
      <c r="DD83" s="289" t="str">
        <f ca="true">+IF(OFFSET('Sanitation Data'!$G$32,0,10*ROW('Sanitation Data'!G77))="","",OFFSET('Sanitation Data'!$G$32,0,10*ROW('Sanitation Data'!G77)))</f>
        <v/>
      </c>
      <c r="DE83" s="289" t="str">
        <f ca="true">+IF(OFFSET('Sanitation Data'!$H$28,0,10*ROW('Sanitation Data'!H77))="","",OFFSET('Sanitation Data'!$H$28,0,10*ROW('Sanitation Data'!H77)))</f>
        <v/>
      </c>
      <c r="DF83" s="289" t="str">
        <f ca="true">+IF(OFFSET('Sanitation Data'!$H$29,0,10*ROW('Sanitation Data'!H77))="","",OFFSET('Sanitation Data'!$H$29,0,10*ROW('Sanitation Data'!H77)))</f>
        <v/>
      </c>
      <c r="DG83" s="289" t="str">
        <f ca="true">+IF(OFFSET('Sanitation Data'!$H$30,0,10*ROW('Sanitation Data'!H77))="","",OFFSET('Sanitation Data'!$H$30,0,10*ROW('Sanitation Data'!H77)))</f>
        <v/>
      </c>
      <c r="DH83" s="289" t="str">
        <f ca="true">+IF(OFFSET('Sanitation Data'!$H$31,0,10*ROW('Sanitation Data'!H77))="","",OFFSET('Sanitation Data'!$H$31,0,10*ROW('Sanitation Data'!H77)))</f>
        <v/>
      </c>
      <c r="DI83" s="289" t="str">
        <f ca="true">+IF(OFFSET('Sanitation Data'!$H$32,0,10*ROW('Sanitation Data'!H77))="","",OFFSET('Sanitation Data'!$H$32,0,10*ROW('Sanitation Data'!H77)))</f>
        <v/>
      </c>
      <c r="DJ83" s="289" t="str">
        <f ca="true">+IF(OFFSET('Sanitation Data'!$I$28,0,10*ROW('Sanitation Data'!I77))="","",OFFSET('Sanitation Data'!$I$28,0,10*ROW('Sanitation Data'!I77)))</f>
        <v/>
      </c>
      <c r="DK83" s="289" t="str">
        <f ca="true">+IF(OFFSET('Sanitation Data'!$I$29,0,10*ROW('Sanitation Data'!I77))="","",OFFSET('Sanitation Data'!$I$29,0,10*ROW('Sanitation Data'!I77)))</f>
        <v/>
      </c>
      <c r="DL83" s="289" t="str">
        <f ca="true">+IF(OFFSET('Sanitation Data'!$I$30,0,10*ROW('Sanitation Data'!I77))="","",OFFSET('Sanitation Data'!$I$30,0,10*ROW('Sanitation Data'!I77)))</f>
        <v/>
      </c>
      <c r="DM83" s="289" t="str">
        <f ca="true">+IF(OFFSET('Sanitation Data'!$I$31,0,10*ROW('Sanitation Data'!I77))="","",OFFSET('Sanitation Data'!$I$31,0,10*ROW('Sanitation Data'!I77)))</f>
        <v/>
      </c>
      <c r="DN83" s="289" t="str">
        <f ca="true">+IF(OFFSET('Sanitation Data'!$I$32,0,10*ROW('Sanitation Data'!I77))="","",OFFSET('Sanitation Data'!$I$32,0,10*ROW('Sanitation Data'!I77)))</f>
        <v/>
      </c>
      <c r="DO83" s="289" t="str">
        <f ca="true">+IF(OFFSET('Hygiene Data'!$D$11,0,10*ROW('Hygiene Data'!D77))="","",OFFSET('Hygiene Data'!$D$11,0,10*ROW('Hygiene Data'!D77)))</f>
        <v/>
      </c>
      <c r="DP83" s="289" t="str">
        <f ca="true">+IF(OFFSET('Hygiene Data'!$D$12,0,10*ROW('Hygiene Data'!D77))="","",OFFSET('Hygiene Data'!$D$12,0,10*ROW('Hygiene Data'!D77)))</f>
        <v/>
      </c>
      <c r="DQ83" s="289" t="str">
        <f ca="true">+IF(OFFSET('Hygiene Data'!$D$13,0,10*ROW('Hygiene Data'!D77))="","",OFFSET('Hygiene Data'!$D$13,0,10*ROW('Hygiene Data'!D77)))</f>
        <v/>
      </c>
      <c r="DR83" s="289" t="str">
        <f ca="true">+IF(OFFSET('Hygiene Data'!$E$11,0,10*ROW('Hygiene Data'!E77))="","",OFFSET('Hygiene Data'!$E$11,0,10*ROW('Hygiene Data'!E77)))</f>
        <v/>
      </c>
      <c r="DS83" s="289" t="str">
        <f ca="true">+IF(OFFSET('Hygiene Data'!$E$12,0,10*ROW('Hygiene Data'!E77))="","",OFFSET('Hygiene Data'!$E$12,0,10*ROW('Hygiene Data'!E77)))</f>
        <v/>
      </c>
      <c r="DT83" s="289" t="str">
        <f ca="true">+IF(OFFSET('Hygiene Data'!$E$13,0,10*ROW('Hygiene Data'!E77))="","",OFFSET('Hygiene Data'!$E$13,0,10*ROW('Hygiene Data'!E77)))</f>
        <v/>
      </c>
      <c r="DU83" s="289" t="str">
        <f ca="true">+IF(OFFSET('Hygiene Data'!$F$11,0,10*ROW('Hygiene Data'!F77))="","",OFFSET('Hygiene Data'!$F$11,0,10*ROW('Hygiene Data'!F77)))</f>
        <v/>
      </c>
      <c r="DV83" s="289" t="str">
        <f ca="true">+IF(OFFSET('Hygiene Data'!$F$12,0,10*ROW('Hygiene Data'!F77))="","",OFFSET('Hygiene Data'!$F$12,0,10*ROW('Hygiene Data'!F77)))</f>
        <v/>
      </c>
      <c r="DW83" s="289" t="str">
        <f ca="true">+IF(OFFSET('Hygiene Data'!$F$13,0,10*ROW('Hygiene Data'!F77))="","",OFFSET('Hygiene Data'!$F$13,0,10*ROW('Hygiene Data'!F77)))</f>
        <v/>
      </c>
      <c r="DX83" s="289" t="str">
        <f ca="true">+IF(OFFSET('Hygiene Data'!$G$11,0,10*ROW('Hygiene Data'!G77))="","",OFFSET('Hygiene Data'!$G$11,0,10*ROW('Hygiene Data'!G77)))</f>
        <v/>
      </c>
      <c r="DY83" s="289" t="str">
        <f ca="true">+IF(OFFSET('Hygiene Data'!$G$12,0,10*ROW('Hygiene Data'!G77))="","",OFFSET('Hygiene Data'!$G$12,0,10*ROW('Hygiene Data'!G77)))</f>
        <v/>
      </c>
      <c r="DZ83" s="289" t="str">
        <f ca="true">+IF(OFFSET('Hygiene Data'!$G$13,0,10*ROW('Hygiene Data'!G77))="","",OFFSET('Hygiene Data'!$G$13,0,10*ROW('Hygiene Data'!G77)))</f>
        <v/>
      </c>
      <c r="EA83" s="289" t="str">
        <f ca="true">+IF(OFFSET('Hygiene Data'!$H$11,0,10*ROW('Hygiene Data'!H77))="","",OFFSET('Hygiene Data'!$H$11,0,10*ROW('Hygiene Data'!H77)))</f>
        <v/>
      </c>
      <c r="EB83" s="289" t="str">
        <f ca="true">+IF(OFFSET('Hygiene Data'!$H$12,0,10*ROW('Hygiene Data'!H77))="","",OFFSET('Hygiene Data'!$H$12,0,10*ROW('Hygiene Data'!H77)))</f>
        <v/>
      </c>
      <c r="EC83" s="289" t="str">
        <f ca="true">+IF(OFFSET('Hygiene Data'!$H$13,0,10*ROW('Hygiene Data'!H77))="","",OFFSET('Hygiene Data'!$H$13,0,10*ROW('Hygiene Data'!H77)))</f>
        <v/>
      </c>
      <c r="ED83" s="289" t="str">
        <f ca="true">+IF(OFFSET('Hygiene Data'!$I$11,0,10*ROW('Hygiene Data'!I77))="","",OFFSET('Hygiene Data'!$I$11,0,10*ROW('Hygiene Data'!I77)))</f>
        <v/>
      </c>
      <c r="EE83" s="289" t="str">
        <f ca="true">+IF(OFFSET('Hygiene Data'!$I$12,0,10*ROW('Hygiene Data'!I77))="","",OFFSET('Hygiene Data'!$I$12,0,10*ROW('Hygiene Data'!I77)))</f>
        <v/>
      </c>
      <c r="EF83" s="289"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5"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9"/>
      <c r="BS84" s="289" t="str">
        <f ca="true">+IF(OFFSET('Water Data'!$D$27,0,10*ROW('Water Data'!D78))="","",OFFSET('Water Data'!$D$27,0,10*ROW('Water Data'!D78)))</f>
        <v/>
      </c>
      <c r="BT84" s="289" t="str">
        <f ca="true">+IF(OFFSET('Water Data'!$D$28,0,10*ROW('Water Data'!D78))="","",OFFSET('Water Data'!$D$28,0,10*ROW('Water Data'!D78)))</f>
        <v/>
      </c>
      <c r="BU84" s="289" t="str">
        <f ca="true">+IF(OFFSET('Water Data'!$D$29,0,10*ROW('Water Data'!D78))="","",OFFSET('Water Data'!$D$29,0,10*ROW('Water Data'!D78)))</f>
        <v/>
      </c>
      <c r="BV84" s="289" t="str">
        <f ca="true">+IF(OFFSET('Water Data'!$E$27,0,10*ROW('Water Data'!E78))="","",OFFSET('Water Data'!$E$27,0,10*ROW('Water Data'!E78)))</f>
        <v/>
      </c>
      <c r="BW84" s="289" t="str">
        <f ca="true">+IF(OFFSET('Water Data'!$E$28,0,10*ROW('Water Data'!E78))="","",OFFSET('Water Data'!$E$28,0,10*ROW('Water Data'!E78)))</f>
        <v/>
      </c>
      <c r="BX84" s="289" t="str">
        <f ca="true">+IF(OFFSET('Water Data'!$E$29,0,10*ROW('Water Data'!E78))="","",OFFSET('Water Data'!$E$29,0,10*ROW('Water Data'!E78)))</f>
        <v/>
      </c>
      <c r="BY84" s="289" t="str">
        <f ca="true">+IF(OFFSET('Water Data'!$F$27,0,10*ROW('Water Data'!F78))="","",OFFSET('Water Data'!$F$27,0,10*ROW('Water Data'!F78)))</f>
        <v/>
      </c>
      <c r="BZ84" s="289" t="str">
        <f ca="true">+IF(OFFSET('Water Data'!$F$28,0,10*ROW('Water Data'!F78))="","",OFFSET('Water Data'!$F$28,0,10*ROW('Water Data'!F78)))</f>
        <v/>
      </c>
      <c r="CA84" s="289" t="str">
        <f ca="true">+IF(OFFSET('Water Data'!$F$29,0,10*ROW('Water Data'!F78))="","",OFFSET('Water Data'!$F$29,0,10*ROW('Water Data'!F78)))</f>
        <v/>
      </c>
      <c r="CB84" s="289" t="str">
        <f ca="true">+IF(OFFSET('Water Data'!$G$27,0,10*ROW('Water Data'!G78))="","",OFFSET('Water Data'!$G$27,0,10*ROW('Water Data'!G78)))</f>
        <v/>
      </c>
      <c r="CC84" s="289" t="str">
        <f ca="true">+IF(OFFSET('Water Data'!$G$28,0,10*ROW('Water Data'!G78))="","",OFFSET('Water Data'!$G$28,0,10*ROW('Water Data'!G78)))</f>
        <v/>
      </c>
      <c r="CD84" s="289" t="str">
        <f ca="true">+IF(OFFSET('Water Data'!$G$29,0,10*ROW('Water Data'!G78))="","",OFFSET('Water Data'!$G$29,0,10*ROW('Water Data'!G78)))</f>
        <v/>
      </c>
      <c r="CE84" s="289" t="str">
        <f ca="true">+IF(OFFSET('Water Data'!$H$27,0,10*ROW('Water Data'!H78))="","",OFFSET('Water Data'!$H$27,0,10*ROW('Water Data'!H78)))</f>
        <v/>
      </c>
      <c r="CF84" s="289" t="str">
        <f ca="true">+IF(OFFSET('Water Data'!$H$28,0,10*ROW('Water Data'!H78))="","",OFFSET('Water Data'!$H$28,0,10*ROW('Water Data'!H78)))</f>
        <v/>
      </c>
      <c r="CG84" s="289" t="str">
        <f ca="true">+IF(OFFSET('Water Data'!$H$29,0,10*ROW('Water Data'!H78))="","",OFFSET('Water Data'!$H$29,0,10*ROW('Water Data'!H78)))</f>
        <v/>
      </c>
      <c r="CH84" s="289" t="str">
        <f ca="true">+IF(OFFSET('Water Data'!$I$27,0,10*ROW('Water Data'!I78))="","",OFFSET('Water Data'!$I$27,0,10*ROW('Water Data'!I78)))</f>
        <v/>
      </c>
      <c r="CI84" s="289" t="str">
        <f ca="true">+IF(OFFSET('Water Data'!$I$28,0,10*ROW('Water Data'!I78))="","",OFFSET('Water Data'!$I$28,0,10*ROW('Water Data'!I78)))</f>
        <v/>
      </c>
      <c r="CJ84" s="289" t="str">
        <f ca="true">+IF(OFFSET('Water Data'!$I$29,0,10*ROW('Water Data'!I78))="","",OFFSET('Water Data'!$I$29,0,10*ROW('Water Data'!I78)))</f>
        <v/>
      </c>
      <c r="CK84" s="289" t="str">
        <f ca="true">+IF(OFFSET('Sanitation Data'!$D$28,0,10*ROW('Sanitation Data'!D78))="","",OFFSET('Sanitation Data'!$D$28,0,10*ROW('Sanitation Data'!D78)))</f>
        <v/>
      </c>
      <c r="CL84" s="289" t="str">
        <f ca="true">+IF(OFFSET('Sanitation Data'!$D$29,0,10*ROW('Sanitation Data'!D78))="","",OFFSET('Sanitation Data'!$D$29,0,10*ROW('Sanitation Data'!D78)))</f>
        <v/>
      </c>
      <c r="CM84" s="289" t="str">
        <f ca="true">+IF(OFFSET('Sanitation Data'!$D$30,0,10*ROW('Sanitation Data'!D78))="","",OFFSET('Sanitation Data'!$D$30,0,10*ROW('Sanitation Data'!D78)))</f>
        <v/>
      </c>
      <c r="CN84" s="289" t="str">
        <f ca="true">+IF(OFFSET('Sanitation Data'!$D$31,0,10*ROW('Sanitation Data'!D78))="","",OFFSET('Sanitation Data'!$D$31,0,10*ROW('Sanitation Data'!D78)))</f>
        <v/>
      </c>
      <c r="CO84" s="289" t="str">
        <f ca="true">+IF(OFFSET('Sanitation Data'!$D$32,0,10*ROW('Sanitation Data'!D78))="","",OFFSET('Sanitation Data'!$D$32,0,10*ROW('Sanitation Data'!D78)))</f>
        <v/>
      </c>
      <c r="CP84" s="289" t="str">
        <f ca="true">+IF(OFFSET('Sanitation Data'!$E$28,0,10*ROW('Sanitation Data'!E78))="","",OFFSET('Sanitation Data'!$E$28,0,10*ROW('Sanitation Data'!E78)))</f>
        <v/>
      </c>
      <c r="CQ84" s="289" t="str">
        <f ca="true">+IF(OFFSET('Sanitation Data'!$E$29,0,10*ROW('Sanitation Data'!E78))="","",OFFSET('Sanitation Data'!$E$29,0,10*ROW('Sanitation Data'!E78)))</f>
        <v/>
      </c>
      <c r="CR84" s="289" t="str">
        <f ca="true">+IF(OFFSET('Sanitation Data'!$E$30,0,10*ROW('Sanitation Data'!E78))="","",OFFSET('Sanitation Data'!$E$30,0,10*ROW('Sanitation Data'!E78)))</f>
        <v/>
      </c>
      <c r="CS84" s="289" t="str">
        <f ca="true">+IF(OFFSET('Sanitation Data'!$E$31,0,10*ROW('Sanitation Data'!E78))="","",OFFSET('Sanitation Data'!$E$31,0,10*ROW('Sanitation Data'!E78)))</f>
        <v/>
      </c>
      <c r="CT84" s="289" t="str">
        <f ca="true">+IF(OFFSET('Sanitation Data'!$E$32,0,10*ROW('Sanitation Data'!E78))="","",OFFSET('Sanitation Data'!$E$32,0,10*ROW('Sanitation Data'!E78)))</f>
        <v/>
      </c>
      <c r="CU84" s="289" t="str">
        <f ca="true">+IF(OFFSET('Sanitation Data'!$F$28,0,10*ROW('Sanitation Data'!F78))="","",OFFSET('Sanitation Data'!$F$28,0,10*ROW('Sanitation Data'!F78)))</f>
        <v/>
      </c>
      <c r="CV84" s="289" t="str">
        <f ca="true">+IF(OFFSET('Sanitation Data'!$F$29,0,10*ROW('Sanitation Data'!F78))="","",OFFSET('Sanitation Data'!$F$29,0,10*ROW('Sanitation Data'!F78)))</f>
        <v/>
      </c>
      <c r="CW84" s="289" t="str">
        <f ca="true">+IF(OFFSET('Sanitation Data'!$F$30,0,10*ROW('Sanitation Data'!F78))="","",OFFSET('Sanitation Data'!$F$30,0,10*ROW('Sanitation Data'!F78)))</f>
        <v/>
      </c>
      <c r="CX84" s="289" t="str">
        <f ca="true">+IF(OFFSET('Sanitation Data'!$F$31,0,10*ROW('Sanitation Data'!F78))="","",OFFSET('Sanitation Data'!$F$31,0,10*ROW('Sanitation Data'!F78)))</f>
        <v/>
      </c>
      <c r="CY84" s="289" t="str">
        <f ca="true">+IF(OFFSET('Sanitation Data'!$F$32,0,10*ROW('Sanitation Data'!F78))="","",OFFSET('Sanitation Data'!$F$32,0,10*ROW('Sanitation Data'!F78)))</f>
        <v/>
      </c>
      <c r="CZ84" s="289" t="str">
        <f ca="true">+IF(OFFSET('Sanitation Data'!$G$28,0,10*ROW('Sanitation Data'!G78))="","",OFFSET('Sanitation Data'!$G$28,0,10*ROW('Sanitation Data'!G78)))</f>
        <v/>
      </c>
      <c r="DA84" s="289" t="str">
        <f ca="true">+IF(OFFSET('Sanitation Data'!$G$29,0,10*ROW('Sanitation Data'!G78))="","",OFFSET('Sanitation Data'!$G$29,0,10*ROW('Sanitation Data'!G78)))</f>
        <v/>
      </c>
      <c r="DB84" s="289" t="str">
        <f ca="true">+IF(OFFSET('Sanitation Data'!$G$30,0,10*ROW('Sanitation Data'!G78))="","",OFFSET('Sanitation Data'!$G$30,0,10*ROW('Sanitation Data'!G78)))</f>
        <v/>
      </c>
      <c r="DC84" s="289" t="str">
        <f ca="true">+IF(OFFSET('Sanitation Data'!$G$31,0,10*ROW('Sanitation Data'!G78))="","",OFFSET('Sanitation Data'!$G$31,0,10*ROW('Sanitation Data'!G78)))</f>
        <v/>
      </c>
      <c r="DD84" s="289" t="str">
        <f ca="true">+IF(OFFSET('Sanitation Data'!$G$32,0,10*ROW('Sanitation Data'!G78))="","",OFFSET('Sanitation Data'!$G$32,0,10*ROW('Sanitation Data'!G78)))</f>
        <v/>
      </c>
      <c r="DE84" s="289" t="str">
        <f ca="true">+IF(OFFSET('Sanitation Data'!$H$28,0,10*ROW('Sanitation Data'!H78))="","",OFFSET('Sanitation Data'!$H$28,0,10*ROW('Sanitation Data'!H78)))</f>
        <v/>
      </c>
      <c r="DF84" s="289" t="str">
        <f ca="true">+IF(OFFSET('Sanitation Data'!$H$29,0,10*ROW('Sanitation Data'!H78))="","",OFFSET('Sanitation Data'!$H$29,0,10*ROW('Sanitation Data'!H78)))</f>
        <v/>
      </c>
      <c r="DG84" s="289" t="str">
        <f ca="true">+IF(OFFSET('Sanitation Data'!$H$30,0,10*ROW('Sanitation Data'!H78))="","",OFFSET('Sanitation Data'!$H$30,0,10*ROW('Sanitation Data'!H78)))</f>
        <v/>
      </c>
      <c r="DH84" s="289" t="str">
        <f ca="true">+IF(OFFSET('Sanitation Data'!$H$31,0,10*ROW('Sanitation Data'!H78))="","",OFFSET('Sanitation Data'!$H$31,0,10*ROW('Sanitation Data'!H78)))</f>
        <v/>
      </c>
      <c r="DI84" s="289" t="str">
        <f ca="true">+IF(OFFSET('Sanitation Data'!$H$32,0,10*ROW('Sanitation Data'!H78))="","",OFFSET('Sanitation Data'!$H$32,0,10*ROW('Sanitation Data'!H78)))</f>
        <v/>
      </c>
      <c r="DJ84" s="289" t="str">
        <f ca="true">+IF(OFFSET('Sanitation Data'!$I$28,0,10*ROW('Sanitation Data'!I78))="","",OFFSET('Sanitation Data'!$I$28,0,10*ROW('Sanitation Data'!I78)))</f>
        <v/>
      </c>
      <c r="DK84" s="289" t="str">
        <f ca="true">+IF(OFFSET('Sanitation Data'!$I$29,0,10*ROW('Sanitation Data'!I78))="","",OFFSET('Sanitation Data'!$I$29,0,10*ROW('Sanitation Data'!I78)))</f>
        <v/>
      </c>
      <c r="DL84" s="289" t="str">
        <f ca="true">+IF(OFFSET('Sanitation Data'!$I$30,0,10*ROW('Sanitation Data'!I78))="","",OFFSET('Sanitation Data'!$I$30,0,10*ROW('Sanitation Data'!I78)))</f>
        <v/>
      </c>
      <c r="DM84" s="289" t="str">
        <f ca="true">+IF(OFFSET('Sanitation Data'!$I$31,0,10*ROW('Sanitation Data'!I78))="","",OFFSET('Sanitation Data'!$I$31,0,10*ROW('Sanitation Data'!I78)))</f>
        <v/>
      </c>
      <c r="DN84" s="289" t="str">
        <f ca="true">+IF(OFFSET('Sanitation Data'!$I$32,0,10*ROW('Sanitation Data'!I78))="","",OFFSET('Sanitation Data'!$I$32,0,10*ROW('Sanitation Data'!I78)))</f>
        <v/>
      </c>
      <c r="DO84" s="289" t="str">
        <f ca="true">+IF(OFFSET('Hygiene Data'!$D$11,0,10*ROW('Hygiene Data'!D78))="","",OFFSET('Hygiene Data'!$D$11,0,10*ROW('Hygiene Data'!D78)))</f>
        <v/>
      </c>
      <c r="DP84" s="289" t="str">
        <f ca="true">+IF(OFFSET('Hygiene Data'!$D$12,0,10*ROW('Hygiene Data'!D78))="","",OFFSET('Hygiene Data'!$D$12,0,10*ROW('Hygiene Data'!D78)))</f>
        <v/>
      </c>
      <c r="DQ84" s="289" t="str">
        <f ca="true">+IF(OFFSET('Hygiene Data'!$D$13,0,10*ROW('Hygiene Data'!D78))="","",OFFSET('Hygiene Data'!$D$13,0,10*ROW('Hygiene Data'!D78)))</f>
        <v/>
      </c>
      <c r="DR84" s="289" t="str">
        <f ca="true">+IF(OFFSET('Hygiene Data'!$E$11,0,10*ROW('Hygiene Data'!E78))="","",OFFSET('Hygiene Data'!$E$11,0,10*ROW('Hygiene Data'!E78)))</f>
        <v/>
      </c>
      <c r="DS84" s="289" t="str">
        <f ca="true">+IF(OFFSET('Hygiene Data'!$E$12,0,10*ROW('Hygiene Data'!E78))="","",OFFSET('Hygiene Data'!$E$12,0,10*ROW('Hygiene Data'!E78)))</f>
        <v/>
      </c>
      <c r="DT84" s="289" t="str">
        <f ca="true">+IF(OFFSET('Hygiene Data'!$E$13,0,10*ROW('Hygiene Data'!E78))="","",OFFSET('Hygiene Data'!$E$13,0,10*ROW('Hygiene Data'!E78)))</f>
        <v/>
      </c>
      <c r="DU84" s="289" t="str">
        <f ca="true">+IF(OFFSET('Hygiene Data'!$F$11,0,10*ROW('Hygiene Data'!F78))="","",OFFSET('Hygiene Data'!$F$11,0,10*ROW('Hygiene Data'!F78)))</f>
        <v/>
      </c>
      <c r="DV84" s="289" t="str">
        <f ca="true">+IF(OFFSET('Hygiene Data'!$F$12,0,10*ROW('Hygiene Data'!F78))="","",OFFSET('Hygiene Data'!$F$12,0,10*ROW('Hygiene Data'!F78)))</f>
        <v/>
      </c>
      <c r="DW84" s="289" t="str">
        <f ca="true">+IF(OFFSET('Hygiene Data'!$F$13,0,10*ROW('Hygiene Data'!F78))="","",OFFSET('Hygiene Data'!$F$13,0,10*ROW('Hygiene Data'!F78)))</f>
        <v/>
      </c>
      <c r="DX84" s="289" t="str">
        <f ca="true">+IF(OFFSET('Hygiene Data'!$G$11,0,10*ROW('Hygiene Data'!G78))="","",OFFSET('Hygiene Data'!$G$11,0,10*ROW('Hygiene Data'!G78)))</f>
        <v/>
      </c>
      <c r="DY84" s="289" t="str">
        <f ca="true">+IF(OFFSET('Hygiene Data'!$G$12,0,10*ROW('Hygiene Data'!G78))="","",OFFSET('Hygiene Data'!$G$12,0,10*ROW('Hygiene Data'!G78)))</f>
        <v/>
      </c>
      <c r="DZ84" s="289" t="str">
        <f ca="true">+IF(OFFSET('Hygiene Data'!$G$13,0,10*ROW('Hygiene Data'!G78))="","",OFFSET('Hygiene Data'!$G$13,0,10*ROW('Hygiene Data'!G78)))</f>
        <v/>
      </c>
      <c r="EA84" s="289" t="str">
        <f ca="true">+IF(OFFSET('Hygiene Data'!$H$11,0,10*ROW('Hygiene Data'!H78))="","",OFFSET('Hygiene Data'!$H$11,0,10*ROW('Hygiene Data'!H78)))</f>
        <v/>
      </c>
      <c r="EB84" s="289" t="str">
        <f ca="true">+IF(OFFSET('Hygiene Data'!$H$12,0,10*ROW('Hygiene Data'!H78))="","",OFFSET('Hygiene Data'!$H$12,0,10*ROW('Hygiene Data'!H78)))</f>
        <v/>
      </c>
      <c r="EC84" s="289" t="str">
        <f ca="true">+IF(OFFSET('Hygiene Data'!$H$13,0,10*ROW('Hygiene Data'!H78))="","",OFFSET('Hygiene Data'!$H$13,0,10*ROW('Hygiene Data'!H78)))</f>
        <v/>
      </c>
      <c r="ED84" s="289" t="str">
        <f ca="true">+IF(OFFSET('Hygiene Data'!$I$11,0,10*ROW('Hygiene Data'!I78))="","",OFFSET('Hygiene Data'!$I$11,0,10*ROW('Hygiene Data'!I78)))</f>
        <v/>
      </c>
      <c r="EE84" s="289" t="str">
        <f ca="true">+IF(OFFSET('Hygiene Data'!$I$12,0,10*ROW('Hygiene Data'!I78))="","",OFFSET('Hygiene Data'!$I$12,0,10*ROW('Hygiene Data'!I78)))</f>
        <v/>
      </c>
      <c r="EF84" s="289"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5"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9"/>
      <c r="BS85" s="289" t="str">
        <f ca="true">+IF(OFFSET('Water Data'!$D$27,0,10*ROW('Water Data'!D79))="","",OFFSET('Water Data'!$D$27,0,10*ROW('Water Data'!D79)))</f>
        <v/>
      </c>
      <c r="BT85" s="289" t="str">
        <f ca="true">+IF(OFFSET('Water Data'!$D$28,0,10*ROW('Water Data'!D79))="","",OFFSET('Water Data'!$D$28,0,10*ROW('Water Data'!D79)))</f>
        <v/>
      </c>
      <c r="BU85" s="289" t="str">
        <f ca="true">+IF(OFFSET('Water Data'!$D$29,0,10*ROW('Water Data'!D79))="","",OFFSET('Water Data'!$D$29,0,10*ROW('Water Data'!D79)))</f>
        <v/>
      </c>
      <c r="BV85" s="289" t="str">
        <f ca="true">+IF(OFFSET('Water Data'!$E$27,0,10*ROW('Water Data'!E79))="","",OFFSET('Water Data'!$E$27,0,10*ROW('Water Data'!E79)))</f>
        <v/>
      </c>
      <c r="BW85" s="289" t="str">
        <f ca="true">+IF(OFFSET('Water Data'!$E$28,0,10*ROW('Water Data'!E79))="","",OFFSET('Water Data'!$E$28,0,10*ROW('Water Data'!E79)))</f>
        <v/>
      </c>
      <c r="BX85" s="289" t="str">
        <f ca="true">+IF(OFFSET('Water Data'!$E$29,0,10*ROW('Water Data'!E79))="","",OFFSET('Water Data'!$E$29,0,10*ROW('Water Data'!E79)))</f>
        <v/>
      </c>
      <c r="BY85" s="289" t="str">
        <f ca="true">+IF(OFFSET('Water Data'!$F$27,0,10*ROW('Water Data'!F79))="","",OFFSET('Water Data'!$F$27,0,10*ROW('Water Data'!F79)))</f>
        <v/>
      </c>
      <c r="BZ85" s="289" t="str">
        <f ca="true">+IF(OFFSET('Water Data'!$F$28,0,10*ROW('Water Data'!F79))="","",OFFSET('Water Data'!$F$28,0,10*ROW('Water Data'!F79)))</f>
        <v/>
      </c>
      <c r="CA85" s="289" t="str">
        <f ca="true">+IF(OFFSET('Water Data'!$F$29,0,10*ROW('Water Data'!F79))="","",OFFSET('Water Data'!$F$29,0,10*ROW('Water Data'!F79)))</f>
        <v/>
      </c>
      <c r="CB85" s="289" t="str">
        <f ca="true">+IF(OFFSET('Water Data'!$G$27,0,10*ROW('Water Data'!G79))="","",OFFSET('Water Data'!$G$27,0,10*ROW('Water Data'!G79)))</f>
        <v/>
      </c>
      <c r="CC85" s="289" t="str">
        <f ca="true">+IF(OFFSET('Water Data'!$G$28,0,10*ROW('Water Data'!G79))="","",OFFSET('Water Data'!$G$28,0,10*ROW('Water Data'!G79)))</f>
        <v/>
      </c>
      <c r="CD85" s="289" t="str">
        <f ca="true">+IF(OFFSET('Water Data'!$G$29,0,10*ROW('Water Data'!G79))="","",OFFSET('Water Data'!$G$29,0,10*ROW('Water Data'!G79)))</f>
        <v/>
      </c>
      <c r="CE85" s="289" t="str">
        <f ca="true">+IF(OFFSET('Water Data'!$H$27,0,10*ROW('Water Data'!H79))="","",OFFSET('Water Data'!$H$27,0,10*ROW('Water Data'!H79)))</f>
        <v/>
      </c>
      <c r="CF85" s="289" t="str">
        <f ca="true">+IF(OFFSET('Water Data'!$H$28,0,10*ROW('Water Data'!H79))="","",OFFSET('Water Data'!$H$28,0,10*ROW('Water Data'!H79)))</f>
        <v/>
      </c>
      <c r="CG85" s="289" t="str">
        <f ca="true">+IF(OFFSET('Water Data'!$H$29,0,10*ROW('Water Data'!H79))="","",OFFSET('Water Data'!$H$29,0,10*ROW('Water Data'!H79)))</f>
        <v/>
      </c>
      <c r="CH85" s="289" t="str">
        <f ca="true">+IF(OFFSET('Water Data'!$I$27,0,10*ROW('Water Data'!I79))="","",OFFSET('Water Data'!$I$27,0,10*ROW('Water Data'!I79)))</f>
        <v/>
      </c>
      <c r="CI85" s="289" t="str">
        <f ca="true">+IF(OFFSET('Water Data'!$I$28,0,10*ROW('Water Data'!I79))="","",OFFSET('Water Data'!$I$28,0,10*ROW('Water Data'!I79)))</f>
        <v/>
      </c>
      <c r="CJ85" s="289" t="str">
        <f ca="true">+IF(OFFSET('Water Data'!$I$29,0,10*ROW('Water Data'!I79))="","",OFFSET('Water Data'!$I$29,0,10*ROW('Water Data'!I79)))</f>
        <v/>
      </c>
      <c r="CK85" s="289" t="str">
        <f ca="true">+IF(OFFSET('Sanitation Data'!$D$28,0,10*ROW('Sanitation Data'!D79))="","",OFFSET('Sanitation Data'!$D$28,0,10*ROW('Sanitation Data'!D79)))</f>
        <v/>
      </c>
      <c r="CL85" s="289" t="str">
        <f ca="true">+IF(OFFSET('Sanitation Data'!$D$29,0,10*ROW('Sanitation Data'!D79))="","",OFFSET('Sanitation Data'!$D$29,0,10*ROW('Sanitation Data'!D79)))</f>
        <v/>
      </c>
      <c r="CM85" s="289" t="str">
        <f ca="true">+IF(OFFSET('Sanitation Data'!$D$30,0,10*ROW('Sanitation Data'!D79))="","",OFFSET('Sanitation Data'!$D$30,0,10*ROW('Sanitation Data'!D79)))</f>
        <v/>
      </c>
      <c r="CN85" s="289" t="str">
        <f ca="true">+IF(OFFSET('Sanitation Data'!$D$31,0,10*ROW('Sanitation Data'!D79))="","",OFFSET('Sanitation Data'!$D$31,0,10*ROW('Sanitation Data'!D79)))</f>
        <v/>
      </c>
      <c r="CO85" s="289" t="str">
        <f ca="true">+IF(OFFSET('Sanitation Data'!$D$32,0,10*ROW('Sanitation Data'!D79))="","",OFFSET('Sanitation Data'!$D$32,0,10*ROW('Sanitation Data'!D79)))</f>
        <v/>
      </c>
      <c r="CP85" s="289" t="str">
        <f ca="true">+IF(OFFSET('Sanitation Data'!$E$28,0,10*ROW('Sanitation Data'!E79))="","",OFFSET('Sanitation Data'!$E$28,0,10*ROW('Sanitation Data'!E79)))</f>
        <v/>
      </c>
      <c r="CQ85" s="289" t="str">
        <f ca="true">+IF(OFFSET('Sanitation Data'!$E$29,0,10*ROW('Sanitation Data'!E79))="","",OFFSET('Sanitation Data'!$E$29,0,10*ROW('Sanitation Data'!E79)))</f>
        <v/>
      </c>
      <c r="CR85" s="289" t="str">
        <f ca="true">+IF(OFFSET('Sanitation Data'!$E$30,0,10*ROW('Sanitation Data'!E79))="","",OFFSET('Sanitation Data'!$E$30,0,10*ROW('Sanitation Data'!E79)))</f>
        <v/>
      </c>
      <c r="CS85" s="289" t="str">
        <f ca="true">+IF(OFFSET('Sanitation Data'!$E$31,0,10*ROW('Sanitation Data'!E79))="","",OFFSET('Sanitation Data'!$E$31,0,10*ROW('Sanitation Data'!E79)))</f>
        <v/>
      </c>
      <c r="CT85" s="289" t="str">
        <f ca="true">+IF(OFFSET('Sanitation Data'!$E$32,0,10*ROW('Sanitation Data'!E79))="","",OFFSET('Sanitation Data'!$E$32,0,10*ROW('Sanitation Data'!E79)))</f>
        <v/>
      </c>
      <c r="CU85" s="289" t="str">
        <f ca="true">+IF(OFFSET('Sanitation Data'!$F$28,0,10*ROW('Sanitation Data'!F79))="","",OFFSET('Sanitation Data'!$F$28,0,10*ROW('Sanitation Data'!F79)))</f>
        <v/>
      </c>
      <c r="CV85" s="289" t="str">
        <f ca="true">+IF(OFFSET('Sanitation Data'!$F$29,0,10*ROW('Sanitation Data'!F79))="","",OFFSET('Sanitation Data'!$F$29,0,10*ROW('Sanitation Data'!F79)))</f>
        <v/>
      </c>
      <c r="CW85" s="289" t="str">
        <f ca="true">+IF(OFFSET('Sanitation Data'!$F$30,0,10*ROW('Sanitation Data'!F79))="","",OFFSET('Sanitation Data'!$F$30,0,10*ROW('Sanitation Data'!F79)))</f>
        <v/>
      </c>
      <c r="CX85" s="289" t="str">
        <f ca="true">+IF(OFFSET('Sanitation Data'!$F$31,0,10*ROW('Sanitation Data'!F79))="","",OFFSET('Sanitation Data'!$F$31,0,10*ROW('Sanitation Data'!F79)))</f>
        <v/>
      </c>
      <c r="CY85" s="289" t="str">
        <f ca="true">+IF(OFFSET('Sanitation Data'!$F$32,0,10*ROW('Sanitation Data'!F79))="","",OFFSET('Sanitation Data'!$F$32,0,10*ROW('Sanitation Data'!F79)))</f>
        <v/>
      </c>
      <c r="CZ85" s="289" t="str">
        <f ca="true">+IF(OFFSET('Sanitation Data'!$G$28,0,10*ROW('Sanitation Data'!G79))="","",OFFSET('Sanitation Data'!$G$28,0,10*ROW('Sanitation Data'!G79)))</f>
        <v/>
      </c>
      <c r="DA85" s="289" t="str">
        <f ca="true">+IF(OFFSET('Sanitation Data'!$G$29,0,10*ROW('Sanitation Data'!G79))="","",OFFSET('Sanitation Data'!$G$29,0,10*ROW('Sanitation Data'!G79)))</f>
        <v/>
      </c>
      <c r="DB85" s="289" t="str">
        <f ca="true">+IF(OFFSET('Sanitation Data'!$G$30,0,10*ROW('Sanitation Data'!G79))="","",OFFSET('Sanitation Data'!$G$30,0,10*ROW('Sanitation Data'!G79)))</f>
        <v/>
      </c>
      <c r="DC85" s="289" t="str">
        <f ca="true">+IF(OFFSET('Sanitation Data'!$G$31,0,10*ROW('Sanitation Data'!G79))="","",OFFSET('Sanitation Data'!$G$31,0,10*ROW('Sanitation Data'!G79)))</f>
        <v/>
      </c>
      <c r="DD85" s="289" t="str">
        <f ca="true">+IF(OFFSET('Sanitation Data'!$G$32,0,10*ROW('Sanitation Data'!G79))="","",OFFSET('Sanitation Data'!$G$32,0,10*ROW('Sanitation Data'!G79)))</f>
        <v/>
      </c>
      <c r="DE85" s="289" t="str">
        <f ca="true">+IF(OFFSET('Sanitation Data'!$H$28,0,10*ROW('Sanitation Data'!H79))="","",OFFSET('Sanitation Data'!$H$28,0,10*ROW('Sanitation Data'!H79)))</f>
        <v/>
      </c>
      <c r="DF85" s="289" t="str">
        <f ca="true">+IF(OFFSET('Sanitation Data'!$H$29,0,10*ROW('Sanitation Data'!H79))="","",OFFSET('Sanitation Data'!$H$29,0,10*ROW('Sanitation Data'!H79)))</f>
        <v/>
      </c>
      <c r="DG85" s="289" t="str">
        <f ca="true">+IF(OFFSET('Sanitation Data'!$H$30,0,10*ROW('Sanitation Data'!H79))="","",OFFSET('Sanitation Data'!$H$30,0,10*ROW('Sanitation Data'!H79)))</f>
        <v/>
      </c>
      <c r="DH85" s="289" t="str">
        <f ca="true">+IF(OFFSET('Sanitation Data'!$H$31,0,10*ROW('Sanitation Data'!H79))="","",OFFSET('Sanitation Data'!$H$31,0,10*ROW('Sanitation Data'!H79)))</f>
        <v/>
      </c>
      <c r="DI85" s="289" t="str">
        <f ca="true">+IF(OFFSET('Sanitation Data'!$H$32,0,10*ROW('Sanitation Data'!H79))="","",OFFSET('Sanitation Data'!$H$32,0,10*ROW('Sanitation Data'!H79)))</f>
        <v/>
      </c>
      <c r="DJ85" s="289" t="str">
        <f ca="true">+IF(OFFSET('Sanitation Data'!$I$28,0,10*ROW('Sanitation Data'!I79))="","",OFFSET('Sanitation Data'!$I$28,0,10*ROW('Sanitation Data'!I79)))</f>
        <v/>
      </c>
      <c r="DK85" s="289" t="str">
        <f ca="true">+IF(OFFSET('Sanitation Data'!$I$29,0,10*ROW('Sanitation Data'!I79))="","",OFFSET('Sanitation Data'!$I$29,0,10*ROW('Sanitation Data'!I79)))</f>
        <v/>
      </c>
      <c r="DL85" s="289" t="str">
        <f ca="true">+IF(OFFSET('Sanitation Data'!$I$30,0,10*ROW('Sanitation Data'!I79))="","",OFFSET('Sanitation Data'!$I$30,0,10*ROW('Sanitation Data'!I79)))</f>
        <v/>
      </c>
      <c r="DM85" s="289" t="str">
        <f ca="true">+IF(OFFSET('Sanitation Data'!$I$31,0,10*ROW('Sanitation Data'!I79))="","",OFFSET('Sanitation Data'!$I$31,0,10*ROW('Sanitation Data'!I79)))</f>
        <v/>
      </c>
      <c r="DN85" s="289" t="str">
        <f ca="true">+IF(OFFSET('Sanitation Data'!$I$32,0,10*ROW('Sanitation Data'!I79))="","",OFFSET('Sanitation Data'!$I$32,0,10*ROW('Sanitation Data'!I79)))</f>
        <v/>
      </c>
      <c r="DO85" s="289" t="str">
        <f ca="true">+IF(OFFSET('Hygiene Data'!$D$11,0,10*ROW('Hygiene Data'!D79))="","",OFFSET('Hygiene Data'!$D$11,0,10*ROW('Hygiene Data'!D79)))</f>
        <v/>
      </c>
      <c r="DP85" s="289" t="str">
        <f ca="true">+IF(OFFSET('Hygiene Data'!$D$12,0,10*ROW('Hygiene Data'!D79))="","",OFFSET('Hygiene Data'!$D$12,0,10*ROW('Hygiene Data'!D79)))</f>
        <v/>
      </c>
      <c r="DQ85" s="289" t="str">
        <f ca="true">+IF(OFFSET('Hygiene Data'!$D$13,0,10*ROW('Hygiene Data'!D79))="","",OFFSET('Hygiene Data'!$D$13,0,10*ROW('Hygiene Data'!D79)))</f>
        <v/>
      </c>
      <c r="DR85" s="289" t="str">
        <f ca="true">+IF(OFFSET('Hygiene Data'!$E$11,0,10*ROW('Hygiene Data'!E79))="","",OFFSET('Hygiene Data'!$E$11,0,10*ROW('Hygiene Data'!E79)))</f>
        <v/>
      </c>
      <c r="DS85" s="289" t="str">
        <f ca="true">+IF(OFFSET('Hygiene Data'!$E$12,0,10*ROW('Hygiene Data'!E79))="","",OFFSET('Hygiene Data'!$E$12,0,10*ROW('Hygiene Data'!E79)))</f>
        <v/>
      </c>
      <c r="DT85" s="289" t="str">
        <f ca="true">+IF(OFFSET('Hygiene Data'!$E$13,0,10*ROW('Hygiene Data'!E79))="","",OFFSET('Hygiene Data'!$E$13,0,10*ROW('Hygiene Data'!E79)))</f>
        <v/>
      </c>
      <c r="DU85" s="289" t="str">
        <f ca="true">+IF(OFFSET('Hygiene Data'!$F$11,0,10*ROW('Hygiene Data'!F79))="","",OFFSET('Hygiene Data'!$F$11,0,10*ROW('Hygiene Data'!F79)))</f>
        <v/>
      </c>
      <c r="DV85" s="289" t="str">
        <f ca="true">+IF(OFFSET('Hygiene Data'!$F$12,0,10*ROW('Hygiene Data'!F79))="","",OFFSET('Hygiene Data'!$F$12,0,10*ROW('Hygiene Data'!F79)))</f>
        <v/>
      </c>
      <c r="DW85" s="289" t="str">
        <f ca="true">+IF(OFFSET('Hygiene Data'!$F$13,0,10*ROW('Hygiene Data'!F79))="","",OFFSET('Hygiene Data'!$F$13,0,10*ROW('Hygiene Data'!F79)))</f>
        <v/>
      </c>
      <c r="DX85" s="289" t="str">
        <f ca="true">+IF(OFFSET('Hygiene Data'!$G$11,0,10*ROW('Hygiene Data'!G79))="","",OFFSET('Hygiene Data'!$G$11,0,10*ROW('Hygiene Data'!G79)))</f>
        <v/>
      </c>
      <c r="DY85" s="289" t="str">
        <f ca="true">+IF(OFFSET('Hygiene Data'!$G$12,0,10*ROW('Hygiene Data'!G79))="","",OFFSET('Hygiene Data'!$G$12,0,10*ROW('Hygiene Data'!G79)))</f>
        <v/>
      </c>
      <c r="DZ85" s="289" t="str">
        <f ca="true">+IF(OFFSET('Hygiene Data'!$G$13,0,10*ROW('Hygiene Data'!G79))="","",OFFSET('Hygiene Data'!$G$13,0,10*ROW('Hygiene Data'!G79)))</f>
        <v/>
      </c>
      <c r="EA85" s="289" t="str">
        <f ca="true">+IF(OFFSET('Hygiene Data'!$H$11,0,10*ROW('Hygiene Data'!H79))="","",OFFSET('Hygiene Data'!$H$11,0,10*ROW('Hygiene Data'!H79)))</f>
        <v/>
      </c>
      <c r="EB85" s="289" t="str">
        <f ca="true">+IF(OFFSET('Hygiene Data'!$H$12,0,10*ROW('Hygiene Data'!H79))="","",OFFSET('Hygiene Data'!$H$12,0,10*ROW('Hygiene Data'!H79)))</f>
        <v/>
      </c>
      <c r="EC85" s="289" t="str">
        <f ca="true">+IF(OFFSET('Hygiene Data'!$H$13,0,10*ROW('Hygiene Data'!H79))="","",OFFSET('Hygiene Data'!$H$13,0,10*ROW('Hygiene Data'!H79)))</f>
        <v/>
      </c>
      <c r="ED85" s="289" t="str">
        <f ca="true">+IF(OFFSET('Hygiene Data'!$I$11,0,10*ROW('Hygiene Data'!I79))="","",OFFSET('Hygiene Data'!$I$11,0,10*ROW('Hygiene Data'!I79)))</f>
        <v/>
      </c>
      <c r="EE85" s="289" t="str">
        <f ca="true">+IF(OFFSET('Hygiene Data'!$I$12,0,10*ROW('Hygiene Data'!I79))="","",OFFSET('Hygiene Data'!$I$12,0,10*ROW('Hygiene Data'!I79)))</f>
        <v/>
      </c>
      <c r="EF85" s="289"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5"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9"/>
      <c r="BS86" s="289" t="str">
        <f ca="true">+IF(OFFSET('Water Data'!$D$27,0,10*ROW('Water Data'!D80))="","",OFFSET('Water Data'!$D$27,0,10*ROW('Water Data'!D80)))</f>
        <v/>
      </c>
      <c r="BT86" s="289" t="str">
        <f ca="true">+IF(OFFSET('Water Data'!$D$28,0,10*ROW('Water Data'!D80))="","",OFFSET('Water Data'!$D$28,0,10*ROW('Water Data'!D80)))</f>
        <v/>
      </c>
      <c r="BU86" s="289" t="str">
        <f ca="true">+IF(OFFSET('Water Data'!$D$29,0,10*ROW('Water Data'!D80))="","",OFFSET('Water Data'!$D$29,0,10*ROW('Water Data'!D80)))</f>
        <v/>
      </c>
      <c r="BV86" s="289" t="str">
        <f ca="true">+IF(OFFSET('Water Data'!$E$27,0,10*ROW('Water Data'!E80))="","",OFFSET('Water Data'!$E$27,0,10*ROW('Water Data'!E80)))</f>
        <v/>
      </c>
      <c r="BW86" s="289" t="str">
        <f ca="true">+IF(OFFSET('Water Data'!$E$28,0,10*ROW('Water Data'!E80))="","",OFFSET('Water Data'!$E$28,0,10*ROW('Water Data'!E80)))</f>
        <v/>
      </c>
      <c r="BX86" s="289" t="str">
        <f ca="true">+IF(OFFSET('Water Data'!$E$29,0,10*ROW('Water Data'!E80))="","",OFFSET('Water Data'!$E$29,0,10*ROW('Water Data'!E80)))</f>
        <v/>
      </c>
      <c r="BY86" s="289" t="str">
        <f ca="true">+IF(OFFSET('Water Data'!$F$27,0,10*ROW('Water Data'!F80))="","",OFFSET('Water Data'!$F$27,0,10*ROW('Water Data'!F80)))</f>
        <v/>
      </c>
      <c r="BZ86" s="289" t="str">
        <f ca="true">+IF(OFFSET('Water Data'!$F$28,0,10*ROW('Water Data'!F80))="","",OFFSET('Water Data'!$F$28,0,10*ROW('Water Data'!F80)))</f>
        <v/>
      </c>
      <c r="CA86" s="289" t="str">
        <f ca="true">+IF(OFFSET('Water Data'!$F$29,0,10*ROW('Water Data'!F80))="","",OFFSET('Water Data'!$F$29,0,10*ROW('Water Data'!F80)))</f>
        <v/>
      </c>
      <c r="CB86" s="289" t="str">
        <f ca="true">+IF(OFFSET('Water Data'!$G$27,0,10*ROW('Water Data'!G80))="","",OFFSET('Water Data'!$G$27,0,10*ROW('Water Data'!G80)))</f>
        <v/>
      </c>
      <c r="CC86" s="289" t="str">
        <f ca="true">+IF(OFFSET('Water Data'!$G$28,0,10*ROW('Water Data'!G80))="","",OFFSET('Water Data'!$G$28,0,10*ROW('Water Data'!G80)))</f>
        <v/>
      </c>
      <c r="CD86" s="289" t="str">
        <f ca="true">+IF(OFFSET('Water Data'!$G$29,0,10*ROW('Water Data'!G80))="","",OFFSET('Water Data'!$G$29,0,10*ROW('Water Data'!G80)))</f>
        <v/>
      </c>
      <c r="CE86" s="289" t="str">
        <f ca="true">+IF(OFFSET('Water Data'!$H$27,0,10*ROW('Water Data'!H80))="","",OFFSET('Water Data'!$H$27,0,10*ROW('Water Data'!H80)))</f>
        <v/>
      </c>
      <c r="CF86" s="289" t="str">
        <f ca="true">+IF(OFFSET('Water Data'!$H$28,0,10*ROW('Water Data'!H80))="","",OFFSET('Water Data'!$H$28,0,10*ROW('Water Data'!H80)))</f>
        <v/>
      </c>
      <c r="CG86" s="289" t="str">
        <f ca="true">+IF(OFFSET('Water Data'!$H$29,0,10*ROW('Water Data'!H80))="","",OFFSET('Water Data'!$H$29,0,10*ROW('Water Data'!H80)))</f>
        <v/>
      </c>
      <c r="CH86" s="289" t="str">
        <f ca="true">+IF(OFFSET('Water Data'!$I$27,0,10*ROW('Water Data'!I80))="","",OFFSET('Water Data'!$I$27,0,10*ROW('Water Data'!I80)))</f>
        <v/>
      </c>
      <c r="CI86" s="289" t="str">
        <f ca="true">+IF(OFFSET('Water Data'!$I$28,0,10*ROW('Water Data'!I80))="","",OFFSET('Water Data'!$I$28,0,10*ROW('Water Data'!I80)))</f>
        <v/>
      </c>
      <c r="CJ86" s="289" t="str">
        <f ca="true">+IF(OFFSET('Water Data'!$I$29,0,10*ROW('Water Data'!I80))="","",OFFSET('Water Data'!$I$29,0,10*ROW('Water Data'!I80)))</f>
        <v/>
      </c>
      <c r="CK86" s="289" t="str">
        <f ca="true">+IF(OFFSET('Sanitation Data'!$D$28,0,10*ROW('Sanitation Data'!D80))="","",OFFSET('Sanitation Data'!$D$28,0,10*ROW('Sanitation Data'!D80)))</f>
        <v/>
      </c>
      <c r="CL86" s="289" t="str">
        <f ca="true">+IF(OFFSET('Sanitation Data'!$D$29,0,10*ROW('Sanitation Data'!D80))="","",OFFSET('Sanitation Data'!$D$29,0,10*ROW('Sanitation Data'!D80)))</f>
        <v/>
      </c>
      <c r="CM86" s="289" t="str">
        <f ca="true">+IF(OFFSET('Sanitation Data'!$D$30,0,10*ROW('Sanitation Data'!D80))="","",OFFSET('Sanitation Data'!$D$30,0,10*ROW('Sanitation Data'!D80)))</f>
        <v/>
      </c>
      <c r="CN86" s="289" t="str">
        <f ca="true">+IF(OFFSET('Sanitation Data'!$D$31,0,10*ROW('Sanitation Data'!D80))="","",OFFSET('Sanitation Data'!$D$31,0,10*ROW('Sanitation Data'!D80)))</f>
        <v/>
      </c>
      <c r="CO86" s="289" t="str">
        <f ca="true">+IF(OFFSET('Sanitation Data'!$D$32,0,10*ROW('Sanitation Data'!D80))="","",OFFSET('Sanitation Data'!$D$32,0,10*ROW('Sanitation Data'!D80)))</f>
        <v/>
      </c>
      <c r="CP86" s="289" t="str">
        <f ca="true">+IF(OFFSET('Sanitation Data'!$E$28,0,10*ROW('Sanitation Data'!E80))="","",OFFSET('Sanitation Data'!$E$28,0,10*ROW('Sanitation Data'!E80)))</f>
        <v/>
      </c>
      <c r="CQ86" s="289" t="str">
        <f ca="true">+IF(OFFSET('Sanitation Data'!$E$29,0,10*ROW('Sanitation Data'!E80))="","",OFFSET('Sanitation Data'!$E$29,0,10*ROW('Sanitation Data'!E80)))</f>
        <v/>
      </c>
      <c r="CR86" s="289" t="str">
        <f ca="true">+IF(OFFSET('Sanitation Data'!$E$30,0,10*ROW('Sanitation Data'!E80))="","",OFFSET('Sanitation Data'!$E$30,0,10*ROW('Sanitation Data'!E80)))</f>
        <v/>
      </c>
      <c r="CS86" s="289" t="str">
        <f ca="true">+IF(OFFSET('Sanitation Data'!$E$31,0,10*ROW('Sanitation Data'!E80))="","",OFFSET('Sanitation Data'!$E$31,0,10*ROW('Sanitation Data'!E80)))</f>
        <v/>
      </c>
      <c r="CT86" s="289" t="str">
        <f ca="true">+IF(OFFSET('Sanitation Data'!$E$32,0,10*ROW('Sanitation Data'!E80))="","",OFFSET('Sanitation Data'!$E$32,0,10*ROW('Sanitation Data'!E80)))</f>
        <v/>
      </c>
      <c r="CU86" s="289" t="str">
        <f ca="true">+IF(OFFSET('Sanitation Data'!$F$28,0,10*ROW('Sanitation Data'!F80))="","",OFFSET('Sanitation Data'!$F$28,0,10*ROW('Sanitation Data'!F80)))</f>
        <v/>
      </c>
      <c r="CV86" s="289" t="str">
        <f ca="true">+IF(OFFSET('Sanitation Data'!$F$29,0,10*ROW('Sanitation Data'!F80))="","",OFFSET('Sanitation Data'!$F$29,0,10*ROW('Sanitation Data'!F80)))</f>
        <v/>
      </c>
      <c r="CW86" s="289" t="str">
        <f ca="true">+IF(OFFSET('Sanitation Data'!$F$30,0,10*ROW('Sanitation Data'!F80))="","",OFFSET('Sanitation Data'!$F$30,0,10*ROW('Sanitation Data'!F80)))</f>
        <v/>
      </c>
      <c r="CX86" s="289" t="str">
        <f ca="true">+IF(OFFSET('Sanitation Data'!$F$31,0,10*ROW('Sanitation Data'!F80))="","",OFFSET('Sanitation Data'!$F$31,0,10*ROW('Sanitation Data'!F80)))</f>
        <v/>
      </c>
      <c r="CY86" s="289" t="str">
        <f ca="true">+IF(OFFSET('Sanitation Data'!$F$32,0,10*ROW('Sanitation Data'!F80))="","",OFFSET('Sanitation Data'!$F$32,0,10*ROW('Sanitation Data'!F80)))</f>
        <v/>
      </c>
      <c r="CZ86" s="289" t="str">
        <f ca="true">+IF(OFFSET('Sanitation Data'!$G$28,0,10*ROW('Sanitation Data'!G80))="","",OFFSET('Sanitation Data'!$G$28,0,10*ROW('Sanitation Data'!G80)))</f>
        <v/>
      </c>
      <c r="DA86" s="289" t="str">
        <f ca="true">+IF(OFFSET('Sanitation Data'!$G$29,0,10*ROW('Sanitation Data'!G80))="","",OFFSET('Sanitation Data'!$G$29,0,10*ROW('Sanitation Data'!G80)))</f>
        <v/>
      </c>
      <c r="DB86" s="289" t="str">
        <f ca="true">+IF(OFFSET('Sanitation Data'!$G$30,0,10*ROW('Sanitation Data'!G80))="","",OFFSET('Sanitation Data'!$G$30,0,10*ROW('Sanitation Data'!G80)))</f>
        <v/>
      </c>
      <c r="DC86" s="289" t="str">
        <f ca="true">+IF(OFFSET('Sanitation Data'!$G$31,0,10*ROW('Sanitation Data'!G80))="","",OFFSET('Sanitation Data'!$G$31,0,10*ROW('Sanitation Data'!G80)))</f>
        <v/>
      </c>
      <c r="DD86" s="289" t="str">
        <f ca="true">+IF(OFFSET('Sanitation Data'!$G$32,0,10*ROW('Sanitation Data'!G80))="","",OFFSET('Sanitation Data'!$G$32,0,10*ROW('Sanitation Data'!G80)))</f>
        <v/>
      </c>
      <c r="DE86" s="289" t="str">
        <f ca="true">+IF(OFFSET('Sanitation Data'!$H$28,0,10*ROW('Sanitation Data'!H80))="","",OFFSET('Sanitation Data'!$H$28,0,10*ROW('Sanitation Data'!H80)))</f>
        <v/>
      </c>
      <c r="DF86" s="289" t="str">
        <f ca="true">+IF(OFFSET('Sanitation Data'!$H$29,0,10*ROW('Sanitation Data'!H80))="","",OFFSET('Sanitation Data'!$H$29,0,10*ROW('Sanitation Data'!H80)))</f>
        <v/>
      </c>
      <c r="DG86" s="289" t="str">
        <f ca="true">+IF(OFFSET('Sanitation Data'!$H$30,0,10*ROW('Sanitation Data'!H80))="","",OFFSET('Sanitation Data'!$H$30,0,10*ROW('Sanitation Data'!H80)))</f>
        <v/>
      </c>
      <c r="DH86" s="289" t="str">
        <f ca="true">+IF(OFFSET('Sanitation Data'!$H$31,0,10*ROW('Sanitation Data'!H80))="","",OFFSET('Sanitation Data'!$H$31,0,10*ROW('Sanitation Data'!H80)))</f>
        <v/>
      </c>
      <c r="DI86" s="289" t="str">
        <f ca="true">+IF(OFFSET('Sanitation Data'!$H$32,0,10*ROW('Sanitation Data'!H80))="","",OFFSET('Sanitation Data'!$H$32,0,10*ROW('Sanitation Data'!H80)))</f>
        <v/>
      </c>
      <c r="DJ86" s="289" t="str">
        <f ca="true">+IF(OFFSET('Sanitation Data'!$I$28,0,10*ROW('Sanitation Data'!I80))="","",OFFSET('Sanitation Data'!$I$28,0,10*ROW('Sanitation Data'!I80)))</f>
        <v/>
      </c>
      <c r="DK86" s="289" t="str">
        <f ca="true">+IF(OFFSET('Sanitation Data'!$I$29,0,10*ROW('Sanitation Data'!I80))="","",OFFSET('Sanitation Data'!$I$29,0,10*ROW('Sanitation Data'!I80)))</f>
        <v/>
      </c>
      <c r="DL86" s="289" t="str">
        <f ca="true">+IF(OFFSET('Sanitation Data'!$I$30,0,10*ROW('Sanitation Data'!I80))="","",OFFSET('Sanitation Data'!$I$30,0,10*ROW('Sanitation Data'!I80)))</f>
        <v/>
      </c>
      <c r="DM86" s="289" t="str">
        <f ca="true">+IF(OFFSET('Sanitation Data'!$I$31,0,10*ROW('Sanitation Data'!I80))="","",OFFSET('Sanitation Data'!$I$31,0,10*ROW('Sanitation Data'!I80)))</f>
        <v/>
      </c>
      <c r="DN86" s="289" t="str">
        <f ca="true">+IF(OFFSET('Sanitation Data'!$I$32,0,10*ROW('Sanitation Data'!I80))="","",OFFSET('Sanitation Data'!$I$32,0,10*ROW('Sanitation Data'!I80)))</f>
        <v/>
      </c>
      <c r="DO86" s="289" t="str">
        <f ca="true">+IF(OFFSET('Hygiene Data'!$D$11,0,10*ROW('Hygiene Data'!D80))="","",OFFSET('Hygiene Data'!$D$11,0,10*ROW('Hygiene Data'!D80)))</f>
        <v/>
      </c>
      <c r="DP86" s="289" t="str">
        <f ca="true">+IF(OFFSET('Hygiene Data'!$D$12,0,10*ROW('Hygiene Data'!D80))="","",OFFSET('Hygiene Data'!$D$12,0,10*ROW('Hygiene Data'!D80)))</f>
        <v/>
      </c>
      <c r="DQ86" s="289" t="str">
        <f ca="true">+IF(OFFSET('Hygiene Data'!$D$13,0,10*ROW('Hygiene Data'!D80))="","",OFFSET('Hygiene Data'!$D$13,0,10*ROW('Hygiene Data'!D80)))</f>
        <v/>
      </c>
      <c r="DR86" s="289" t="str">
        <f ca="true">+IF(OFFSET('Hygiene Data'!$E$11,0,10*ROW('Hygiene Data'!E80))="","",OFFSET('Hygiene Data'!$E$11,0,10*ROW('Hygiene Data'!E80)))</f>
        <v/>
      </c>
      <c r="DS86" s="289" t="str">
        <f ca="true">+IF(OFFSET('Hygiene Data'!$E$12,0,10*ROW('Hygiene Data'!E80))="","",OFFSET('Hygiene Data'!$E$12,0,10*ROW('Hygiene Data'!E80)))</f>
        <v/>
      </c>
      <c r="DT86" s="289" t="str">
        <f ca="true">+IF(OFFSET('Hygiene Data'!$E$13,0,10*ROW('Hygiene Data'!E80))="","",OFFSET('Hygiene Data'!$E$13,0,10*ROW('Hygiene Data'!E80)))</f>
        <v/>
      </c>
      <c r="DU86" s="289" t="str">
        <f ca="true">+IF(OFFSET('Hygiene Data'!$F$11,0,10*ROW('Hygiene Data'!F80))="","",OFFSET('Hygiene Data'!$F$11,0,10*ROW('Hygiene Data'!F80)))</f>
        <v/>
      </c>
      <c r="DV86" s="289" t="str">
        <f ca="true">+IF(OFFSET('Hygiene Data'!$F$12,0,10*ROW('Hygiene Data'!F80))="","",OFFSET('Hygiene Data'!$F$12,0,10*ROW('Hygiene Data'!F80)))</f>
        <v/>
      </c>
      <c r="DW86" s="289" t="str">
        <f ca="true">+IF(OFFSET('Hygiene Data'!$F$13,0,10*ROW('Hygiene Data'!F80))="","",OFFSET('Hygiene Data'!$F$13,0,10*ROW('Hygiene Data'!F80)))</f>
        <v/>
      </c>
      <c r="DX86" s="289" t="str">
        <f ca="true">+IF(OFFSET('Hygiene Data'!$G$11,0,10*ROW('Hygiene Data'!G80))="","",OFFSET('Hygiene Data'!$G$11,0,10*ROW('Hygiene Data'!G80)))</f>
        <v/>
      </c>
      <c r="DY86" s="289" t="str">
        <f ca="true">+IF(OFFSET('Hygiene Data'!$G$12,0,10*ROW('Hygiene Data'!G80))="","",OFFSET('Hygiene Data'!$G$12,0,10*ROW('Hygiene Data'!G80)))</f>
        <v/>
      </c>
      <c r="DZ86" s="289" t="str">
        <f ca="true">+IF(OFFSET('Hygiene Data'!$G$13,0,10*ROW('Hygiene Data'!G80))="","",OFFSET('Hygiene Data'!$G$13,0,10*ROW('Hygiene Data'!G80)))</f>
        <v/>
      </c>
      <c r="EA86" s="289" t="str">
        <f ca="true">+IF(OFFSET('Hygiene Data'!$H$11,0,10*ROW('Hygiene Data'!H80))="","",OFFSET('Hygiene Data'!$H$11,0,10*ROW('Hygiene Data'!H80)))</f>
        <v/>
      </c>
      <c r="EB86" s="289" t="str">
        <f ca="true">+IF(OFFSET('Hygiene Data'!$H$12,0,10*ROW('Hygiene Data'!H80))="","",OFFSET('Hygiene Data'!$H$12,0,10*ROW('Hygiene Data'!H80)))</f>
        <v/>
      </c>
      <c r="EC86" s="289" t="str">
        <f ca="true">+IF(OFFSET('Hygiene Data'!$H$13,0,10*ROW('Hygiene Data'!H80))="","",OFFSET('Hygiene Data'!$H$13,0,10*ROW('Hygiene Data'!H80)))</f>
        <v/>
      </c>
      <c r="ED86" s="289" t="str">
        <f ca="true">+IF(OFFSET('Hygiene Data'!$I$11,0,10*ROW('Hygiene Data'!I80))="","",OFFSET('Hygiene Data'!$I$11,0,10*ROW('Hygiene Data'!I80)))</f>
        <v/>
      </c>
      <c r="EE86" s="289" t="str">
        <f ca="true">+IF(OFFSET('Hygiene Data'!$I$12,0,10*ROW('Hygiene Data'!I80))="","",OFFSET('Hygiene Data'!$I$12,0,10*ROW('Hygiene Data'!I80)))</f>
        <v/>
      </c>
      <c r="EF86" s="289"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5"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9"/>
      <c r="BS87" s="289" t="str">
        <f ca="true">+IF(OFFSET('Water Data'!$D$27,0,10*ROW('Water Data'!D81))="","",OFFSET('Water Data'!$D$27,0,10*ROW('Water Data'!D81)))</f>
        <v/>
      </c>
      <c r="BT87" s="289" t="str">
        <f ca="true">+IF(OFFSET('Water Data'!$D$28,0,10*ROW('Water Data'!D81))="","",OFFSET('Water Data'!$D$28,0,10*ROW('Water Data'!D81)))</f>
        <v/>
      </c>
      <c r="BU87" s="289" t="str">
        <f ca="true">+IF(OFFSET('Water Data'!$D$29,0,10*ROW('Water Data'!D81))="","",OFFSET('Water Data'!$D$29,0,10*ROW('Water Data'!D81)))</f>
        <v/>
      </c>
      <c r="BV87" s="289" t="str">
        <f ca="true">+IF(OFFSET('Water Data'!$E$27,0,10*ROW('Water Data'!E81))="","",OFFSET('Water Data'!$E$27,0,10*ROW('Water Data'!E81)))</f>
        <v/>
      </c>
      <c r="BW87" s="289" t="str">
        <f ca="true">+IF(OFFSET('Water Data'!$E$28,0,10*ROW('Water Data'!E81))="","",OFFSET('Water Data'!$E$28,0,10*ROW('Water Data'!E81)))</f>
        <v/>
      </c>
      <c r="BX87" s="289" t="str">
        <f ca="true">+IF(OFFSET('Water Data'!$E$29,0,10*ROW('Water Data'!E81))="","",OFFSET('Water Data'!$E$29,0,10*ROW('Water Data'!E81)))</f>
        <v/>
      </c>
      <c r="BY87" s="289" t="str">
        <f ca="true">+IF(OFFSET('Water Data'!$F$27,0,10*ROW('Water Data'!F81))="","",OFFSET('Water Data'!$F$27,0,10*ROW('Water Data'!F81)))</f>
        <v/>
      </c>
      <c r="BZ87" s="289" t="str">
        <f ca="true">+IF(OFFSET('Water Data'!$F$28,0,10*ROW('Water Data'!F81))="","",OFFSET('Water Data'!$F$28,0,10*ROW('Water Data'!F81)))</f>
        <v/>
      </c>
      <c r="CA87" s="289" t="str">
        <f ca="true">+IF(OFFSET('Water Data'!$F$29,0,10*ROW('Water Data'!F81))="","",OFFSET('Water Data'!$F$29,0,10*ROW('Water Data'!F81)))</f>
        <v/>
      </c>
      <c r="CB87" s="289" t="str">
        <f ca="true">+IF(OFFSET('Water Data'!$G$27,0,10*ROW('Water Data'!G81))="","",OFFSET('Water Data'!$G$27,0,10*ROW('Water Data'!G81)))</f>
        <v/>
      </c>
      <c r="CC87" s="289" t="str">
        <f ca="true">+IF(OFFSET('Water Data'!$G$28,0,10*ROW('Water Data'!G81))="","",OFFSET('Water Data'!$G$28,0,10*ROW('Water Data'!G81)))</f>
        <v/>
      </c>
      <c r="CD87" s="289" t="str">
        <f ca="true">+IF(OFFSET('Water Data'!$G$29,0,10*ROW('Water Data'!G81))="","",OFFSET('Water Data'!$G$29,0,10*ROW('Water Data'!G81)))</f>
        <v/>
      </c>
      <c r="CE87" s="289" t="str">
        <f ca="true">+IF(OFFSET('Water Data'!$H$27,0,10*ROW('Water Data'!H81))="","",OFFSET('Water Data'!$H$27,0,10*ROW('Water Data'!H81)))</f>
        <v/>
      </c>
      <c r="CF87" s="289" t="str">
        <f ca="true">+IF(OFFSET('Water Data'!$H$28,0,10*ROW('Water Data'!H81))="","",OFFSET('Water Data'!$H$28,0,10*ROW('Water Data'!H81)))</f>
        <v/>
      </c>
      <c r="CG87" s="289" t="str">
        <f ca="true">+IF(OFFSET('Water Data'!$H$29,0,10*ROW('Water Data'!H81))="","",OFFSET('Water Data'!$H$29,0,10*ROW('Water Data'!H81)))</f>
        <v/>
      </c>
      <c r="CH87" s="289" t="str">
        <f ca="true">+IF(OFFSET('Water Data'!$I$27,0,10*ROW('Water Data'!I81))="","",OFFSET('Water Data'!$I$27,0,10*ROW('Water Data'!I81)))</f>
        <v/>
      </c>
      <c r="CI87" s="289" t="str">
        <f ca="true">+IF(OFFSET('Water Data'!$I$28,0,10*ROW('Water Data'!I81))="","",OFFSET('Water Data'!$I$28,0,10*ROW('Water Data'!I81)))</f>
        <v/>
      </c>
      <c r="CJ87" s="289" t="str">
        <f ca="true">+IF(OFFSET('Water Data'!$I$29,0,10*ROW('Water Data'!I81))="","",OFFSET('Water Data'!$I$29,0,10*ROW('Water Data'!I81)))</f>
        <v/>
      </c>
      <c r="CK87" s="289" t="str">
        <f ca="true">+IF(OFFSET('Sanitation Data'!$D$28,0,10*ROW('Sanitation Data'!D81))="","",OFFSET('Sanitation Data'!$D$28,0,10*ROW('Sanitation Data'!D81)))</f>
        <v/>
      </c>
      <c r="CL87" s="289" t="str">
        <f ca="true">+IF(OFFSET('Sanitation Data'!$D$29,0,10*ROW('Sanitation Data'!D81))="","",OFFSET('Sanitation Data'!$D$29,0,10*ROW('Sanitation Data'!D81)))</f>
        <v/>
      </c>
      <c r="CM87" s="289" t="str">
        <f ca="true">+IF(OFFSET('Sanitation Data'!$D$30,0,10*ROW('Sanitation Data'!D81))="","",OFFSET('Sanitation Data'!$D$30,0,10*ROW('Sanitation Data'!D81)))</f>
        <v/>
      </c>
      <c r="CN87" s="289" t="str">
        <f ca="true">+IF(OFFSET('Sanitation Data'!$D$31,0,10*ROW('Sanitation Data'!D81))="","",OFFSET('Sanitation Data'!$D$31,0,10*ROW('Sanitation Data'!D81)))</f>
        <v/>
      </c>
      <c r="CO87" s="289" t="str">
        <f ca="true">+IF(OFFSET('Sanitation Data'!$D$32,0,10*ROW('Sanitation Data'!D81))="","",OFFSET('Sanitation Data'!$D$32,0,10*ROW('Sanitation Data'!D81)))</f>
        <v/>
      </c>
      <c r="CP87" s="289" t="str">
        <f ca="true">+IF(OFFSET('Sanitation Data'!$E$28,0,10*ROW('Sanitation Data'!E81))="","",OFFSET('Sanitation Data'!$E$28,0,10*ROW('Sanitation Data'!E81)))</f>
        <v/>
      </c>
      <c r="CQ87" s="289" t="str">
        <f ca="true">+IF(OFFSET('Sanitation Data'!$E$29,0,10*ROW('Sanitation Data'!E81))="","",OFFSET('Sanitation Data'!$E$29,0,10*ROW('Sanitation Data'!E81)))</f>
        <v/>
      </c>
      <c r="CR87" s="289" t="str">
        <f ca="true">+IF(OFFSET('Sanitation Data'!$E$30,0,10*ROW('Sanitation Data'!E81))="","",OFFSET('Sanitation Data'!$E$30,0,10*ROW('Sanitation Data'!E81)))</f>
        <v/>
      </c>
      <c r="CS87" s="289" t="str">
        <f ca="true">+IF(OFFSET('Sanitation Data'!$E$31,0,10*ROW('Sanitation Data'!E81))="","",OFFSET('Sanitation Data'!$E$31,0,10*ROW('Sanitation Data'!E81)))</f>
        <v/>
      </c>
      <c r="CT87" s="289" t="str">
        <f ca="true">+IF(OFFSET('Sanitation Data'!$E$32,0,10*ROW('Sanitation Data'!E81))="","",OFFSET('Sanitation Data'!$E$32,0,10*ROW('Sanitation Data'!E81)))</f>
        <v/>
      </c>
      <c r="CU87" s="289" t="str">
        <f ca="true">+IF(OFFSET('Sanitation Data'!$F$28,0,10*ROW('Sanitation Data'!F81))="","",OFFSET('Sanitation Data'!$F$28,0,10*ROW('Sanitation Data'!F81)))</f>
        <v/>
      </c>
      <c r="CV87" s="289" t="str">
        <f ca="true">+IF(OFFSET('Sanitation Data'!$F$29,0,10*ROW('Sanitation Data'!F81))="","",OFFSET('Sanitation Data'!$F$29,0,10*ROW('Sanitation Data'!F81)))</f>
        <v/>
      </c>
      <c r="CW87" s="289" t="str">
        <f ca="true">+IF(OFFSET('Sanitation Data'!$F$30,0,10*ROW('Sanitation Data'!F81))="","",OFFSET('Sanitation Data'!$F$30,0,10*ROW('Sanitation Data'!F81)))</f>
        <v/>
      </c>
      <c r="CX87" s="289" t="str">
        <f ca="true">+IF(OFFSET('Sanitation Data'!$F$31,0,10*ROW('Sanitation Data'!F81))="","",OFFSET('Sanitation Data'!$F$31,0,10*ROW('Sanitation Data'!F81)))</f>
        <v/>
      </c>
      <c r="CY87" s="289" t="str">
        <f ca="true">+IF(OFFSET('Sanitation Data'!$F$32,0,10*ROW('Sanitation Data'!F81))="","",OFFSET('Sanitation Data'!$F$32,0,10*ROW('Sanitation Data'!F81)))</f>
        <v/>
      </c>
      <c r="CZ87" s="289" t="str">
        <f ca="true">+IF(OFFSET('Sanitation Data'!$G$28,0,10*ROW('Sanitation Data'!G81))="","",OFFSET('Sanitation Data'!$G$28,0,10*ROW('Sanitation Data'!G81)))</f>
        <v/>
      </c>
      <c r="DA87" s="289" t="str">
        <f ca="true">+IF(OFFSET('Sanitation Data'!$G$29,0,10*ROW('Sanitation Data'!G81))="","",OFFSET('Sanitation Data'!$G$29,0,10*ROW('Sanitation Data'!G81)))</f>
        <v/>
      </c>
      <c r="DB87" s="289" t="str">
        <f ca="true">+IF(OFFSET('Sanitation Data'!$G$30,0,10*ROW('Sanitation Data'!G81))="","",OFFSET('Sanitation Data'!$G$30,0,10*ROW('Sanitation Data'!G81)))</f>
        <v/>
      </c>
      <c r="DC87" s="289" t="str">
        <f ca="true">+IF(OFFSET('Sanitation Data'!$G$31,0,10*ROW('Sanitation Data'!G81))="","",OFFSET('Sanitation Data'!$G$31,0,10*ROW('Sanitation Data'!G81)))</f>
        <v/>
      </c>
      <c r="DD87" s="289" t="str">
        <f ca="true">+IF(OFFSET('Sanitation Data'!$G$32,0,10*ROW('Sanitation Data'!G81))="","",OFFSET('Sanitation Data'!$G$32,0,10*ROW('Sanitation Data'!G81)))</f>
        <v/>
      </c>
      <c r="DE87" s="289" t="str">
        <f ca="true">+IF(OFFSET('Sanitation Data'!$H$28,0,10*ROW('Sanitation Data'!H81))="","",OFFSET('Sanitation Data'!$H$28,0,10*ROW('Sanitation Data'!H81)))</f>
        <v/>
      </c>
      <c r="DF87" s="289" t="str">
        <f ca="true">+IF(OFFSET('Sanitation Data'!$H$29,0,10*ROW('Sanitation Data'!H81))="","",OFFSET('Sanitation Data'!$H$29,0,10*ROW('Sanitation Data'!H81)))</f>
        <v/>
      </c>
      <c r="DG87" s="289" t="str">
        <f ca="true">+IF(OFFSET('Sanitation Data'!$H$30,0,10*ROW('Sanitation Data'!H81))="","",OFFSET('Sanitation Data'!$H$30,0,10*ROW('Sanitation Data'!H81)))</f>
        <v/>
      </c>
      <c r="DH87" s="289" t="str">
        <f ca="true">+IF(OFFSET('Sanitation Data'!$H$31,0,10*ROW('Sanitation Data'!H81))="","",OFFSET('Sanitation Data'!$H$31,0,10*ROW('Sanitation Data'!H81)))</f>
        <v/>
      </c>
      <c r="DI87" s="289" t="str">
        <f ca="true">+IF(OFFSET('Sanitation Data'!$H$32,0,10*ROW('Sanitation Data'!H81))="","",OFFSET('Sanitation Data'!$H$32,0,10*ROW('Sanitation Data'!H81)))</f>
        <v/>
      </c>
      <c r="DJ87" s="289" t="str">
        <f ca="true">+IF(OFFSET('Sanitation Data'!$I$28,0,10*ROW('Sanitation Data'!I81))="","",OFFSET('Sanitation Data'!$I$28,0,10*ROW('Sanitation Data'!I81)))</f>
        <v/>
      </c>
      <c r="DK87" s="289" t="str">
        <f ca="true">+IF(OFFSET('Sanitation Data'!$I$29,0,10*ROW('Sanitation Data'!I81))="","",OFFSET('Sanitation Data'!$I$29,0,10*ROW('Sanitation Data'!I81)))</f>
        <v/>
      </c>
      <c r="DL87" s="289" t="str">
        <f ca="true">+IF(OFFSET('Sanitation Data'!$I$30,0,10*ROW('Sanitation Data'!I81))="","",OFFSET('Sanitation Data'!$I$30,0,10*ROW('Sanitation Data'!I81)))</f>
        <v/>
      </c>
      <c r="DM87" s="289" t="str">
        <f ca="true">+IF(OFFSET('Sanitation Data'!$I$31,0,10*ROW('Sanitation Data'!I81))="","",OFFSET('Sanitation Data'!$I$31,0,10*ROW('Sanitation Data'!I81)))</f>
        <v/>
      </c>
      <c r="DN87" s="289" t="str">
        <f ca="true">+IF(OFFSET('Sanitation Data'!$I$32,0,10*ROW('Sanitation Data'!I81))="","",OFFSET('Sanitation Data'!$I$32,0,10*ROW('Sanitation Data'!I81)))</f>
        <v/>
      </c>
      <c r="DO87" s="289" t="str">
        <f ca="true">+IF(OFFSET('Hygiene Data'!$D$11,0,10*ROW('Hygiene Data'!D81))="","",OFFSET('Hygiene Data'!$D$11,0,10*ROW('Hygiene Data'!D81)))</f>
        <v/>
      </c>
      <c r="DP87" s="289" t="str">
        <f ca="true">+IF(OFFSET('Hygiene Data'!$D$12,0,10*ROW('Hygiene Data'!D81))="","",OFFSET('Hygiene Data'!$D$12,0,10*ROW('Hygiene Data'!D81)))</f>
        <v/>
      </c>
      <c r="DQ87" s="289" t="str">
        <f ca="true">+IF(OFFSET('Hygiene Data'!$D$13,0,10*ROW('Hygiene Data'!D81))="","",OFFSET('Hygiene Data'!$D$13,0,10*ROW('Hygiene Data'!D81)))</f>
        <v/>
      </c>
      <c r="DR87" s="289" t="str">
        <f ca="true">+IF(OFFSET('Hygiene Data'!$E$11,0,10*ROW('Hygiene Data'!E81))="","",OFFSET('Hygiene Data'!$E$11,0,10*ROW('Hygiene Data'!E81)))</f>
        <v/>
      </c>
      <c r="DS87" s="289" t="str">
        <f ca="true">+IF(OFFSET('Hygiene Data'!$E$12,0,10*ROW('Hygiene Data'!E81))="","",OFFSET('Hygiene Data'!$E$12,0,10*ROW('Hygiene Data'!E81)))</f>
        <v/>
      </c>
      <c r="DT87" s="289" t="str">
        <f ca="true">+IF(OFFSET('Hygiene Data'!$E$13,0,10*ROW('Hygiene Data'!E81))="","",OFFSET('Hygiene Data'!$E$13,0,10*ROW('Hygiene Data'!E81)))</f>
        <v/>
      </c>
      <c r="DU87" s="289" t="str">
        <f ca="true">+IF(OFFSET('Hygiene Data'!$F$11,0,10*ROW('Hygiene Data'!F81))="","",OFFSET('Hygiene Data'!$F$11,0,10*ROW('Hygiene Data'!F81)))</f>
        <v/>
      </c>
      <c r="DV87" s="289" t="str">
        <f ca="true">+IF(OFFSET('Hygiene Data'!$F$12,0,10*ROW('Hygiene Data'!F81))="","",OFFSET('Hygiene Data'!$F$12,0,10*ROW('Hygiene Data'!F81)))</f>
        <v/>
      </c>
      <c r="DW87" s="289" t="str">
        <f ca="true">+IF(OFFSET('Hygiene Data'!$F$13,0,10*ROW('Hygiene Data'!F81))="","",OFFSET('Hygiene Data'!$F$13,0,10*ROW('Hygiene Data'!F81)))</f>
        <v/>
      </c>
      <c r="DX87" s="289" t="str">
        <f ca="true">+IF(OFFSET('Hygiene Data'!$G$11,0,10*ROW('Hygiene Data'!G81))="","",OFFSET('Hygiene Data'!$G$11,0,10*ROW('Hygiene Data'!G81)))</f>
        <v/>
      </c>
      <c r="DY87" s="289" t="str">
        <f ca="true">+IF(OFFSET('Hygiene Data'!$G$12,0,10*ROW('Hygiene Data'!G81))="","",OFFSET('Hygiene Data'!$G$12,0,10*ROW('Hygiene Data'!G81)))</f>
        <v/>
      </c>
      <c r="DZ87" s="289" t="str">
        <f ca="true">+IF(OFFSET('Hygiene Data'!$G$13,0,10*ROW('Hygiene Data'!G81))="","",OFFSET('Hygiene Data'!$G$13,0,10*ROW('Hygiene Data'!G81)))</f>
        <v/>
      </c>
      <c r="EA87" s="289" t="str">
        <f ca="true">+IF(OFFSET('Hygiene Data'!$H$11,0,10*ROW('Hygiene Data'!H81))="","",OFFSET('Hygiene Data'!$H$11,0,10*ROW('Hygiene Data'!H81)))</f>
        <v/>
      </c>
      <c r="EB87" s="289" t="str">
        <f ca="true">+IF(OFFSET('Hygiene Data'!$H$12,0,10*ROW('Hygiene Data'!H81))="","",OFFSET('Hygiene Data'!$H$12,0,10*ROW('Hygiene Data'!H81)))</f>
        <v/>
      </c>
      <c r="EC87" s="289" t="str">
        <f ca="true">+IF(OFFSET('Hygiene Data'!$H$13,0,10*ROW('Hygiene Data'!H81))="","",OFFSET('Hygiene Data'!$H$13,0,10*ROW('Hygiene Data'!H81)))</f>
        <v/>
      </c>
      <c r="ED87" s="289" t="str">
        <f ca="true">+IF(OFFSET('Hygiene Data'!$I$11,0,10*ROW('Hygiene Data'!I81))="","",OFFSET('Hygiene Data'!$I$11,0,10*ROW('Hygiene Data'!I81)))</f>
        <v/>
      </c>
      <c r="EE87" s="289" t="str">
        <f ca="true">+IF(OFFSET('Hygiene Data'!$I$12,0,10*ROW('Hygiene Data'!I81))="","",OFFSET('Hygiene Data'!$I$12,0,10*ROW('Hygiene Data'!I81)))</f>
        <v/>
      </c>
      <c r="EF87" s="289"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5"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9"/>
      <c r="BS88" s="289" t="str">
        <f ca="true">+IF(OFFSET('Water Data'!$D$27,0,10*ROW('Water Data'!D82))="","",OFFSET('Water Data'!$D$27,0,10*ROW('Water Data'!D82)))</f>
        <v/>
      </c>
      <c r="BT88" s="289" t="str">
        <f ca="true">+IF(OFFSET('Water Data'!$D$28,0,10*ROW('Water Data'!D82))="","",OFFSET('Water Data'!$D$28,0,10*ROW('Water Data'!D82)))</f>
        <v/>
      </c>
      <c r="BU88" s="289" t="str">
        <f ca="true">+IF(OFFSET('Water Data'!$D$29,0,10*ROW('Water Data'!D82))="","",OFFSET('Water Data'!$D$29,0,10*ROW('Water Data'!D82)))</f>
        <v/>
      </c>
      <c r="BV88" s="289" t="str">
        <f ca="true">+IF(OFFSET('Water Data'!$E$27,0,10*ROW('Water Data'!E82))="","",OFFSET('Water Data'!$E$27,0,10*ROW('Water Data'!E82)))</f>
        <v/>
      </c>
      <c r="BW88" s="289" t="str">
        <f ca="true">+IF(OFFSET('Water Data'!$E$28,0,10*ROW('Water Data'!E82))="","",OFFSET('Water Data'!$E$28,0,10*ROW('Water Data'!E82)))</f>
        <v/>
      </c>
      <c r="BX88" s="289" t="str">
        <f ca="true">+IF(OFFSET('Water Data'!$E$29,0,10*ROW('Water Data'!E82))="","",OFFSET('Water Data'!$E$29,0,10*ROW('Water Data'!E82)))</f>
        <v/>
      </c>
      <c r="BY88" s="289" t="str">
        <f ca="true">+IF(OFFSET('Water Data'!$F$27,0,10*ROW('Water Data'!F82))="","",OFFSET('Water Data'!$F$27,0,10*ROW('Water Data'!F82)))</f>
        <v/>
      </c>
      <c r="BZ88" s="289" t="str">
        <f ca="true">+IF(OFFSET('Water Data'!$F$28,0,10*ROW('Water Data'!F82))="","",OFFSET('Water Data'!$F$28,0,10*ROW('Water Data'!F82)))</f>
        <v/>
      </c>
      <c r="CA88" s="289" t="str">
        <f ca="true">+IF(OFFSET('Water Data'!$F$29,0,10*ROW('Water Data'!F82))="","",OFFSET('Water Data'!$F$29,0,10*ROW('Water Data'!F82)))</f>
        <v/>
      </c>
      <c r="CB88" s="289" t="str">
        <f ca="true">+IF(OFFSET('Water Data'!$G$27,0,10*ROW('Water Data'!G82))="","",OFFSET('Water Data'!$G$27,0,10*ROW('Water Data'!G82)))</f>
        <v/>
      </c>
      <c r="CC88" s="289" t="str">
        <f ca="true">+IF(OFFSET('Water Data'!$G$28,0,10*ROW('Water Data'!G82))="","",OFFSET('Water Data'!$G$28,0,10*ROW('Water Data'!G82)))</f>
        <v/>
      </c>
      <c r="CD88" s="289" t="str">
        <f ca="true">+IF(OFFSET('Water Data'!$G$29,0,10*ROW('Water Data'!G82))="","",OFFSET('Water Data'!$G$29,0,10*ROW('Water Data'!G82)))</f>
        <v/>
      </c>
      <c r="CE88" s="289" t="str">
        <f ca="true">+IF(OFFSET('Water Data'!$H$27,0,10*ROW('Water Data'!H82))="","",OFFSET('Water Data'!$H$27,0,10*ROW('Water Data'!H82)))</f>
        <v/>
      </c>
      <c r="CF88" s="289" t="str">
        <f ca="true">+IF(OFFSET('Water Data'!$H$28,0,10*ROW('Water Data'!H82))="","",OFFSET('Water Data'!$H$28,0,10*ROW('Water Data'!H82)))</f>
        <v/>
      </c>
      <c r="CG88" s="289" t="str">
        <f ca="true">+IF(OFFSET('Water Data'!$H$29,0,10*ROW('Water Data'!H82))="","",OFFSET('Water Data'!$H$29,0,10*ROW('Water Data'!H82)))</f>
        <v/>
      </c>
      <c r="CH88" s="289" t="str">
        <f ca="true">+IF(OFFSET('Water Data'!$I$27,0,10*ROW('Water Data'!I82))="","",OFFSET('Water Data'!$I$27,0,10*ROW('Water Data'!I82)))</f>
        <v/>
      </c>
      <c r="CI88" s="289" t="str">
        <f ca="true">+IF(OFFSET('Water Data'!$I$28,0,10*ROW('Water Data'!I82))="","",OFFSET('Water Data'!$I$28,0,10*ROW('Water Data'!I82)))</f>
        <v/>
      </c>
      <c r="CJ88" s="289" t="str">
        <f ca="true">+IF(OFFSET('Water Data'!$I$29,0,10*ROW('Water Data'!I82))="","",OFFSET('Water Data'!$I$29,0,10*ROW('Water Data'!I82)))</f>
        <v/>
      </c>
      <c r="CK88" s="289" t="str">
        <f ca="true">+IF(OFFSET('Sanitation Data'!$D$28,0,10*ROW('Sanitation Data'!D82))="","",OFFSET('Sanitation Data'!$D$28,0,10*ROW('Sanitation Data'!D82)))</f>
        <v/>
      </c>
      <c r="CL88" s="289" t="str">
        <f ca="true">+IF(OFFSET('Sanitation Data'!$D$29,0,10*ROW('Sanitation Data'!D82))="","",OFFSET('Sanitation Data'!$D$29,0,10*ROW('Sanitation Data'!D82)))</f>
        <v/>
      </c>
      <c r="CM88" s="289" t="str">
        <f ca="true">+IF(OFFSET('Sanitation Data'!$D$30,0,10*ROW('Sanitation Data'!D82))="","",OFFSET('Sanitation Data'!$D$30,0,10*ROW('Sanitation Data'!D82)))</f>
        <v/>
      </c>
      <c r="CN88" s="289" t="str">
        <f ca="true">+IF(OFFSET('Sanitation Data'!$D$31,0,10*ROW('Sanitation Data'!D82))="","",OFFSET('Sanitation Data'!$D$31,0,10*ROW('Sanitation Data'!D82)))</f>
        <v/>
      </c>
      <c r="CO88" s="289" t="str">
        <f ca="true">+IF(OFFSET('Sanitation Data'!$D$32,0,10*ROW('Sanitation Data'!D82))="","",OFFSET('Sanitation Data'!$D$32,0,10*ROW('Sanitation Data'!D82)))</f>
        <v/>
      </c>
      <c r="CP88" s="289" t="str">
        <f ca="true">+IF(OFFSET('Sanitation Data'!$E$28,0,10*ROW('Sanitation Data'!E82))="","",OFFSET('Sanitation Data'!$E$28,0,10*ROW('Sanitation Data'!E82)))</f>
        <v/>
      </c>
      <c r="CQ88" s="289" t="str">
        <f ca="true">+IF(OFFSET('Sanitation Data'!$E$29,0,10*ROW('Sanitation Data'!E82))="","",OFFSET('Sanitation Data'!$E$29,0,10*ROW('Sanitation Data'!E82)))</f>
        <v/>
      </c>
      <c r="CR88" s="289" t="str">
        <f ca="true">+IF(OFFSET('Sanitation Data'!$E$30,0,10*ROW('Sanitation Data'!E82))="","",OFFSET('Sanitation Data'!$E$30,0,10*ROW('Sanitation Data'!E82)))</f>
        <v/>
      </c>
      <c r="CS88" s="289" t="str">
        <f ca="true">+IF(OFFSET('Sanitation Data'!$E$31,0,10*ROW('Sanitation Data'!E82))="","",OFFSET('Sanitation Data'!$E$31,0,10*ROW('Sanitation Data'!E82)))</f>
        <v/>
      </c>
      <c r="CT88" s="289" t="str">
        <f ca="true">+IF(OFFSET('Sanitation Data'!$E$32,0,10*ROW('Sanitation Data'!E82))="","",OFFSET('Sanitation Data'!$E$32,0,10*ROW('Sanitation Data'!E82)))</f>
        <v/>
      </c>
      <c r="CU88" s="289" t="str">
        <f ca="true">+IF(OFFSET('Sanitation Data'!$F$28,0,10*ROW('Sanitation Data'!F82))="","",OFFSET('Sanitation Data'!$F$28,0,10*ROW('Sanitation Data'!F82)))</f>
        <v/>
      </c>
      <c r="CV88" s="289" t="str">
        <f ca="true">+IF(OFFSET('Sanitation Data'!$F$29,0,10*ROW('Sanitation Data'!F82))="","",OFFSET('Sanitation Data'!$F$29,0,10*ROW('Sanitation Data'!F82)))</f>
        <v/>
      </c>
      <c r="CW88" s="289" t="str">
        <f ca="true">+IF(OFFSET('Sanitation Data'!$F$30,0,10*ROW('Sanitation Data'!F82))="","",OFFSET('Sanitation Data'!$F$30,0,10*ROW('Sanitation Data'!F82)))</f>
        <v/>
      </c>
      <c r="CX88" s="289" t="str">
        <f ca="true">+IF(OFFSET('Sanitation Data'!$F$31,0,10*ROW('Sanitation Data'!F82))="","",OFFSET('Sanitation Data'!$F$31,0,10*ROW('Sanitation Data'!F82)))</f>
        <v/>
      </c>
      <c r="CY88" s="289" t="str">
        <f ca="true">+IF(OFFSET('Sanitation Data'!$F$32,0,10*ROW('Sanitation Data'!F82))="","",OFFSET('Sanitation Data'!$F$32,0,10*ROW('Sanitation Data'!F82)))</f>
        <v/>
      </c>
      <c r="CZ88" s="289" t="str">
        <f ca="true">+IF(OFFSET('Sanitation Data'!$G$28,0,10*ROW('Sanitation Data'!G82))="","",OFFSET('Sanitation Data'!$G$28,0,10*ROW('Sanitation Data'!G82)))</f>
        <v/>
      </c>
      <c r="DA88" s="289" t="str">
        <f ca="true">+IF(OFFSET('Sanitation Data'!$G$29,0,10*ROW('Sanitation Data'!G82))="","",OFFSET('Sanitation Data'!$G$29,0,10*ROW('Sanitation Data'!G82)))</f>
        <v/>
      </c>
      <c r="DB88" s="289" t="str">
        <f ca="true">+IF(OFFSET('Sanitation Data'!$G$30,0,10*ROW('Sanitation Data'!G82))="","",OFFSET('Sanitation Data'!$G$30,0,10*ROW('Sanitation Data'!G82)))</f>
        <v/>
      </c>
      <c r="DC88" s="289" t="str">
        <f ca="true">+IF(OFFSET('Sanitation Data'!$G$31,0,10*ROW('Sanitation Data'!G82))="","",OFFSET('Sanitation Data'!$G$31,0,10*ROW('Sanitation Data'!G82)))</f>
        <v/>
      </c>
      <c r="DD88" s="289" t="str">
        <f ca="true">+IF(OFFSET('Sanitation Data'!$G$32,0,10*ROW('Sanitation Data'!G82))="","",OFFSET('Sanitation Data'!$G$32,0,10*ROW('Sanitation Data'!G82)))</f>
        <v/>
      </c>
      <c r="DE88" s="289" t="str">
        <f ca="true">+IF(OFFSET('Sanitation Data'!$H$28,0,10*ROW('Sanitation Data'!H82))="","",OFFSET('Sanitation Data'!$H$28,0,10*ROW('Sanitation Data'!H82)))</f>
        <v/>
      </c>
      <c r="DF88" s="289" t="str">
        <f ca="true">+IF(OFFSET('Sanitation Data'!$H$29,0,10*ROW('Sanitation Data'!H82))="","",OFFSET('Sanitation Data'!$H$29,0,10*ROW('Sanitation Data'!H82)))</f>
        <v/>
      </c>
      <c r="DG88" s="289" t="str">
        <f ca="true">+IF(OFFSET('Sanitation Data'!$H$30,0,10*ROW('Sanitation Data'!H82))="","",OFFSET('Sanitation Data'!$H$30,0,10*ROW('Sanitation Data'!H82)))</f>
        <v/>
      </c>
      <c r="DH88" s="289" t="str">
        <f ca="true">+IF(OFFSET('Sanitation Data'!$H$31,0,10*ROW('Sanitation Data'!H82))="","",OFFSET('Sanitation Data'!$H$31,0,10*ROW('Sanitation Data'!H82)))</f>
        <v/>
      </c>
      <c r="DI88" s="289" t="str">
        <f ca="true">+IF(OFFSET('Sanitation Data'!$H$32,0,10*ROW('Sanitation Data'!H82))="","",OFFSET('Sanitation Data'!$H$32,0,10*ROW('Sanitation Data'!H82)))</f>
        <v/>
      </c>
      <c r="DJ88" s="289" t="str">
        <f ca="true">+IF(OFFSET('Sanitation Data'!$I$28,0,10*ROW('Sanitation Data'!I82))="","",OFFSET('Sanitation Data'!$I$28,0,10*ROW('Sanitation Data'!I82)))</f>
        <v/>
      </c>
      <c r="DK88" s="289" t="str">
        <f ca="true">+IF(OFFSET('Sanitation Data'!$I$29,0,10*ROW('Sanitation Data'!I82))="","",OFFSET('Sanitation Data'!$I$29,0,10*ROW('Sanitation Data'!I82)))</f>
        <v/>
      </c>
      <c r="DL88" s="289" t="str">
        <f ca="true">+IF(OFFSET('Sanitation Data'!$I$30,0,10*ROW('Sanitation Data'!I82))="","",OFFSET('Sanitation Data'!$I$30,0,10*ROW('Sanitation Data'!I82)))</f>
        <v/>
      </c>
      <c r="DM88" s="289" t="str">
        <f ca="true">+IF(OFFSET('Sanitation Data'!$I$31,0,10*ROW('Sanitation Data'!I82))="","",OFFSET('Sanitation Data'!$I$31,0,10*ROW('Sanitation Data'!I82)))</f>
        <v/>
      </c>
      <c r="DN88" s="289" t="str">
        <f ca="true">+IF(OFFSET('Sanitation Data'!$I$32,0,10*ROW('Sanitation Data'!I82))="","",OFFSET('Sanitation Data'!$I$32,0,10*ROW('Sanitation Data'!I82)))</f>
        <v/>
      </c>
      <c r="DO88" s="289" t="str">
        <f ca="true">+IF(OFFSET('Hygiene Data'!$D$11,0,10*ROW('Hygiene Data'!D82))="","",OFFSET('Hygiene Data'!$D$11,0,10*ROW('Hygiene Data'!D82)))</f>
        <v/>
      </c>
      <c r="DP88" s="289" t="str">
        <f ca="true">+IF(OFFSET('Hygiene Data'!$D$12,0,10*ROW('Hygiene Data'!D82))="","",OFFSET('Hygiene Data'!$D$12,0,10*ROW('Hygiene Data'!D82)))</f>
        <v/>
      </c>
      <c r="DQ88" s="289" t="str">
        <f ca="true">+IF(OFFSET('Hygiene Data'!$D$13,0,10*ROW('Hygiene Data'!D82))="","",OFFSET('Hygiene Data'!$D$13,0,10*ROW('Hygiene Data'!D82)))</f>
        <v/>
      </c>
      <c r="DR88" s="289" t="str">
        <f ca="true">+IF(OFFSET('Hygiene Data'!$E$11,0,10*ROW('Hygiene Data'!E82))="","",OFFSET('Hygiene Data'!$E$11,0,10*ROW('Hygiene Data'!E82)))</f>
        <v/>
      </c>
      <c r="DS88" s="289" t="str">
        <f ca="true">+IF(OFFSET('Hygiene Data'!$E$12,0,10*ROW('Hygiene Data'!E82))="","",OFFSET('Hygiene Data'!$E$12,0,10*ROW('Hygiene Data'!E82)))</f>
        <v/>
      </c>
      <c r="DT88" s="289" t="str">
        <f ca="true">+IF(OFFSET('Hygiene Data'!$E$13,0,10*ROW('Hygiene Data'!E82))="","",OFFSET('Hygiene Data'!$E$13,0,10*ROW('Hygiene Data'!E82)))</f>
        <v/>
      </c>
      <c r="DU88" s="289" t="str">
        <f ca="true">+IF(OFFSET('Hygiene Data'!$F$11,0,10*ROW('Hygiene Data'!F82))="","",OFFSET('Hygiene Data'!$F$11,0,10*ROW('Hygiene Data'!F82)))</f>
        <v/>
      </c>
      <c r="DV88" s="289" t="str">
        <f ca="true">+IF(OFFSET('Hygiene Data'!$F$12,0,10*ROW('Hygiene Data'!F82))="","",OFFSET('Hygiene Data'!$F$12,0,10*ROW('Hygiene Data'!F82)))</f>
        <v/>
      </c>
      <c r="DW88" s="289" t="str">
        <f ca="true">+IF(OFFSET('Hygiene Data'!$F$13,0,10*ROW('Hygiene Data'!F82))="","",OFFSET('Hygiene Data'!$F$13,0,10*ROW('Hygiene Data'!F82)))</f>
        <v/>
      </c>
      <c r="DX88" s="289" t="str">
        <f ca="true">+IF(OFFSET('Hygiene Data'!$G$11,0,10*ROW('Hygiene Data'!G82))="","",OFFSET('Hygiene Data'!$G$11,0,10*ROW('Hygiene Data'!G82)))</f>
        <v/>
      </c>
      <c r="DY88" s="289" t="str">
        <f ca="true">+IF(OFFSET('Hygiene Data'!$G$12,0,10*ROW('Hygiene Data'!G82))="","",OFFSET('Hygiene Data'!$G$12,0,10*ROW('Hygiene Data'!G82)))</f>
        <v/>
      </c>
      <c r="DZ88" s="289" t="str">
        <f ca="true">+IF(OFFSET('Hygiene Data'!$G$13,0,10*ROW('Hygiene Data'!G82))="","",OFFSET('Hygiene Data'!$G$13,0,10*ROW('Hygiene Data'!G82)))</f>
        <v/>
      </c>
      <c r="EA88" s="289" t="str">
        <f ca="true">+IF(OFFSET('Hygiene Data'!$H$11,0,10*ROW('Hygiene Data'!H82))="","",OFFSET('Hygiene Data'!$H$11,0,10*ROW('Hygiene Data'!H82)))</f>
        <v/>
      </c>
      <c r="EB88" s="289" t="str">
        <f ca="true">+IF(OFFSET('Hygiene Data'!$H$12,0,10*ROW('Hygiene Data'!H82))="","",OFFSET('Hygiene Data'!$H$12,0,10*ROW('Hygiene Data'!H82)))</f>
        <v/>
      </c>
      <c r="EC88" s="289" t="str">
        <f ca="true">+IF(OFFSET('Hygiene Data'!$H$13,0,10*ROW('Hygiene Data'!H82))="","",OFFSET('Hygiene Data'!$H$13,0,10*ROW('Hygiene Data'!H82)))</f>
        <v/>
      </c>
      <c r="ED88" s="289" t="str">
        <f ca="true">+IF(OFFSET('Hygiene Data'!$I$11,0,10*ROW('Hygiene Data'!I82))="","",OFFSET('Hygiene Data'!$I$11,0,10*ROW('Hygiene Data'!I82)))</f>
        <v/>
      </c>
      <c r="EE88" s="289" t="str">
        <f ca="true">+IF(OFFSET('Hygiene Data'!$I$12,0,10*ROW('Hygiene Data'!I82))="","",OFFSET('Hygiene Data'!$I$12,0,10*ROW('Hygiene Data'!I82)))</f>
        <v/>
      </c>
      <c r="EF88" s="289"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5"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9"/>
      <c r="BS89" s="289" t="str">
        <f ca="true">+IF(OFFSET('Water Data'!$D$27,0,10*ROW('Water Data'!D83))="","",OFFSET('Water Data'!$D$27,0,10*ROW('Water Data'!D83)))</f>
        <v/>
      </c>
      <c r="BT89" s="289" t="str">
        <f ca="true">+IF(OFFSET('Water Data'!$D$28,0,10*ROW('Water Data'!D83))="","",OFFSET('Water Data'!$D$28,0,10*ROW('Water Data'!D83)))</f>
        <v/>
      </c>
      <c r="BU89" s="289" t="str">
        <f ca="true">+IF(OFFSET('Water Data'!$D$29,0,10*ROW('Water Data'!D83))="","",OFFSET('Water Data'!$D$29,0,10*ROW('Water Data'!D83)))</f>
        <v/>
      </c>
      <c r="BV89" s="289" t="str">
        <f ca="true">+IF(OFFSET('Water Data'!$E$27,0,10*ROW('Water Data'!E83))="","",OFFSET('Water Data'!$E$27,0,10*ROW('Water Data'!E83)))</f>
        <v/>
      </c>
      <c r="BW89" s="289" t="str">
        <f ca="true">+IF(OFFSET('Water Data'!$E$28,0,10*ROW('Water Data'!E83))="","",OFFSET('Water Data'!$E$28,0,10*ROW('Water Data'!E83)))</f>
        <v/>
      </c>
      <c r="BX89" s="289" t="str">
        <f ca="true">+IF(OFFSET('Water Data'!$E$29,0,10*ROW('Water Data'!E83))="","",OFFSET('Water Data'!$E$29,0,10*ROW('Water Data'!E83)))</f>
        <v/>
      </c>
      <c r="BY89" s="289" t="str">
        <f ca="true">+IF(OFFSET('Water Data'!$F$27,0,10*ROW('Water Data'!F83))="","",OFFSET('Water Data'!$F$27,0,10*ROW('Water Data'!F83)))</f>
        <v/>
      </c>
      <c r="BZ89" s="289" t="str">
        <f ca="true">+IF(OFFSET('Water Data'!$F$28,0,10*ROW('Water Data'!F83))="","",OFFSET('Water Data'!$F$28,0,10*ROW('Water Data'!F83)))</f>
        <v/>
      </c>
      <c r="CA89" s="289" t="str">
        <f ca="true">+IF(OFFSET('Water Data'!$F$29,0,10*ROW('Water Data'!F83))="","",OFFSET('Water Data'!$F$29,0,10*ROW('Water Data'!F83)))</f>
        <v/>
      </c>
      <c r="CB89" s="289" t="str">
        <f ca="true">+IF(OFFSET('Water Data'!$G$27,0,10*ROW('Water Data'!G83))="","",OFFSET('Water Data'!$G$27,0,10*ROW('Water Data'!G83)))</f>
        <v/>
      </c>
      <c r="CC89" s="289" t="str">
        <f ca="true">+IF(OFFSET('Water Data'!$G$28,0,10*ROW('Water Data'!G83))="","",OFFSET('Water Data'!$G$28,0,10*ROW('Water Data'!G83)))</f>
        <v/>
      </c>
      <c r="CD89" s="289" t="str">
        <f ca="true">+IF(OFFSET('Water Data'!$G$29,0,10*ROW('Water Data'!G83))="","",OFFSET('Water Data'!$G$29,0,10*ROW('Water Data'!G83)))</f>
        <v/>
      </c>
      <c r="CE89" s="289" t="str">
        <f ca="true">+IF(OFFSET('Water Data'!$H$27,0,10*ROW('Water Data'!H83))="","",OFFSET('Water Data'!$H$27,0,10*ROW('Water Data'!H83)))</f>
        <v/>
      </c>
      <c r="CF89" s="289" t="str">
        <f ca="true">+IF(OFFSET('Water Data'!$H$28,0,10*ROW('Water Data'!H83))="","",OFFSET('Water Data'!$H$28,0,10*ROW('Water Data'!H83)))</f>
        <v/>
      </c>
      <c r="CG89" s="289" t="str">
        <f ca="true">+IF(OFFSET('Water Data'!$H$29,0,10*ROW('Water Data'!H83))="","",OFFSET('Water Data'!$H$29,0,10*ROW('Water Data'!H83)))</f>
        <v/>
      </c>
      <c r="CH89" s="289" t="str">
        <f ca="true">+IF(OFFSET('Water Data'!$I$27,0,10*ROW('Water Data'!I83))="","",OFFSET('Water Data'!$I$27,0,10*ROW('Water Data'!I83)))</f>
        <v/>
      </c>
      <c r="CI89" s="289" t="str">
        <f ca="true">+IF(OFFSET('Water Data'!$I$28,0,10*ROW('Water Data'!I83))="","",OFFSET('Water Data'!$I$28,0,10*ROW('Water Data'!I83)))</f>
        <v/>
      </c>
      <c r="CJ89" s="289" t="str">
        <f ca="true">+IF(OFFSET('Water Data'!$I$29,0,10*ROW('Water Data'!I83))="","",OFFSET('Water Data'!$I$29,0,10*ROW('Water Data'!I83)))</f>
        <v/>
      </c>
      <c r="CK89" s="289" t="str">
        <f ca="true">+IF(OFFSET('Sanitation Data'!$D$28,0,10*ROW('Sanitation Data'!D83))="","",OFFSET('Sanitation Data'!$D$28,0,10*ROW('Sanitation Data'!D83)))</f>
        <v/>
      </c>
      <c r="CL89" s="289" t="str">
        <f ca="true">+IF(OFFSET('Sanitation Data'!$D$29,0,10*ROW('Sanitation Data'!D83))="","",OFFSET('Sanitation Data'!$D$29,0,10*ROW('Sanitation Data'!D83)))</f>
        <v/>
      </c>
      <c r="CM89" s="289" t="str">
        <f ca="true">+IF(OFFSET('Sanitation Data'!$D$30,0,10*ROW('Sanitation Data'!D83))="","",OFFSET('Sanitation Data'!$D$30,0,10*ROW('Sanitation Data'!D83)))</f>
        <v/>
      </c>
      <c r="CN89" s="289" t="str">
        <f ca="true">+IF(OFFSET('Sanitation Data'!$D$31,0,10*ROW('Sanitation Data'!D83))="","",OFFSET('Sanitation Data'!$D$31,0,10*ROW('Sanitation Data'!D83)))</f>
        <v/>
      </c>
      <c r="CO89" s="289" t="str">
        <f ca="true">+IF(OFFSET('Sanitation Data'!$D$32,0,10*ROW('Sanitation Data'!D83))="","",OFFSET('Sanitation Data'!$D$32,0,10*ROW('Sanitation Data'!D83)))</f>
        <v/>
      </c>
      <c r="CP89" s="289" t="str">
        <f ca="true">+IF(OFFSET('Sanitation Data'!$E$28,0,10*ROW('Sanitation Data'!E83))="","",OFFSET('Sanitation Data'!$E$28,0,10*ROW('Sanitation Data'!E83)))</f>
        <v/>
      </c>
      <c r="CQ89" s="289" t="str">
        <f ca="true">+IF(OFFSET('Sanitation Data'!$E$29,0,10*ROW('Sanitation Data'!E83))="","",OFFSET('Sanitation Data'!$E$29,0,10*ROW('Sanitation Data'!E83)))</f>
        <v/>
      </c>
      <c r="CR89" s="289" t="str">
        <f ca="true">+IF(OFFSET('Sanitation Data'!$E$30,0,10*ROW('Sanitation Data'!E83))="","",OFFSET('Sanitation Data'!$E$30,0,10*ROW('Sanitation Data'!E83)))</f>
        <v/>
      </c>
      <c r="CS89" s="289" t="str">
        <f ca="true">+IF(OFFSET('Sanitation Data'!$E$31,0,10*ROW('Sanitation Data'!E83))="","",OFFSET('Sanitation Data'!$E$31,0,10*ROW('Sanitation Data'!E83)))</f>
        <v/>
      </c>
      <c r="CT89" s="289" t="str">
        <f ca="true">+IF(OFFSET('Sanitation Data'!$E$32,0,10*ROW('Sanitation Data'!E83))="","",OFFSET('Sanitation Data'!$E$32,0,10*ROW('Sanitation Data'!E83)))</f>
        <v/>
      </c>
      <c r="CU89" s="289" t="str">
        <f ca="true">+IF(OFFSET('Sanitation Data'!$F$28,0,10*ROW('Sanitation Data'!F83))="","",OFFSET('Sanitation Data'!$F$28,0,10*ROW('Sanitation Data'!F83)))</f>
        <v/>
      </c>
      <c r="CV89" s="289" t="str">
        <f ca="true">+IF(OFFSET('Sanitation Data'!$F$29,0,10*ROW('Sanitation Data'!F83))="","",OFFSET('Sanitation Data'!$F$29,0,10*ROW('Sanitation Data'!F83)))</f>
        <v/>
      </c>
      <c r="CW89" s="289" t="str">
        <f ca="true">+IF(OFFSET('Sanitation Data'!$F$30,0,10*ROW('Sanitation Data'!F83))="","",OFFSET('Sanitation Data'!$F$30,0,10*ROW('Sanitation Data'!F83)))</f>
        <v/>
      </c>
      <c r="CX89" s="289" t="str">
        <f ca="true">+IF(OFFSET('Sanitation Data'!$F$31,0,10*ROW('Sanitation Data'!F83))="","",OFFSET('Sanitation Data'!$F$31,0,10*ROW('Sanitation Data'!F83)))</f>
        <v/>
      </c>
      <c r="CY89" s="289" t="str">
        <f ca="true">+IF(OFFSET('Sanitation Data'!$F$32,0,10*ROW('Sanitation Data'!F83))="","",OFFSET('Sanitation Data'!$F$32,0,10*ROW('Sanitation Data'!F83)))</f>
        <v/>
      </c>
      <c r="CZ89" s="289" t="str">
        <f ca="true">+IF(OFFSET('Sanitation Data'!$G$28,0,10*ROW('Sanitation Data'!G83))="","",OFFSET('Sanitation Data'!$G$28,0,10*ROW('Sanitation Data'!G83)))</f>
        <v/>
      </c>
      <c r="DA89" s="289" t="str">
        <f ca="true">+IF(OFFSET('Sanitation Data'!$G$29,0,10*ROW('Sanitation Data'!G83))="","",OFFSET('Sanitation Data'!$G$29,0,10*ROW('Sanitation Data'!G83)))</f>
        <v/>
      </c>
      <c r="DB89" s="289" t="str">
        <f ca="true">+IF(OFFSET('Sanitation Data'!$G$30,0,10*ROW('Sanitation Data'!G83))="","",OFFSET('Sanitation Data'!$G$30,0,10*ROW('Sanitation Data'!G83)))</f>
        <v/>
      </c>
      <c r="DC89" s="289" t="str">
        <f ca="true">+IF(OFFSET('Sanitation Data'!$G$31,0,10*ROW('Sanitation Data'!G83))="","",OFFSET('Sanitation Data'!$G$31,0,10*ROW('Sanitation Data'!G83)))</f>
        <v/>
      </c>
      <c r="DD89" s="289" t="str">
        <f ca="true">+IF(OFFSET('Sanitation Data'!$G$32,0,10*ROW('Sanitation Data'!G83))="","",OFFSET('Sanitation Data'!$G$32,0,10*ROW('Sanitation Data'!G83)))</f>
        <v/>
      </c>
      <c r="DE89" s="289" t="str">
        <f ca="true">+IF(OFFSET('Sanitation Data'!$H$28,0,10*ROW('Sanitation Data'!H83))="","",OFFSET('Sanitation Data'!$H$28,0,10*ROW('Sanitation Data'!H83)))</f>
        <v/>
      </c>
      <c r="DF89" s="289" t="str">
        <f ca="true">+IF(OFFSET('Sanitation Data'!$H$29,0,10*ROW('Sanitation Data'!H83))="","",OFFSET('Sanitation Data'!$H$29,0,10*ROW('Sanitation Data'!H83)))</f>
        <v/>
      </c>
      <c r="DG89" s="289" t="str">
        <f ca="true">+IF(OFFSET('Sanitation Data'!$H$30,0,10*ROW('Sanitation Data'!H83))="","",OFFSET('Sanitation Data'!$H$30,0,10*ROW('Sanitation Data'!H83)))</f>
        <v/>
      </c>
      <c r="DH89" s="289" t="str">
        <f ca="true">+IF(OFFSET('Sanitation Data'!$H$31,0,10*ROW('Sanitation Data'!H83))="","",OFFSET('Sanitation Data'!$H$31,0,10*ROW('Sanitation Data'!H83)))</f>
        <v/>
      </c>
      <c r="DI89" s="289" t="str">
        <f ca="true">+IF(OFFSET('Sanitation Data'!$H$32,0,10*ROW('Sanitation Data'!H83))="","",OFFSET('Sanitation Data'!$H$32,0,10*ROW('Sanitation Data'!H83)))</f>
        <v/>
      </c>
      <c r="DJ89" s="289" t="str">
        <f ca="true">+IF(OFFSET('Sanitation Data'!$I$28,0,10*ROW('Sanitation Data'!I83))="","",OFFSET('Sanitation Data'!$I$28,0,10*ROW('Sanitation Data'!I83)))</f>
        <v/>
      </c>
      <c r="DK89" s="289" t="str">
        <f ca="true">+IF(OFFSET('Sanitation Data'!$I$29,0,10*ROW('Sanitation Data'!I83))="","",OFFSET('Sanitation Data'!$I$29,0,10*ROW('Sanitation Data'!I83)))</f>
        <v/>
      </c>
      <c r="DL89" s="289" t="str">
        <f ca="true">+IF(OFFSET('Sanitation Data'!$I$30,0,10*ROW('Sanitation Data'!I83))="","",OFFSET('Sanitation Data'!$I$30,0,10*ROW('Sanitation Data'!I83)))</f>
        <v/>
      </c>
      <c r="DM89" s="289" t="str">
        <f ca="true">+IF(OFFSET('Sanitation Data'!$I$31,0,10*ROW('Sanitation Data'!I83))="","",OFFSET('Sanitation Data'!$I$31,0,10*ROW('Sanitation Data'!I83)))</f>
        <v/>
      </c>
      <c r="DN89" s="289" t="str">
        <f ca="true">+IF(OFFSET('Sanitation Data'!$I$32,0,10*ROW('Sanitation Data'!I83))="","",OFFSET('Sanitation Data'!$I$32,0,10*ROW('Sanitation Data'!I83)))</f>
        <v/>
      </c>
      <c r="DO89" s="289" t="str">
        <f ca="true">+IF(OFFSET('Hygiene Data'!$D$11,0,10*ROW('Hygiene Data'!D83))="","",OFFSET('Hygiene Data'!$D$11,0,10*ROW('Hygiene Data'!D83)))</f>
        <v/>
      </c>
      <c r="DP89" s="289" t="str">
        <f ca="true">+IF(OFFSET('Hygiene Data'!$D$12,0,10*ROW('Hygiene Data'!D83))="","",OFFSET('Hygiene Data'!$D$12,0,10*ROW('Hygiene Data'!D83)))</f>
        <v/>
      </c>
      <c r="DQ89" s="289" t="str">
        <f ca="true">+IF(OFFSET('Hygiene Data'!$D$13,0,10*ROW('Hygiene Data'!D83))="","",OFFSET('Hygiene Data'!$D$13,0,10*ROW('Hygiene Data'!D83)))</f>
        <v/>
      </c>
      <c r="DR89" s="289" t="str">
        <f ca="true">+IF(OFFSET('Hygiene Data'!$E$11,0,10*ROW('Hygiene Data'!E83))="","",OFFSET('Hygiene Data'!$E$11,0,10*ROW('Hygiene Data'!E83)))</f>
        <v/>
      </c>
      <c r="DS89" s="289" t="str">
        <f ca="true">+IF(OFFSET('Hygiene Data'!$E$12,0,10*ROW('Hygiene Data'!E83))="","",OFFSET('Hygiene Data'!$E$12,0,10*ROW('Hygiene Data'!E83)))</f>
        <v/>
      </c>
      <c r="DT89" s="289" t="str">
        <f ca="true">+IF(OFFSET('Hygiene Data'!$E$13,0,10*ROW('Hygiene Data'!E83))="","",OFFSET('Hygiene Data'!$E$13,0,10*ROW('Hygiene Data'!E83)))</f>
        <v/>
      </c>
      <c r="DU89" s="289" t="str">
        <f ca="true">+IF(OFFSET('Hygiene Data'!$F$11,0,10*ROW('Hygiene Data'!F83))="","",OFFSET('Hygiene Data'!$F$11,0,10*ROW('Hygiene Data'!F83)))</f>
        <v/>
      </c>
      <c r="DV89" s="289" t="str">
        <f ca="true">+IF(OFFSET('Hygiene Data'!$F$12,0,10*ROW('Hygiene Data'!F83))="","",OFFSET('Hygiene Data'!$F$12,0,10*ROW('Hygiene Data'!F83)))</f>
        <v/>
      </c>
      <c r="DW89" s="289" t="str">
        <f ca="true">+IF(OFFSET('Hygiene Data'!$F$13,0,10*ROW('Hygiene Data'!F83))="","",OFFSET('Hygiene Data'!$F$13,0,10*ROW('Hygiene Data'!F83)))</f>
        <v/>
      </c>
      <c r="DX89" s="289" t="str">
        <f ca="true">+IF(OFFSET('Hygiene Data'!$G$11,0,10*ROW('Hygiene Data'!G83))="","",OFFSET('Hygiene Data'!$G$11,0,10*ROW('Hygiene Data'!G83)))</f>
        <v/>
      </c>
      <c r="DY89" s="289" t="str">
        <f ca="true">+IF(OFFSET('Hygiene Data'!$G$12,0,10*ROW('Hygiene Data'!G83))="","",OFFSET('Hygiene Data'!$G$12,0,10*ROW('Hygiene Data'!G83)))</f>
        <v/>
      </c>
      <c r="DZ89" s="289" t="str">
        <f ca="true">+IF(OFFSET('Hygiene Data'!$G$13,0,10*ROW('Hygiene Data'!G83))="","",OFFSET('Hygiene Data'!$G$13,0,10*ROW('Hygiene Data'!G83)))</f>
        <v/>
      </c>
      <c r="EA89" s="289" t="str">
        <f ca="true">+IF(OFFSET('Hygiene Data'!$H$11,0,10*ROW('Hygiene Data'!H83))="","",OFFSET('Hygiene Data'!$H$11,0,10*ROW('Hygiene Data'!H83)))</f>
        <v/>
      </c>
      <c r="EB89" s="289" t="str">
        <f ca="true">+IF(OFFSET('Hygiene Data'!$H$12,0,10*ROW('Hygiene Data'!H83))="","",OFFSET('Hygiene Data'!$H$12,0,10*ROW('Hygiene Data'!H83)))</f>
        <v/>
      </c>
      <c r="EC89" s="289" t="str">
        <f ca="true">+IF(OFFSET('Hygiene Data'!$H$13,0,10*ROW('Hygiene Data'!H83))="","",OFFSET('Hygiene Data'!$H$13,0,10*ROW('Hygiene Data'!H83)))</f>
        <v/>
      </c>
      <c r="ED89" s="289" t="str">
        <f ca="true">+IF(OFFSET('Hygiene Data'!$I$11,0,10*ROW('Hygiene Data'!I83))="","",OFFSET('Hygiene Data'!$I$11,0,10*ROW('Hygiene Data'!I83)))</f>
        <v/>
      </c>
      <c r="EE89" s="289" t="str">
        <f ca="true">+IF(OFFSET('Hygiene Data'!$I$12,0,10*ROW('Hygiene Data'!I83))="","",OFFSET('Hygiene Data'!$I$12,0,10*ROW('Hygiene Data'!I83)))</f>
        <v/>
      </c>
      <c r="EF89" s="289"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5"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9"/>
      <c r="BS90" s="289" t="str">
        <f ca="true">+IF(OFFSET('Water Data'!$D$27,0,10*ROW('Water Data'!D84))="","",OFFSET('Water Data'!$D$27,0,10*ROW('Water Data'!D84)))</f>
        <v/>
      </c>
      <c r="BT90" s="289" t="str">
        <f ca="true">+IF(OFFSET('Water Data'!$D$28,0,10*ROW('Water Data'!D84))="","",OFFSET('Water Data'!$D$28,0,10*ROW('Water Data'!D84)))</f>
        <v/>
      </c>
      <c r="BU90" s="289" t="str">
        <f ca="true">+IF(OFFSET('Water Data'!$D$29,0,10*ROW('Water Data'!D84))="","",OFFSET('Water Data'!$D$29,0,10*ROW('Water Data'!D84)))</f>
        <v/>
      </c>
      <c r="BV90" s="289" t="str">
        <f ca="true">+IF(OFFSET('Water Data'!$E$27,0,10*ROW('Water Data'!E84))="","",OFFSET('Water Data'!$E$27,0,10*ROW('Water Data'!E84)))</f>
        <v/>
      </c>
      <c r="BW90" s="289" t="str">
        <f ca="true">+IF(OFFSET('Water Data'!$E$28,0,10*ROW('Water Data'!E84))="","",OFFSET('Water Data'!$E$28,0,10*ROW('Water Data'!E84)))</f>
        <v/>
      </c>
      <c r="BX90" s="289" t="str">
        <f ca="true">+IF(OFFSET('Water Data'!$E$29,0,10*ROW('Water Data'!E84))="","",OFFSET('Water Data'!$E$29,0,10*ROW('Water Data'!E84)))</f>
        <v/>
      </c>
      <c r="BY90" s="289" t="str">
        <f ca="true">+IF(OFFSET('Water Data'!$F$27,0,10*ROW('Water Data'!F84))="","",OFFSET('Water Data'!$F$27,0,10*ROW('Water Data'!F84)))</f>
        <v/>
      </c>
      <c r="BZ90" s="289" t="str">
        <f ca="true">+IF(OFFSET('Water Data'!$F$28,0,10*ROW('Water Data'!F84))="","",OFFSET('Water Data'!$F$28,0,10*ROW('Water Data'!F84)))</f>
        <v/>
      </c>
      <c r="CA90" s="289" t="str">
        <f ca="true">+IF(OFFSET('Water Data'!$F$29,0,10*ROW('Water Data'!F84))="","",OFFSET('Water Data'!$F$29,0,10*ROW('Water Data'!F84)))</f>
        <v/>
      </c>
      <c r="CB90" s="289" t="str">
        <f ca="true">+IF(OFFSET('Water Data'!$G$27,0,10*ROW('Water Data'!G84))="","",OFFSET('Water Data'!$G$27,0,10*ROW('Water Data'!G84)))</f>
        <v/>
      </c>
      <c r="CC90" s="289" t="str">
        <f ca="true">+IF(OFFSET('Water Data'!$G$28,0,10*ROW('Water Data'!G84))="","",OFFSET('Water Data'!$G$28,0,10*ROW('Water Data'!G84)))</f>
        <v/>
      </c>
      <c r="CD90" s="289" t="str">
        <f ca="true">+IF(OFFSET('Water Data'!$G$29,0,10*ROW('Water Data'!G84))="","",OFFSET('Water Data'!$G$29,0,10*ROW('Water Data'!G84)))</f>
        <v/>
      </c>
      <c r="CE90" s="289" t="str">
        <f ca="true">+IF(OFFSET('Water Data'!$H$27,0,10*ROW('Water Data'!H84))="","",OFFSET('Water Data'!$H$27,0,10*ROW('Water Data'!H84)))</f>
        <v/>
      </c>
      <c r="CF90" s="289" t="str">
        <f ca="true">+IF(OFFSET('Water Data'!$H$28,0,10*ROW('Water Data'!H84))="","",OFFSET('Water Data'!$H$28,0,10*ROW('Water Data'!H84)))</f>
        <v/>
      </c>
      <c r="CG90" s="289" t="str">
        <f ca="true">+IF(OFFSET('Water Data'!$H$29,0,10*ROW('Water Data'!H84))="","",OFFSET('Water Data'!$H$29,0,10*ROW('Water Data'!H84)))</f>
        <v/>
      </c>
      <c r="CH90" s="289" t="str">
        <f ca="true">+IF(OFFSET('Water Data'!$I$27,0,10*ROW('Water Data'!I84))="","",OFFSET('Water Data'!$I$27,0,10*ROW('Water Data'!I84)))</f>
        <v/>
      </c>
      <c r="CI90" s="289" t="str">
        <f ca="true">+IF(OFFSET('Water Data'!$I$28,0,10*ROW('Water Data'!I84))="","",OFFSET('Water Data'!$I$28,0,10*ROW('Water Data'!I84)))</f>
        <v/>
      </c>
      <c r="CJ90" s="289" t="str">
        <f ca="true">+IF(OFFSET('Water Data'!$I$29,0,10*ROW('Water Data'!I84))="","",OFFSET('Water Data'!$I$29,0,10*ROW('Water Data'!I84)))</f>
        <v/>
      </c>
      <c r="CK90" s="289" t="str">
        <f ca="true">+IF(OFFSET('Sanitation Data'!$D$28,0,10*ROW('Sanitation Data'!D84))="","",OFFSET('Sanitation Data'!$D$28,0,10*ROW('Sanitation Data'!D84)))</f>
        <v/>
      </c>
      <c r="CL90" s="289" t="str">
        <f ca="true">+IF(OFFSET('Sanitation Data'!$D$29,0,10*ROW('Sanitation Data'!D84))="","",OFFSET('Sanitation Data'!$D$29,0,10*ROW('Sanitation Data'!D84)))</f>
        <v/>
      </c>
      <c r="CM90" s="289" t="str">
        <f ca="true">+IF(OFFSET('Sanitation Data'!$D$30,0,10*ROW('Sanitation Data'!D84))="","",OFFSET('Sanitation Data'!$D$30,0,10*ROW('Sanitation Data'!D84)))</f>
        <v/>
      </c>
      <c r="CN90" s="289" t="str">
        <f ca="true">+IF(OFFSET('Sanitation Data'!$D$31,0,10*ROW('Sanitation Data'!D84))="","",OFFSET('Sanitation Data'!$D$31,0,10*ROW('Sanitation Data'!D84)))</f>
        <v/>
      </c>
      <c r="CO90" s="289" t="str">
        <f ca="true">+IF(OFFSET('Sanitation Data'!$D$32,0,10*ROW('Sanitation Data'!D84))="","",OFFSET('Sanitation Data'!$D$32,0,10*ROW('Sanitation Data'!D84)))</f>
        <v/>
      </c>
      <c r="CP90" s="289" t="str">
        <f ca="true">+IF(OFFSET('Sanitation Data'!$E$28,0,10*ROW('Sanitation Data'!E84))="","",OFFSET('Sanitation Data'!$E$28,0,10*ROW('Sanitation Data'!E84)))</f>
        <v/>
      </c>
      <c r="CQ90" s="289" t="str">
        <f ca="true">+IF(OFFSET('Sanitation Data'!$E$29,0,10*ROW('Sanitation Data'!E84))="","",OFFSET('Sanitation Data'!$E$29,0,10*ROW('Sanitation Data'!E84)))</f>
        <v/>
      </c>
      <c r="CR90" s="289" t="str">
        <f ca="true">+IF(OFFSET('Sanitation Data'!$E$30,0,10*ROW('Sanitation Data'!E84))="","",OFFSET('Sanitation Data'!$E$30,0,10*ROW('Sanitation Data'!E84)))</f>
        <v/>
      </c>
      <c r="CS90" s="289" t="str">
        <f ca="true">+IF(OFFSET('Sanitation Data'!$E$31,0,10*ROW('Sanitation Data'!E84))="","",OFFSET('Sanitation Data'!$E$31,0,10*ROW('Sanitation Data'!E84)))</f>
        <v/>
      </c>
      <c r="CT90" s="289" t="str">
        <f ca="true">+IF(OFFSET('Sanitation Data'!$E$32,0,10*ROW('Sanitation Data'!E84))="","",OFFSET('Sanitation Data'!$E$32,0,10*ROW('Sanitation Data'!E84)))</f>
        <v/>
      </c>
      <c r="CU90" s="289" t="str">
        <f ca="true">+IF(OFFSET('Sanitation Data'!$F$28,0,10*ROW('Sanitation Data'!F84))="","",OFFSET('Sanitation Data'!$F$28,0,10*ROW('Sanitation Data'!F84)))</f>
        <v/>
      </c>
      <c r="CV90" s="289" t="str">
        <f ca="true">+IF(OFFSET('Sanitation Data'!$F$29,0,10*ROW('Sanitation Data'!F84))="","",OFFSET('Sanitation Data'!$F$29,0,10*ROW('Sanitation Data'!F84)))</f>
        <v/>
      </c>
      <c r="CW90" s="289" t="str">
        <f ca="true">+IF(OFFSET('Sanitation Data'!$F$30,0,10*ROW('Sanitation Data'!F84))="","",OFFSET('Sanitation Data'!$F$30,0,10*ROW('Sanitation Data'!F84)))</f>
        <v/>
      </c>
      <c r="CX90" s="289" t="str">
        <f ca="true">+IF(OFFSET('Sanitation Data'!$F$31,0,10*ROW('Sanitation Data'!F84))="","",OFFSET('Sanitation Data'!$F$31,0,10*ROW('Sanitation Data'!F84)))</f>
        <v/>
      </c>
      <c r="CY90" s="289" t="str">
        <f ca="true">+IF(OFFSET('Sanitation Data'!$F$32,0,10*ROW('Sanitation Data'!F84))="","",OFFSET('Sanitation Data'!$F$32,0,10*ROW('Sanitation Data'!F84)))</f>
        <v/>
      </c>
      <c r="CZ90" s="289" t="str">
        <f ca="true">+IF(OFFSET('Sanitation Data'!$G$28,0,10*ROW('Sanitation Data'!G84))="","",OFFSET('Sanitation Data'!$G$28,0,10*ROW('Sanitation Data'!G84)))</f>
        <v/>
      </c>
      <c r="DA90" s="289" t="str">
        <f ca="true">+IF(OFFSET('Sanitation Data'!$G$29,0,10*ROW('Sanitation Data'!G84))="","",OFFSET('Sanitation Data'!$G$29,0,10*ROW('Sanitation Data'!G84)))</f>
        <v/>
      </c>
      <c r="DB90" s="289" t="str">
        <f ca="true">+IF(OFFSET('Sanitation Data'!$G$30,0,10*ROW('Sanitation Data'!G84))="","",OFFSET('Sanitation Data'!$G$30,0,10*ROW('Sanitation Data'!G84)))</f>
        <v/>
      </c>
      <c r="DC90" s="289" t="str">
        <f ca="true">+IF(OFFSET('Sanitation Data'!$G$31,0,10*ROW('Sanitation Data'!G84))="","",OFFSET('Sanitation Data'!$G$31,0,10*ROW('Sanitation Data'!G84)))</f>
        <v/>
      </c>
      <c r="DD90" s="289" t="str">
        <f ca="true">+IF(OFFSET('Sanitation Data'!$G$32,0,10*ROW('Sanitation Data'!G84))="","",OFFSET('Sanitation Data'!$G$32,0,10*ROW('Sanitation Data'!G84)))</f>
        <v/>
      </c>
      <c r="DE90" s="289" t="str">
        <f ca="true">+IF(OFFSET('Sanitation Data'!$H$28,0,10*ROW('Sanitation Data'!H84))="","",OFFSET('Sanitation Data'!$H$28,0,10*ROW('Sanitation Data'!H84)))</f>
        <v/>
      </c>
      <c r="DF90" s="289" t="str">
        <f ca="true">+IF(OFFSET('Sanitation Data'!$H$29,0,10*ROW('Sanitation Data'!H84))="","",OFFSET('Sanitation Data'!$H$29,0,10*ROW('Sanitation Data'!H84)))</f>
        <v/>
      </c>
      <c r="DG90" s="289" t="str">
        <f ca="true">+IF(OFFSET('Sanitation Data'!$H$30,0,10*ROW('Sanitation Data'!H84))="","",OFFSET('Sanitation Data'!$H$30,0,10*ROW('Sanitation Data'!H84)))</f>
        <v/>
      </c>
      <c r="DH90" s="289" t="str">
        <f ca="true">+IF(OFFSET('Sanitation Data'!$H$31,0,10*ROW('Sanitation Data'!H84))="","",OFFSET('Sanitation Data'!$H$31,0,10*ROW('Sanitation Data'!H84)))</f>
        <v/>
      </c>
      <c r="DI90" s="289" t="str">
        <f ca="true">+IF(OFFSET('Sanitation Data'!$H$32,0,10*ROW('Sanitation Data'!H84))="","",OFFSET('Sanitation Data'!$H$32,0,10*ROW('Sanitation Data'!H84)))</f>
        <v/>
      </c>
      <c r="DJ90" s="289" t="str">
        <f ca="true">+IF(OFFSET('Sanitation Data'!$I$28,0,10*ROW('Sanitation Data'!I84))="","",OFFSET('Sanitation Data'!$I$28,0,10*ROW('Sanitation Data'!I84)))</f>
        <v/>
      </c>
      <c r="DK90" s="289" t="str">
        <f ca="true">+IF(OFFSET('Sanitation Data'!$I$29,0,10*ROW('Sanitation Data'!I84))="","",OFFSET('Sanitation Data'!$I$29,0,10*ROW('Sanitation Data'!I84)))</f>
        <v/>
      </c>
      <c r="DL90" s="289" t="str">
        <f ca="true">+IF(OFFSET('Sanitation Data'!$I$30,0,10*ROW('Sanitation Data'!I84))="","",OFFSET('Sanitation Data'!$I$30,0,10*ROW('Sanitation Data'!I84)))</f>
        <v/>
      </c>
      <c r="DM90" s="289" t="str">
        <f ca="true">+IF(OFFSET('Sanitation Data'!$I$31,0,10*ROW('Sanitation Data'!I84))="","",OFFSET('Sanitation Data'!$I$31,0,10*ROW('Sanitation Data'!I84)))</f>
        <v/>
      </c>
      <c r="DN90" s="289" t="str">
        <f ca="true">+IF(OFFSET('Sanitation Data'!$I$32,0,10*ROW('Sanitation Data'!I84))="","",OFFSET('Sanitation Data'!$I$32,0,10*ROW('Sanitation Data'!I84)))</f>
        <v/>
      </c>
      <c r="DO90" s="289" t="str">
        <f ca="true">+IF(OFFSET('Hygiene Data'!$D$11,0,10*ROW('Hygiene Data'!D84))="","",OFFSET('Hygiene Data'!$D$11,0,10*ROW('Hygiene Data'!D84)))</f>
        <v/>
      </c>
      <c r="DP90" s="289" t="str">
        <f ca="true">+IF(OFFSET('Hygiene Data'!$D$12,0,10*ROW('Hygiene Data'!D84))="","",OFFSET('Hygiene Data'!$D$12,0,10*ROW('Hygiene Data'!D84)))</f>
        <v/>
      </c>
      <c r="DQ90" s="289" t="str">
        <f ca="true">+IF(OFFSET('Hygiene Data'!$D$13,0,10*ROW('Hygiene Data'!D84))="","",OFFSET('Hygiene Data'!$D$13,0,10*ROW('Hygiene Data'!D84)))</f>
        <v/>
      </c>
      <c r="DR90" s="289" t="str">
        <f ca="true">+IF(OFFSET('Hygiene Data'!$E$11,0,10*ROW('Hygiene Data'!E84))="","",OFFSET('Hygiene Data'!$E$11,0,10*ROW('Hygiene Data'!E84)))</f>
        <v/>
      </c>
      <c r="DS90" s="289" t="str">
        <f ca="true">+IF(OFFSET('Hygiene Data'!$E$12,0,10*ROW('Hygiene Data'!E84))="","",OFFSET('Hygiene Data'!$E$12,0,10*ROW('Hygiene Data'!E84)))</f>
        <v/>
      </c>
      <c r="DT90" s="289" t="str">
        <f ca="true">+IF(OFFSET('Hygiene Data'!$E$13,0,10*ROW('Hygiene Data'!E84))="","",OFFSET('Hygiene Data'!$E$13,0,10*ROW('Hygiene Data'!E84)))</f>
        <v/>
      </c>
      <c r="DU90" s="289" t="str">
        <f ca="true">+IF(OFFSET('Hygiene Data'!$F$11,0,10*ROW('Hygiene Data'!F84))="","",OFFSET('Hygiene Data'!$F$11,0,10*ROW('Hygiene Data'!F84)))</f>
        <v/>
      </c>
      <c r="DV90" s="289" t="str">
        <f ca="true">+IF(OFFSET('Hygiene Data'!$F$12,0,10*ROW('Hygiene Data'!F84))="","",OFFSET('Hygiene Data'!$F$12,0,10*ROW('Hygiene Data'!F84)))</f>
        <v/>
      </c>
      <c r="DW90" s="289" t="str">
        <f ca="true">+IF(OFFSET('Hygiene Data'!$F$13,0,10*ROW('Hygiene Data'!F84))="","",OFFSET('Hygiene Data'!$F$13,0,10*ROW('Hygiene Data'!F84)))</f>
        <v/>
      </c>
      <c r="DX90" s="289" t="str">
        <f ca="true">+IF(OFFSET('Hygiene Data'!$G$11,0,10*ROW('Hygiene Data'!G84))="","",OFFSET('Hygiene Data'!$G$11,0,10*ROW('Hygiene Data'!G84)))</f>
        <v/>
      </c>
      <c r="DY90" s="289" t="str">
        <f ca="true">+IF(OFFSET('Hygiene Data'!$G$12,0,10*ROW('Hygiene Data'!G84))="","",OFFSET('Hygiene Data'!$G$12,0,10*ROW('Hygiene Data'!G84)))</f>
        <v/>
      </c>
      <c r="DZ90" s="289" t="str">
        <f ca="true">+IF(OFFSET('Hygiene Data'!$G$13,0,10*ROW('Hygiene Data'!G84))="","",OFFSET('Hygiene Data'!$G$13,0,10*ROW('Hygiene Data'!G84)))</f>
        <v/>
      </c>
      <c r="EA90" s="289" t="str">
        <f ca="true">+IF(OFFSET('Hygiene Data'!$H$11,0,10*ROW('Hygiene Data'!H84))="","",OFFSET('Hygiene Data'!$H$11,0,10*ROW('Hygiene Data'!H84)))</f>
        <v/>
      </c>
      <c r="EB90" s="289" t="str">
        <f ca="true">+IF(OFFSET('Hygiene Data'!$H$12,0,10*ROW('Hygiene Data'!H84))="","",OFFSET('Hygiene Data'!$H$12,0,10*ROW('Hygiene Data'!H84)))</f>
        <v/>
      </c>
      <c r="EC90" s="289" t="str">
        <f ca="true">+IF(OFFSET('Hygiene Data'!$H$13,0,10*ROW('Hygiene Data'!H84))="","",OFFSET('Hygiene Data'!$H$13,0,10*ROW('Hygiene Data'!H84)))</f>
        <v/>
      </c>
      <c r="ED90" s="289" t="str">
        <f ca="true">+IF(OFFSET('Hygiene Data'!$I$11,0,10*ROW('Hygiene Data'!I84))="","",OFFSET('Hygiene Data'!$I$11,0,10*ROW('Hygiene Data'!I84)))</f>
        <v/>
      </c>
      <c r="EE90" s="289" t="str">
        <f ca="true">+IF(OFFSET('Hygiene Data'!$I$12,0,10*ROW('Hygiene Data'!I84))="","",OFFSET('Hygiene Data'!$I$12,0,10*ROW('Hygiene Data'!I84)))</f>
        <v/>
      </c>
      <c r="EF90" s="289"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5"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9"/>
      <c r="BS91" s="289" t="str">
        <f ca="true">+IF(OFFSET('Water Data'!$D$27,0,10*ROW('Water Data'!D85))="","",OFFSET('Water Data'!$D$27,0,10*ROW('Water Data'!D85)))</f>
        <v/>
      </c>
      <c r="BT91" s="289" t="str">
        <f ca="true">+IF(OFFSET('Water Data'!$D$28,0,10*ROW('Water Data'!D85))="","",OFFSET('Water Data'!$D$28,0,10*ROW('Water Data'!D85)))</f>
        <v/>
      </c>
      <c r="BU91" s="289" t="str">
        <f ca="true">+IF(OFFSET('Water Data'!$D$29,0,10*ROW('Water Data'!D85))="","",OFFSET('Water Data'!$D$29,0,10*ROW('Water Data'!D85)))</f>
        <v/>
      </c>
      <c r="BV91" s="289" t="str">
        <f ca="true">+IF(OFFSET('Water Data'!$E$27,0,10*ROW('Water Data'!E85))="","",OFFSET('Water Data'!$E$27,0,10*ROW('Water Data'!E85)))</f>
        <v/>
      </c>
      <c r="BW91" s="289" t="str">
        <f ca="true">+IF(OFFSET('Water Data'!$E$28,0,10*ROW('Water Data'!E85))="","",OFFSET('Water Data'!$E$28,0,10*ROW('Water Data'!E85)))</f>
        <v/>
      </c>
      <c r="BX91" s="289" t="str">
        <f ca="true">+IF(OFFSET('Water Data'!$E$29,0,10*ROW('Water Data'!E85))="","",OFFSET('Water Data'!$E$29,0,10*ROW('Water Data'!E85)))</f>
        <v/>
      </c>
      <c r="BY91" s="289" t="str">
        <f ca="true">+IF(OFFSET('Water Data'!$F$27,0,10*ROW('Water Data'!F85))="","",OFFSET('Water Data'!$F$27,0,10*ROW('Water Data'!F85)))</f>
        <v/>
      </c>
      <c r="BZ91" s="289" t="str">
        <f ca="true">+IF(OFFSET('Water Data'!$F$28,0,10*ROW('Water Data'!F85))="","",OFFSET('Water Data'!$F$28,0,10*ROW('Water Data'!F85)))</f>
        <v/>
      </c>
      <c r="CA91" s="289" t="str">
        <f ca="true">+IF(OFFSET('Water Data'!$F$29,0,10*ROW('Water Data'!F85))="","",OFFSET('Water Data'!$F$29,0,10*ROW('Water Data'!F85)))</f>
        <v/>
      </c>
      <c r="CB91" s="289" t="str">
        <f ca="true">+IF(OFFSET('Water Data'!$G$27,0,10*ROW('Water Data'!G85))="","",OFFSET('Water Data'!$G$27,0,10*ROW('Water Data'!G85)))</f>
        <v/>
      </c>
      <c r="CC91" s="289" t="str">
        <f ca="true">+IF(OFFSET('Water Data'!$G$28,0,10*ROW('Water Data'!G85))="","",OFFSET('Water Data'!$G$28,0,10*ROW('Water Data'!G85)))</f>
        <v/>
      </c>
      <c r="CD91" s="289" t="str">
        <f ca="true">+IF(OFFSET('Water Data'!$G$29,0,10*ROW('Water Data'!G85))="","",OFFSET('Water Data'!$G$29,0,10*ROW('Water Data'!G85)))</f>
        <v/>
      </c>
      <c r="CE91" s="289" t="str">
        <f ca="true">+IF(OFFSET('Water Data'!$H$27,0,10*ROW('Water Data'!H85))="","",OFFSET('Water Data'!$H$27,0,10*ROW('Water Data'!H85)))</f>
        <v/>
      </c>
      <c r="CF91" s="289" t="str">
        <f ca="true">+IF(OFFSET('Water Data'!$H$28,0,10*ROW('Water Data'!H85))="","",OFFSET('Water Data'!$H$28,0,10*ROW('Water Data'!H85)))</f>
        <v/>
      </c>
      <c r="CG91" s="289" t="str">
        <f ca="true">+IF(OFFSET('Water Data'!$H$29,0,10*ROW('Water Data'!H85))="","",OFFSET('Water Data'!$H$29,0,10*ROW('Water Data'!H85)))</f>
        <v/>
      </c>
      <c r="CH91" s="289" t="str">
        <f ca="true">+IF(OFFSET('Water Data'!$I$27,0,10*ROW('Water Data'!I85))="","",OFFSET('Water Data'!$I$27,0,10*ROW('Water Data'!I85)))</f>
        <v/>
      </c>
      <c r="CI91" s="289" t="str">
        <f ca="true">+IF(OFFSET('Water Data'!$I$28,0,10*ROW('Water Data'!I85))="","",OFFSET('Water Data'!$I$28,0,10*ROW('Water Data'!I85)))</f>
        <v/>
      </c>
      <c r="CJ91" s="289" t="str">
        <f ca="true">+IF(OFFSET('Water Data'!$I$29,0,10*ROW('Water Data'!I85))="","",OFFSET('Water Data'!$I$29,0,10*ROW('Water Data'!I85)))</f>
        <v/>
      </c>
      <c r="CK91" s="289" t="str">
        <f ca="true">+IF(OFFSET('Sanitation Data'!$D$28,0,10*ROW('Sanitation Data'!D85))="","",OFFSET('Sanitation Data'!$D$28,0,10*ROW('Sanitation Data'!D85)))</f>
        <v/>
      </c>
      <c r="CL91" s="289" t="str">
        <f ca="true">+IF(OFFSET('Sanitation Data'!$D$29,0,10*ROW('Sanitation Data'!D85))="","",OFFSET('Sanitation Data'!$D$29,0,10*ROW('Sanitation Data'!D85)))</f>
        <v/>
      </c>
      <c r="CM91" s="289" t="str">
        <f ca="true">+IF(OFFSET('Sanitation Data'!$D$30,0,10*ROW('Sanitation Data'!D85))="","",OFFSET('Sanitation Data'!$D$30,0,10*ROW('Sanitation Data'!D85)))</f>
        <v/>
      </c>
      <c r="CN91" s="289" t="str">
        <f ca="true">+IF(OFFSET('Sanitation Data'!$D$31,0,10*ROW('Sanitation Data'!D85))="","",OFFSET('Sanitation Data'!$D$31,0,10*ROW('Sanitation Data'!D85)))</f>
        <v/>
      </c>
      <c r="CO91" s="289" t="str">
        <f ca="true">+IF(OFFSET('Sanitation Data'!$D$32,0,10*ROW('Sanitation Data'!D85))="","",OFFSET('Sanitation Data'!$D$32,0,10*ROW('Sanitation Data'!D85)))</f>
        <v/>
      </c>
      <c r="CP91" s="289" t="str">
        <f ca="true">+IF(OFFSET('Sanitation Data'!$E$28,0,10*ROW('Sanitation Data'!E85))="","",OFFSET('Sanitation Data'!$E$28,0,10*ROW('Sanitation Data'!E85)))</f>
        <v/>
      </c>
      <c r="CQ91" s="289" t="str">
        <f ca="true">+IF(OFFSET('Sanitation Data'!$E$29,0,10*ROW('Sanitation Data'!E85))="","",OFFSET('Sanitation Data'!$E$29,0,10*ROW('Sanitation Data'!E85)))</f>
        <v/>
      </c>
      <c r="CR91" s="289" t="str">
        <f ca="true">+IF(OFFSET('Sanitation Data'!$E$30,0,10*ROW('Sanitation Data'!E85))="","",OFFSET('Sanitation Data'!$E$30,0,10*ROW('Sanitation Data'!E85)))</f>
        <v/>
      </c>
      <c r="CS91" s="289" t="str">
        <f ca="true">+IF(OFFSET('Sanitation Data'!$E$31,0,10*ROW('Sanitation Data'!E85))="","",OFFSET('Sanitation Data'!$E$31,0,10*ROW('Sanitation Data'!E85)))</f>
        <v/>
      </c>
      <c r="CT91" s="289" t="str">
        <f ca="true">+IF(OFFSET('Sanitation Data'!$E$32,0,10*ROW('Sanitation Data'!E85))="","",OFFSET('Sanitation Data'!$E$32,0,10*ROW('Sanitation Data'!E85)))</f>
        <v/>
      </c>
      <c r="CU91" s="289" t="str">
        <f ca="true">+IF(OFFSET('Sanitation Data'!$F$28,0,10*ROW('Sanitation Data'!F85))="","",OFFSET('Sanitation Data'!$F$28,0,10*ROW('Sanitation Data'!F85)))</f>
        <v/>
      </c>
      <c r="CV91" s="289" t="str">
        <f ca="true">+IF(OFFSET('Sanitation Data'!$F$29,0,10*ROW('Sanitation Data'!F85))="","",OFFSET('Sanitation Data'!$F$29,0,10*ROW('Sanitation Data'!F85)))</f>
        <v/>
      </c>
      <c r="CW91" s="289" t="str">
        <f ca="true">+IF(OFFSET('Sanitation Data'!$F$30,0,10*ROW('Sanitation Data'!F85))="","",OFFSET('Sanitation Data'!$F$30,0,10*ROW('Sanitation Data'!F85)))</f>
        <v/>
      </c>
      <c r="CX91" s="289" t="str">
        <f ca="true">+IF(OFFSET('Sanitation Data'!$F$31,0,10*ROW('Sanitation Data'!F85))="","",OFFSET('Sanitation Data'!$F$31,0,10*ROW('Sanitation Data'!F85)))</f>
        <v/>
      </c>
      <c r="CY91" s="289" t="str">
        <f ca="true">+IF(OFFSET('Sanitation Data'!$F$32,0,10*ROW('Sanitation Data'!F85))="","",OFFSET('Sanitation Data'!$F$32,0,10*ROW('Sanitation Data'!F85)))</f>
        <v/>
      </c>
      <c r="CZ91" s="289" t="str">
        <f ca="true">+IF(OFFSET('Sanitation Data'!$G$28,0,10*ROW('Sanitation Data'!G85))="","",OFFSET('Sanitation Data'!$G$28,0,10*ROW('Sanitation Data'!G85)))</f>
        <v/>
      </c>
      <c r="DA91" s="289" t="str">
        <f ca="true">+IF(OFFSET('Sanitation Data'!$G$29,0,10*ROW('Sanitation Data'!G85))="","",OFFSET('Sanitation Data'!$G$29,0,10*ROW('Sanitation Data'!G85)))</f>
        <v/>
      </c>
      <c r="DB91" s="289" t="str">
        <f ca="true">+IF(OFFSET('Sanitation Data'!$G$30,0,10*ROW('Sanitation Data'!G85))="","",OFFSET('Sanitation Data'!$G$30,0,10*ROW('Sanitation Data'!G85)))</f>
        <v/>
      </c>
      <c r="DC91" s="289" t="str">
        <f ca="true">+IF(OFFSET('Sanitation Data'!$G$31,0,10*ROW('Sanitation Data'!G85))="","",OFFSET('Sanitation Data'!$G$31,0,10*ROW('Sanitation Data'!G85)))</f>
        <v/>
      </c>
      <c r="DD91" s="289" t="str">
        <f ca="true">+IF(OFFSET('Sanitation Data'!$G$32,0,10*ROW('Sanitation Data'!G85))="","",OFFSET('Sanitation Data'!$G$32,0,10*ROW('Sanitation Data'!G85)))</f>
        <v/>
      </c>
      <c r="DE91" s="289" t="str">
        <f ca="true">+IF(OFFSET('Sanitation Data'!$H$28,0,10*ROW('Sanitation Data'!H85))="","",OFFSET('Sanitation Data'!$H$28,0,10*ROW('Sanitation Data'!H85)))</f>
        <v/>
      </c>
      <c r="DF91" s="289" t="str">
        <f ca="true">+IF(OFFSET('Sanitation Data'!$H$29,0,10*ROW('Sanitation Data'!H85))="","",OFFSET('Sanitation Data'!$H$29,0,10*ROW('Sanitation Data'!H85)))</f>
        <v/>
      </c>
      <c r="DG91" s="289" t="str">
        <f ca="true">+IF(OFFSET('Sanitation Data'!$H$30,0,10*ROW('Sanitation Data'!H85))="","",OFFSET('Sanitation Data'!$H$30,0,10*ROW('Sanitation Data'!H85)))</f>
        <v/>
      </c>
      <c r="DH91" s="289" t="str">
        <f ca="true">+IF(OFFSET('Sanitation Data'!$H$31,0,10*ROW('Sanitation Data'!H85))="","",OFFSET('Sanitation Data'!$H$31,0,10*ROW('Sanitation Data'!H85)))</f>
        <v/>
      </c>
      <c r="DI91" s="289" t="str">
        <f ca="true">+IF(OFFSET('Sanitation Data'!$H$32,0,10*ROW('Sanitation Data'!H85))="","",OFFSET('Sanitation Data'!$H$32,0,10*ROW('Sanitation Data'!H85)))</f>
        <v/>
      </c>
      <c r="DJ91" s="289" t="str">
        <f ca="true">+IF(OFFSET('Sanitation Data'!$I$28,0,10*ROW('Sanitation Data'!I85))="","",OFFSET('Sanitation Data'!$I$28,0,10*ROW('Sanitation Data'!I85)))</f>
        <v/>
      </c>
      <c r="DK91" s="289" t="str">
        <f ca="true">+IF(OFFSET('Sanitation Data'!$I$29,0,10*ROW('Sanitation Data'!I85))="","",OFFSET('Sanitation Data'!$I$29,0,10*ROW('Sanitation Data'!I85)))</f>
        <v/>
      </c>
      <c r="DL91" s="289" t="str">
        <f ca="true">+IF(OFFSET('Sanitation Data'!$I$30,0,10*ROW('Sanitation Data'!I85))="","",OFFSET('Sanitation Data'!$I$30,0,10*ROW('Sanitation Data'!I85)))</f>
        <v/>
      </c>
      <c r="DM91" s="289" t="str">
        <f ca="true">+IF(OFFSET('Sanitation Data'!$I$31,0,10*ROW('Sanitation Data'!I85))="","",OFFSET('Sanitation Data'!$I$31,0,10*ROW('Sanitation Data'!I85)))</f>
        <v/>
      </c>
      <c r="DN91" s="289" t="str">
        <f ca="true">+IF(OFFSET('Sanitation Data'!$I$32,0,10*ROW('Sanitation Data'!I85))="","",OFFSET('Sanitation Data'!$I$32,0,10*ROW('Sanitation Data'!I85)))</f>
        <v/>
      </c>
      <c r="DO91" s="289" t="str">
        <f ca="true">+IF(OFFSET('Hygiene Data'!$D$11,0,10*ROW('Hygiene Data'!D85))="","",OFFSET('Hygiene Data'!$D$11,0,10*ROW('Hygiene Data'!D85)))</f>
        <v/>
      </c>
      <c r="DP91" s="289" t="str">
        <f ca="true">+IF(OFFSET('Hygiene Data'!$D$12,0,10*ROW('Hygiene Data'!D85))="","",OFFSET('Hygiene Data'!$D$12,0,10*ROW('Hygiene Data'!D85)))</f>
        <v/>
      </c>
      <c r="DQ91" s="289" t="str">
        <f ca="true">+IF(OFFSET('Hygiene Data'!$D$13,0,10*ROW('Hygiene Data'!D85))="","",OFFSET('Hygiene Data'!$D$13,0,10*ROW('Hygiene Data'!D85)))</f>
        <v/>
      </c>
      <c r="DR91" s="289" t="str">
        <f ca="true">+IF(OFFSET('Hygiene Data'!$E$11,0,10*ROW('Hygiene Data'!E85))="","",OFFSET('Hygiene Data'!$E$11,0,10*ROW('Hygiene Data'!E85)))</f>
        <v/>
      </c>
      <c r="DS91" s="289" t="str">
        <f ca="true">+IF(OFFSET('Hygiene Data'!$E$12,0,10*ROW('Hygiene Data'!E85))="","",OFFSET('Hygiene Data'!$E$12,0,10*ROW('Hygiene Data'!E85)))</f>
        <v/>
      </c>
      <c r="DT91" s="289" t="str">
        <f ca="true">+IF(OFFSET('Hygiene Data'!$E$13,0,10*ROW('Hygiene Data'!E85))="","",OFFSET('Hygiene Data'!$E$13,0,10*ROW('Hygiene Data'!E85)))</f>
        <v/>
      </c>
      <c r="DU91" s="289" t="str">
        <f ca="true">+IF(OFFSET('Hygiene Data'!$F$11,0,10*ROW('Hygiene Data'!F85))="","",OFFSET('Hygiene Data'!$F$11,0,10*ROW('Hygiene Data'!F85)))</f>
        <v/>
      </c>
      <c r="DV91" s="289" t="str">
        <f ca="true">+IF(OFFSET('Hygiene Data'!$F$12,0,10*ROW('Hygiene Data'!F85))="","",OFFSET('Hygiene Data'!$F$12,0,10*ROW('Hygiene Data'!F85)))</f>
        <v/>
      </c>
      <c r="DW91" s="289" t="str">
        <f ca="true">+IF(OFFSET('Hygiene Data'!$F$13,0,10*ROW('Hygiene Data'!F85))="","",OFFSET('Hygiene Data'!$F$13,0,10*ROW('Hygiene Data'!F85)))</f>
        <v/>
      </c>
      <c r="DX91" s="289" t="str">
        <f ca="true">+IF(OFFSET('Hygiene Data'!$G$11,0,10*ROW('Hygiene Data'!G85))="","",OFFSET('Hygiene Data'!$G$11,0,10*ROW('Hygiene Data'!G85)))</f>
        <v/>
      </c>
      <c r="DY91" s="289" t="str">
        <f ca="true">+IF(OFFSET('Hygiene Data'!$G$12,0,10*ROW('Hygiene Data'!G85))="","",OFFSET('Hygiene Data'!$G$12,0,10*ROW('Hygiene Data'!G85)))</f>
        <v/>
      </c>
      <c r="DZ91" s="289" t="str">
        <f ca="true">+IF(OFFSET('Hygiene Data'!$G$13,0,10*ROW('Hygiene Data'!G85))="","",OFFSET('Hygiene Data'!$G$13,0,10*ROW('Hygiene Data'!G85)))</f>
        <v/>
      </c>
      <c r="EA91" s="289" t="str">
        <f ca="true">+IF(OFFSET('Hygiene Data'!$H$11,0,10*ROW('Hygiene Data'!H85))="","",OFFSET('Hygiene Data'!$H$11,0,10*ROW('Hygiene Data'!H85)))</f>
        <v/>
      </c>
      <c r="EB91" s="289" t="str">
        <f ca="true">+IF(OFFSET('Hygiene Data'!$H$12,0,10*ROW('Hygiene Data'!H85))="","",OFFSET('Hygiene Data'!$H$12,0,10*ROW('Hygiene Data'!H85)))</f>
        <v/>
      </c>
      <c r="EC91" s="289" t="str">
        <f ca="true">+IF(OFFSET('Hygiene Data'!$H$13,0,10*ROW('Hygiene Data'!H85))="","",OFFSET('Hygiene Data'!$H$13,0,10*ROW('Hygiene Data'!H85)))</f>
        <v/>
      </c>
      <c r="ED91" s="289" t="str">
        <f ca="true">+IF(OFFSET('Hygiene Data'!$I$11,0,10*ROW('Hygiene Data'!I85))="","",OFFSET('Hygiene Data'!$I$11,0,10*ROW('Hygiene Data'!I85)))</f>
        <v/>
      </c>
      <c r="EE91" s="289" t="str">
        <f ca="true">+IF(OFFSET('Hygiene Data'!$I$12,0,10*ROW('Hygiene Data'!I85))="","",OFFSET('Hygiene Data'!$I$12,0,10*ROW('Hygiene Data'!I85)))</f>
        <v/>
      </c>
      <c r="EF91" s="289"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5"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9"/>
      <c r="BS92" s="289" t="str">
        <f ca="true">+IF(OFFSET('Water Data'!$D$27,0,10*ROW('Water Data'!D86))="","",OFFSET('Water Data'!$D$27,0,10*ROW('Water Data'!D86)))</f>
        <v/>
      </c>
      <c r="BT92" s="289" t="str">
        <f ca="true">+IF(OFFSET('Water Data'!$D$28,0,10*ROW('Water Data'!D86))="","",OFFSET('Water Data'!$D$28,0,10*ROW('Water Data'!D86)))</f>
        <v/>
      </c>
      <c r="BU92" s="289" t="str">
        <f ca="true">+IF(OFFSET('Water Data'!$D$29,0,10*ROW('Water Data'!D86))="","",OFFSET('Water Data'!$D$29,0,10*ROW('Water Data'!D86)))</f>
        <v/>
      </c>
      <c r="BV92" s="289" t="str">
        <f ca="true">+IF(OFFSET('Water Data'!$E$27,0,10*ROW('Water Data'!E86))="","",OFFSET('Water Data'!$E$27,0,10*ROW('Water Data'!E86)))</f>
        <v/>
      </c>
      <c r="BW92" s="289" t="str">
        <f ca="true">+IF(OFFSET('Water Data'!$E$28,0,10*ROW('Water Data'!E86))="","",OFFSET('Water Data'!$E$28,0,10*ROW('Water Data'!E86)))</f>
        <v/>
      </c>
      <c r="BX92" s="289" t="str">
        <f ca="true">+IF(OFFSET('Water Data'!$E$29,0,10*ROW('Water Data'!E86))="","",OFFSET('Water Data'!$E$29,0,10*ROW('Water Data'!E86)))</f>
        <v/>
      </c>
      <c r="BY92" s="289" t="str">
        <f ca="true">+IF(OFFSET('Water Data'!$F$27,0,10*ROW('Water Data'!F86))="","",OFFSET('Water Data'!$F$27,0,10*ROW('Water Data'!F86)))</f>
        <v/>
      </c>
      <c r="BZ92" s="289" t="str">
        <f ca="true">+IF(OFFSET('Water Data'!$F$28,0,10*ROW('Water Data'!F86))="","",OFFSET('Water Data'!$F$28,0,10*ROW('Water Data'!F86)))</f>
        <v/>
      </c>
      <c r="CA92" s="289" t="str">
        <f ca="true">+IF(OFFSET('Water Data'!$F$29,0,10*ROW('Water Data'!F86))="","",OFFSET('Water Data'!$F$29,0,10*ROW('Water Data'!F86)))</f>
        <v/>
      </c>
      <c r="CB92" s="289" t="str">
        <f ca="true">+IF(OFFSET('Water Data'!$G$27,0,10*ROW('Water Data'!G86))="","",OFFSET('Water Data'!$G$27,0,10*ROW('Water Data'!G86)))</f>
        <v/>
      </c>
      <c r="CC92" s="289" t="str">
        <f ca="true">+IF(OFFSET('Water Data'!$G$28,0,10*ROW('Water Data'!G86))="","",OFFSET('Water Data'!$G$28,0,10*ROW('Water Data'!G86)))</f>
        <v/>
      </c>
      <c r="CD92" s="289" t="str">
        <f ca="true">+IF(OFFSET('Water Data'!$G$29,0,10*ROW('Water Data'!G86))="","",OFFSET('Water Data'!$G$29,0,10*ROW('Water Data'!G86)))</f>
        <v/>
      </c>
      <c r="CE92" s="289" t="str">
        <f ca="true">+IF(OFFSET('Water Data'!$H$27,0,10*ROW('Water Data'!H86))="","",OFFSET('Water Data'!$H$27,0,10*ROW('Water Data'!H86)))</f>
        <v/>
      </c>
      <c r="CF92" s="289" t="str">
        <f ca="true">+IF(OFFSET('Water Data'!$H$28,0,10*ROW('Water Data'!H86))="","",OFFSET('Water Data'!$H$28,0,10*ROW('Water Data'!H86)))</f>
        <v/>
      </c>
      <c r="CG92" s="289" t="str">
        <f ca="true">+IF(OFFSET('Water Data'!$H$29,0,10*ROW('Water Data'!H86))="","",OFFSET('Water Data'!$H$29,0,10*ROW('Water Data'!H86)))</f>
        <v/>
      </c>
      <c r="CH92" s="289" t="str">
        <f ca="true">+IF(OFFSET('Water Data'!$I$27,0,10*ROW('Water Data'!I86))="","",OFFSET('Water Data'!$I$27,0,10*ROW('Water Data'!I86)))</f>
        <v/>
      </c>
      <c r="CI92" s="289" t="str">
        <f ca="true">+IF(OFFSET('Water Data'!$I$28,0,10*ROW('Water Data'!I86))="","",OFFSET('Water Data'!$I$28,0,10*ROW('Water Data'!I86)))</f>
        <v/>
      </c>
      <c r="CJ92" s="289" t="str">
        <f ca="true">+IF(OFFSET('Water Data'!$I$29,0,10*ROW('Water Data'!I86))="","",OFFSET('Water Data'!$I$29,0,10*ROW('Water Data'!I86)))</f>
        <v/>
      </c>
      <c r="CK92" s="289" t="str">
        <f ca="true">+IF(OFFSET('Sanitation Data'!$D$28,0,10*ROW('Sanitation Data'!D86))="","",OFFSET('Sanitation Data'!$D$28,0,10*ROW('Sanitation Data'!D86)))</f>
        <v/>
      </c>
      <c r="CL92" s="289" t="str">
        <f ca="true">+IF(OFFSET('Sanitation Data'!$D$29,0,10*ROW('Sanitation Data'!D86))="","",OFFSET('Sanitation Data'!$D$29,0,10*ROW('Sanitation Data'!D86)))</f>
        <v/>
      </c>
      <c r="CM92" s="289" t="str">
        <f ca="true">+IF(OFFSET('Sanitation Data'!$D$30,0,10*ROW('Sanitation Data'!D86))="","",OFFSET('Sanitation Data'!$D$30,0,10*ROW('Sanitation Data'!D86)))</f>
        <v/>
      </c>
      <c r="CN92" s="289" t="str">
        <f ca="true">+IF(OFFSET('Sanitation Data'!$D$31,0,10*ROW('Sanitation Data'!D86))="","",OFFSET('Sanitation Data'!$D$31,0,10*ROW('Sanitation Data'!D86)))</f>
        <v/>
      </c>
      <c r="CO92" s="289" t="str">
        <f ca="true">+IF(OFFSET('Sanitation Data'!$D$32,0,10*ROW('Sanitation Data'!D86))="","",OFFSET('Sanitation Data'!$D$32,0,10*ROW('Sanitation Data'!D86)))</f>
        <v/>
      </c>
      <c r="CP92" s="289" t="str">
        <f ca="true">+IF(OFFSET('Sanitation Data'!$E$28,0,10*ROW('Sanitation Data'!E86))="","",OFFSET('Sanitation Data'!$E$28,0,10*ROW('Sanitation Data'!E86)))</f>
        <v/>
      </c>
      <c r="CQ92" s="289" t="str">
        <f ca="true">+IF(OFFSET('Sanitation Data'!$E$29,0,10*ROW('Sanitation Data'!E86))="","",OFFSET('Sanitation Data'!$E$29,0,10*ROW('Sanitation Data'!E86)))</f>
        <v/>
      </c>
      <c r="CR92" s="289" t="str">
        <f ca="true">+IF(OFFSET('Sanitation Data'!$E$30,0,10*ROW('Sanitation Data'!E86))="","",OFFSET('Sanitation Data'!$E$30,0,10*ROW('Sanitation Data'!E86)))</f>
        <v/>
      </c>
      <c r="CS92" s="289" t="str">
        <f ca="true">+IF(OFFSET('Sanitation Data'!$E$31,0,10*ROW('Sanitation Data'!E86))="","",OFFSET('Sanitation Data'!$E$31,0,10*ROW('Sanitation Data'!E86)))</f>
        <v/>
      </c>
      <c r="CT92" s="289" t="str">
        <f ca="true">+IF(OFFSET('Sanitation Data'!$E$32,0,10*ROW('Sanitation Data'!E86))="","",OFFSET('Sanitation Data'!$E$32,0,10*ROW('Sanitation Data'!E86)))</f>
        <v/>
      </c>
      <c r="CU92" s="289" t="str">
        <f ca="true">+IF(OFFSET('Sanitation Data'!$F$28,0,10*ROW('Sanitation Data'!F86))="","",OFFSET('Sanitation Data'!$F$28,0,10*ROW('Sanitation Data'!F86)))</f>
        <v/>
      </c>
      <c r="CV92" s="289" t="str">
        <f ca="true">+IF(OFFSET('Sanitation Data'!$F$29,0,10*ROW('Sanitation Data'!F86))="","",OFFSET('Sanitation Data'!$F$29,0,10*ROW('Sanitation Data'!F86)))</f>
        <v/>
      </c>
      <c r="CW92" s="289" t="str">
        <f ca="true">+IF(OFFSET('Sanitation Data'!$F$30,0,10*ROW('Sanitation Data'!F86))="","",OFFSET('Sanitation Data'!$F$30,0,10*ROW('Sanitation Data'!F86)))</f>
        <v/>
      </c>
      <c r="CX92" s="289" t="str">
        <f ca="true">+IF(OFFSET('Sanitation Data'!$F$31,0,10*ROW('Sanitation Data'!F86))="","",OFFSET('Sanitation Data'!$F$31,0,10*ROW('Sanitation Data'!F86)))</f>
        <v/>
      </c>
      <c r="CY92" s="289" t="str">
        <f ca="true">+IF(OFFSET('Sanitation Data'!$F$32,0,10*ROW('Sanitation Data'!F86))="","",OFFSET('Sanitation Data'!$F$32,0,10*ROW('Sanitation Data'!F86)))</f>
        <v/>
      </c>
      <c r="CZ92" s="289" t="str">
        <f ca="true">+IF(OFFSET('Sanitation Data'!$G$28,0,10*ROW('Sanitation Data'!G86))="","",OFFSET('Sanitation Data'!$G$28,0,10*ROW('Sanitation Data'!G86)))</f>
        <v/>
      </c>
      <c r="DA92" s="289" t="str">
        <f ca="true">+IF(OFFSET('Sanitation Data'!$G$29,0,10*ROW('Sanitation Data'!G86))="","",OFFSET('Sanitation Data'!$G$29,0,10*ROW('Sanitation Data'!G86)))</f>
        <v/>
      </c>
      <c r="DB92" s="289" t="str">
        <f ca="true">+IF(OFFSET('Sanitation Data'!$G$30,0,10*ROW('Sanitation Data'!G86))="","",OFFSET('Sanitation Data'!$G$30,0,10*ROW('Sanitation Data'!G86)))</f>
        <v/>
      </c>
      <c r="DC92" s="289" t="str">
        <f ca="true">+IF(OFFSET('Sanitation Data'!$G$31,0,10*ROW('Sanitation Data'!G86))="","",OFFSET('Sanitation Data'!$G$31,0,10*ROW('Sanitation Data'!G86)))</f>
        <v/>
      </c>
      <c r="DD92" s="289" t="str">
        <f ca="true">+IF(OFFSET('Sanitation Data'!$G$32,0,10*ROW('Sanitation Data'!G86))="","",OFFSET('Sanitation Data'!$G$32,0,10*ROW('Sanitation Data'!G86)))</f>
        <v/>
      </c>
      <c r="DE92" s="289" t="str">
        <f ca="true">+IF(OFFSET('Sanitation Data'!$H$28,0,10*ROW('Sanitation Data'!H86))="","",OFFSET('Sanitation Data'!$H$28,0,10*ROW('Sanitation Data'!H86)))</f>
        <v/>
      </c>
      <c r="DF92" s="289" t="str">
        <f ca="true">+IF(OFFSET('Sanitation Data'!$H$29,0,10*ROW('Sanitation Data'!H86))="","",OFFSET('Sanitation Data'!$H$29,0,10*ROW('Sanitation Data'!H86)))</f>
        <v/>
      </c>
      <c r="DG92" s="289" t="str">
        <f ca="true">+IF(OFFSET('Sanitation Data'!$H$30,0,10*ROW('Sanitation Data'!H86))="","",OFFSET('Sanitation Data'!$H$30,0,10*ROW('Sanitation Data'!H86)))</f>
        <v/>
      </c>
      <c r="DH92" s="289" t="str">
        <f ca="true">+IF(OFFSET('Sanitation Data'!$H$31,0,10*ROW('Sanitation Data'!H86))="","",OFFSET('Sanitation Data'!$H$31,0,10*ROW('Sanitation Data'!H86)))</f>
        <v/>
      </c>
      <c r="DI92" s="289" t="str">
        <f ca="true">+IF(OFFSET('Sanitation Data'!$H$32,0,10*ROW('Sanitation Data'!H86))="","",OFFSET('Sanitation Data'!$H$32,0,10*ROW('Sanitation Data'!H86)))</f>
        <v/>
      </c>
      <c r="DJ92" s="289" t="str">
        <f ca="true">+IF(OFFSET('Sanitation Data'!$I$28,0,10*ROW('Sanitation Data'!I86))="","",OFFSET('Sanitation Data'!$I$28,0,10*ROW('Sanitation Data'!I86)))</f>
        <v/>
      </c>
      <c r="DK92" s="289" t="str">
        <f ca="true">+IF(OFFSET('Sanitation Data'!$I$29,0,10*ROW('Sanitation Data'!I86))="","",OFFSET('Sanitation Data'!$I$29,0,10*ROW('Sanitation Data'!I86)))</f>
        <v/>
      </c>
      <c r="DL92" s="289" t="str">
        <f ca="true">+IF(OFFSET('Sanitation Data'!$I$30,0,10*ROW('Sanitation Data'!I86))="","",OFFSET('Sanitation Data'!$I$30,0,10*ROW('Sanitation Data'!I86)))</f>
        <v/>
      </c>
      <c r="DM92" s="289" t="str">
        <f ca="true">+IF(OFFSET('Sanitation Data'!$I$31,0,10*ROW('Sanitation Data'!I86))="","",OFFSET('Sanitation Data'!$I$31,0,10*ROW('Sanitation Data'!I86)))</f>
        <v/>
      </c>
      <c r="DN92" s="289" t="str">
        <f ca="true">+IF(OFFSET('Sanitation Data'!$I$32,0,10*ROW('Sanitation Data'!I86))="","",OFFSET('Sanitation Data'!$I$32,0,10*ROW('Sanitation Data'!I86)))</f>
        <v/>
      </c>
      <c r="DO92" s="289" t="str">
        <f ca="true">+IF(OFFSET('Hygiene Data'!$D$11,0,10*ROW('Hygiene Data'!D86))="","",OFFSET('Hygiene Data'!$D$11,0,10*ROW('Hygiene Data'!D86)))</f>
        <v/>
      </c>
      <c r="DP92" s="289" t="str">
        <f ca="true">+IF(OFFSET('Hygiene Data'!$D$12,0,10*ROW('Hygiene Data'!D86))="","",OFFSET('Hygiene Data'!$D$12,0,10*ROW('Hygiene Data'!D86)))</f>
        <v/>
      </c>
      <c r="DQ92" s="289" t="str">
        <f ca="true">+IF(OFFSET('Hygiene Data'!$D$13,0,10*ROW('Hygiene Data'!D86))="","",OFFSET('Hygiene Data'!$D$13,0,10*ROW('Hygiene Data'!D86)))</f>
        <v/>
      </c>
      <c r="DR92" s="289" t="str">
        <f ca="true">+IF(OFFSET('Hygiene Data'!$E$11,0,10*ROW('Hygiene Data'!E86))="","",OFFSET('Hygiene Data'!$E$11,0,10*ROW('Hygiene Data'!E86)))</f>
        <v/>
      </c>
      <c r="DS92" s="289" t="str">
        <f ca="true">+IF(OFFSET('Hygiene Data'!$E$12,0,10*ROW('Hygiene Data'!E86))="","",OFFSET('Hygiene Data'!$E$12,0,10*ROW('Hygiene Data'!E86)))</f>
        <v/>
      </c>
      <c r="DT92" s="289" t="str">
        <f ca="true">+IF(OFFSET('Hygiene Data'!$E$13,0,10*ROW('Hygiene Data'!E86))="","",OFFSET('Hygiene Data'!$E$13,0,10*ROW('Hygiene Data'!E86)))</f>
        <v/>
      </c>
      <c r="DU92" s="289" t="str">
        <f ca="true">+IF(OFFSET('Hygiene Data'!$F$11,0,10*ROW('Hygiene Data'!F86))="","",OFFSET('Hygiene Data'!$F$11,0,10*ROW('Hygiene Data'!F86)))</f>
        <v/>
      </c>
      <c r="DV92" s="289" t="str">
        <f ca="true">+IF(OFFSET('Hygiene Data'!$F$12,0,10*ROW('Hygiene Data'!F86))="","",OFFSET('Hygiene Data'!$F$12,0,10*ROW('Hygiene Data'!F86)))</f>
        <v/>
      </c>
      <c r="DW92" s="289" t="str">
        <f ca="true">+IF(OFFSET('Hygiene Data'!$F$13,0,10*ROW('Hygiene Data'!F86))="","",OFFSET('Hygiene Data'!$F$13,0,10*ROW('Hygiene Data'!F86)))</f>
        <v/>
      </c>
      <c r="DX92" s="289" t="str">
        <f ca="true">+IF(OFFSET('Hygiene Data'!$G$11,0,10*ROW('Hygiene Data'!G86))="","",OFFSET('Hygiene Data'!$G$11,0,10*ROW('Hygiene Data'!G86)))</f>
        <v/>
      </c>
      <c r="DY92" s="289" t="str">
        <f ca="true">+IF(OFFSET('Hygiene Data'!$G$12,0,10*ROW('Hygiene Data'!G86))="","",OFFSET('Hygiene Data'!$G$12,0,10*ROW('Hygiene Data'!G86)))</f>
        <v/>
      </c>
      <c r="DZ92" s="289" t="str">
        <f ca="true">+IF(OFFSET('Hygiene Data'!$G$13,0,10*ROW('Hygiene Data'!G86))="","",OFFSET('Hygiene Data'!$G$13,0,10*ROW('Hygiene Data'!G86)))</f>
        <v/>
      </c>
      <c r="EA92" s="289" t="str">
        <f ca="true">+IF(OFFSET('Hygiene Data'!$H$11,0,10*ROW('Hygiene Data'!H86))="","",OFFSET('Hygiene Data'!$H$11,0,10*ROW('Hygiene Data'!H86)))</f>
        <v/>
      </c>
      <c r="EB92" s="289" t="str">
        <f ca="true">+IF(OFFSET('Hygiene Data'!$H$12,0,10*ROW('Hygiene Data'!H86))="","",OFFSET('Hygiene Data'!$H$12,0,10*ROW('Hygiene Data'!H86)))</f>
        <v/>
      </c>
      <c r="EC92" s="289" t="str">
        <f ca="true">+IF(OFFSET('Hygiene Data'!$H$13,0,10*ROW('Hygiene Data'!H86))="","",OFFSET('Hygiene Data'!$H$13,0,10*ROW('Hygiene Data'!H86)))</f>
        <v/>
      </c>
      <c r="ED92" s="289" t="str">
        <f ca="true">+IF(OFFSET('Hygiene Data'!$I$11,0,10*ROW('Hygiene Data'!I86))="","",OFFSET('Hygiene Data'!$I$11,0,10*ROW('Hygiene Data'!I86)))</f>
        <v/>
      </c>
      <c r="EE92" s="289" t="str">
        <f ca="true">+IF(OFFSET('Hygiene Data'!$I$12,0,10*ROW('Hygiene Data'!I86))="","",OFFSET('Hygiene Data'!$I$12,0,10*ROW('Hygiene Data'!I86)))</f>
        <v/>
      </c>
      <c r="EF92" s="289"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5"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9"/>
      <c r="BS93" s="289" t="str">
        <f ca="true">+IF(OFFSET('Water Data'!$D$27,0,10*ROW('Water Data'!D87))="","",OFFSET('Water Data'!$D$27,0,10*ROW('Water Data'!D87)))</f>
        <v/>
      </c>
      <c r="BT93" s="289" t="str">
        <f ca="true">+IF(OFFSET('Water Data'!$D$28,0,10*ROW('Water Data'!D87))="","",OFFSET('Water Data'!$D$28,0,10*ROW('Water Data'!D87)))</f>
        <v/>
      </c>
      <c r="BU93" s="289" t="str">
        <f ca="true">+IF(OFFSET('Water Data'!$D$29,0,10*ROW('Water Data'!D87))="","",OFFSET('Water Data'!$D$29,0,10*ROW('Water Data'!D87)))</f>
        <v/>
      </c>
      <c r="BV93" s="289" t="str">
        <f ca="true">+IF(OFFSET('Water Data'!$E$27,0,10*ROW('Water Data'!E87))="","",OFFSET('Water Data'!$E$27,0,10*ROW('Water Data'!E87)))</f>
        <v/>
      </c>
      <c r="BW93" s="289" t="str">
        <f ca="true">+IF(OFFSET('Water Data'!$E$28,0,10*ROW('Water Data'!E87))="","",OFFSET('Water Data'!$E$28,0,10*ROW('Water Data'!E87)))</f>
        <v/>
      </c>
      <c r="BX93" s="289" t="str">
        <f ca="true">+IF(OFFSET('Water Data'!$E$29,0,10*ROW('Water Data'!E87))="","",OFFSET('Water Data'!$E$29,0,10*ROW('Water Data'!E87)))</f>
        <v/>
      </c>
      <c r="BY93" s="289" t="str">
        <f ca="true">+IF(OFFSET('Water Data'!$F$27,0,10*ROW('Water Data'!F87))="","",OFFSET('Water Data'!$F$27,0,10*ROW('Water Data'!F87)))</f>
        <v/>
      </c>
      <c r="BZ93" s="289" t="str">
        <f ca="true">+IF(OFFSET('Water Data'!$F$28,0,10*ROW('Water Data'!F87))="","",OFFSET('Water Data'!$F$28,0,10*ROW('Water Data'!F87)))</f>
        <v/>
      </c>
      <c r="CA93" s="289" t="str">
        <f ca="true">+IF(OFFSET('Water Data'!$F$29,0,10*ROW('Water Data'!F87))="","",OFFSET('Water Data'!$F$29,0,10*ROW('Water Data'!F87)))</f>
        <v/>
      </c>
      <c r="CB93" s="289" t="str">
        <f ca="true">+IF(OFFSET('Water Data'!$G$27,0,10*ROW('Water Data'!G87))="","",OFFSET('Water Data'!$G$27,0,10*ROW('Water Data'!G87)))</f>
        <v/>
      </c>
      <c r="CC93" s="289" t="str">
        <f ca="true">+IF(OFFSET('Water Data'!$G$28,0,10*ROW('Water Data'!G87))="","",OFFSET('Water Data'!$G$28,0,10*ROW('Water Data'!G87)))</f>
        <v/>
      </c>
      <c r="CD93" s="289" t="str">
        <f ca="true">+IF(OFFSET('Water Data'!$G$29,0,10*ROW('Water Data'!G87))="","",OFFSET('Water Data'!$G$29,0,10*ROW('Water Data'!G87)))</f>
        <v/>
      </c>
      <c r="CE93" s="289" t="str">
        <f ca="true">+IF(OFFSET('Water Data'!$H$27,0,10*ROW('Water Data'!H87))="","",OFFSET('Water Data'!$H$27,0,10*ROW('Water Data'!H87)))</f>
        <v/>
      </c>
      <c r="CF93" s="289" t="str">
        <f ca="true">+IF(OFFSET('Water Data'!$H$28,0,10*ROW('Water Data'!H87))="","",OFFSET('Water Data'!$H$28,0,10*ROW('Water Data'!H87)))</f>
        <v/>
      </c>
      <c r="CG93" s="289" t="str">
        <f ca="true">+IF(OFFSET('Water Data'!$H$29,0,10*ROW('Water Data'!H87))="","",OFFSET('Water Data'!$H$29,0,10*ROW('Water Data'!H87)))</f>
        <v/>
      </c>
      <c r="CH93" s="289" t="str">
        <f ca="true">+IF(OFFSET('Water Data'!$I$27,0,10*ROW('Water Data'!I87))="","",OFFSET('Water Data'!$I$27,0,10*ROW('Water Data'!I87)))</f>
        <v/>
      </c>
      <c r="CI93" s="289" t="str">
        <f ca="true">+IF(OFFSET('Water Data'!$I$28,0,10*ROW('Water Data'!I87))="","",OFFSET('Water Data'!$I$28,0,10*ROW('Water Data'!I87)))</f>
        <v/>
      </c>
      <c r="CJ93" s="289" t="str">
        <f ca="true">+IF(OFFSET('Water Data'!$I$29,0,10*ROW('Water Data'!I87))="","",OFFSET('Water Data'!$I$29,0,10*ROW('Water Data'!I87)))</f>
        <v/>
      </c>
      <c r="CK93" s="289" t="str">
        <f ca="true">+IF(OFFSET('Sanitation Data'!$D$28,0,10*ROW('Sanitation Data'!D87))="","",OFFSET('Sanitation Data'!$D$28,0,10*ROW('Sanitation Data'!D87)))</f>
        <v/>
      </c>
      <c r="CL93" s="289" t="str">
        <f ca="true">+IF(OFFSET('Sanitation Data'!$D$29,0,10*ROW('Sanitation Data'!D87))="","",OFFSET('Sanitation Data'!$D$29,0,10*ROW('Sanitation Data'!D87)))</f>
        <v/>
      </c>
      <c r="CM93" s="289" t="str">
        <f ca="true">+IF(OFFSET('Sanitation Data'!$D$30,0,10*ROW('Sanitation Data'!D87))="","",OFFSET('Sanitation Data'!$D$30,0,10*ROW('Sanitation Data'!D87)))</f>
        <v/>
      </c>
      <c r="CN93" s="289" t="str">
        <f ca="true">+IF(OFFSET('Sanitation Data'!$D$31,0,10*ROW('Sanitation Data'!D87))="","",OFFSET('Sanitation Data'!$D$31,0,10*ROW('Sanitation Data'!D87)))</f>
        <v/>
      </c>
      <c r="CO93" s="289" t="str">
        <f ca="true">+IF(OFFSET('Sanitation Data'!$D$32,0,10*ROW('Sanitation Data'!D87))="","",OFFSET('Sanitation Data'!$D$32,0,10*ROW('Sanitation Data'!D87)))</f>
        <v/>
      </c>
      <c r="CP93" s="289" t="str">
        <f ca="true">+IF(OFFSET('Sanitation Data'!$E$28,0,10*ROW('Sanitation Data'!E87))="","",OFFSET('Sanitation Data'!$E$28,0,10*ROW('Sanitation Data'!E87)))</f>
        <v/>
      </c>
      <c r="CQ93" s="289" t="str">
        <f ca="true">+IF(OFFSET('Sanitation Data'!$E$29,0,10*ROW('Sanitation Data'!E87))="","",OFFSET('Sanitation Data'!$E$29,0,10*ROW('Sanitation Data'!E87)))</f>
        <v/>
      </c>
      <c r="CR93" s="289" t="str">
        <f ca="true">+IF(OFFSET('Sanitation Data'!$E$30,0,10*ROW('Sanitation Data'!E87))="","",OFFSET('Sanitation Data'!$E$30,0,10*ROW('Sanitation Data'!E87)))</f>
        <v/>
      </c>
      <c r="CS93" s="289" t="str">
        <f ca="true">+IF(OFFSET('Sanitation Data'!$E$31,0,10*ROW('Sanitation Data'!E87))="","",OFFSET('Sanitation Data'!$E$31,0,10*ROW('Sanitation Data'!E87)))</f>
        <v/>
      </c>
      <c r="CT93" s="289" t="str">
        <f ca="true">+IF(OFFSET('Sanitation Data'!$E$32,0,10*ROW('Sanitation Data'!E87))="","",OFFSET('Sanitation Data'!$E$32,0,10*ROW('Sanitation Data'!E87)))</f>
        <v/>
      </c>
      <c r="CU93" s="289" t="str">
        <f ca="true">+IF(OFFSET('Sanitation Data'!$F$28,0,10*ROW('Sanitation Data'!F87))="","",OFFSET('Sanitation Data'!$F$28,0,10*ROW('Sanitation Data'!F87)))</f>
        <v/>
      </c>
      <c r="CV93" s="289" t="str">
        <f ca="true">+IF(OFFSET('Sanitation Data'!$F$29,0,10*ROW('Sanitation Data'!F87))="","",OFFSET('Sanitation Data'!$F$29,0,10*ROW('Sanitation Data'!F87)))</f>
        <v/>
      </c>
      <c r="CW93" s="289" t="str">
        <f ca="true">+IF(OFFSET('Sanitation Data'!$F$30,0,10*ROW('Sanitation Data'!F87))="","",OFFSET('Sanitation Data'!$F$30,0,10*ROW('Sanitation Data'!F87)))</f>
        <v/>
      </c>
      <c r="CX93" s="289" t="str">
        <f ca="true">+IF(OFFSET('Sanitation Data'!$F$31,0,10*ROW('Sanitation Data'!F87))="","",OFFSET('Sanitation Data'!$F$31,0,10*ROW('Sanitation Data'!F87)))</f>
        <v/>
      </c>
      <c r="CY93" s="289" t="str">
        <f ca="true">+IF(OFFSET('Sanitation Data'!$F$32,0,10*ROW('Sanitation Data'!F87))="","",OFFSET('Sanitation Data'!$F$32,0,10*ROW('Sanitation Data'!F87)))</f>
        <v/>
      </c>
      <c r="CZ93" s="289" t="str">
        <f ca="true">+IF(OFFSET('Sanitation Data'!$G$28,0,10*ROW('Sanitation Data'!G87))="","",OFFSET('Sanitation Data'!$G$28,0,10*ROW('Sanitation Data'!G87)))</f>
        <v/>
      </c>
      <c r="DA93" s="289" t="str">
        <f ca="true">+IF(OFFSET('Sanitation Data'!$G$29,0,10*ROW('Sanitation Data'!G87))="","",OFFSET('Sanitation Data'!$G$29,0,10*ROW('Sanitation Data'!G87)))</f>
        <v/>
      </c>
      <c r="DB93" s="289" t="str">
        <f ca="true">+IF(OFFSET('Sanitation Data'!$G$30,0,10*ROW('Sanitation Data'!G87))="","",OFFSET('Sanitation Data'!$G$30,0,10*ROW('Sanitation Data'!G87)))</f>
        <v/>
      </c>
      <c r="DC93" s="289" t="str">
        <f ca="true">+IF(OFFSET('Sanitation Data'!$G$31,0,10*ROW('Sanitation Data'!G87))="","",OFFSET('Sanitation Data'!$G$31,0,10*ROW('Sanitation Data'!G87)))</f>
        <v/>
      </c>
      <c r="DD93" s="289" t="str">
        <f ca="true">+IF(OFFSET('Sanitation Data'!$G$32,0,10*ROW('Sanitation Data'!G87))="","",OFFSET('Sanitation Data'!$G$32,0,10*ROW('Sanitation Data'!G87)))</f>
        <v/>
      </c>
      <c r="DE93" s="289" t="str">
        <f ca="true">+IF(OFFSET('Sanitation Data'!$H$28,0,10*ROW('Sanitation Data'!H87))="","",OFFSET('Sanitation Data'!$H$28,0,10*ROW('Sanitation Data'!H87)))</f>
        <v/>
      </c>
      <c r="DF93" s="289" t="str">
        <f ca="true">+IF(OFFSET('Sanitation Data'!$H$29,0,10*ROW('Sanitation Data'!H87))="","",OFFSET('Sanitation Data'!$H$29,0,10*ROW('Sanitation Data'!H87)))</f>
        <v/>
      </c>
      <c r="DG93" s="289" t="str">
        <f ca="true">+IF(OFFSET('Sanitation Data'!$H$30,0,10*ROW('Sanitation Data'!H87))="","",OFFSET('Sanitation Data'!$H$30,0,10*ROW('Sanitation Data'!H87)))</f>
        <v/>
      </c>
      <c r="DH93" s="289" t="str">
        <f ca="true">+IF(OFFSET('Sanitation Data'!$H$31,0,10*ROW('Sanitation Data'!H87))="","",OFFSET('Sanitation Data'!$H$31,0,10*ROW('Sanitation Data'!H87)))</f>
        <v/>
      </c>
      <c r="DI93" s="289" t="str">
        <f ca="true">+IF(OFFSET('Sanitation Data'!$H$32,0,10*ROW('Sanitation Data'!H87))="","",OFFSET('Sanitation Data'!$H$32,0,10*ROW('Sanitation Data'!H87)))</f>
        <v/>
      </c>
      <c r="DJ93" s="289" t="str">
        <f ca="true">+IF(OFFSET('Sanitation Data'!$I$28,0,10*ROW('Sanitation Data'!I87))="","",OFFSET('Sanitation Data'!$I$28,0,10*ROW('Sanitation Data'!I87)))</f>
        <v/>
      </c>
      <c r="DK93" s="289" t="str">
        <f ca="true">+IF(OFFSET('Sanitation Data'!$I$29,0,10*ROW('Sanitation Data'!I87))="","",OFFSET('Sanitation Data'!$I$29,0,10*ROW('Sanitation Data'!I87)))</f>
        <v/>
      </c>
      <c r="DL93" s="289" t="str">
        <f ca="true">+IF(OFFSET('Sanitation Data'!$I$30,0,10*ROW('Sanitation Data'!I87))="","",OFFSET('Sanitation Data'!$I$30,0,10*ROW('Sanitation Data'!I87)))</f>
        <v/>
      </c>
      <c r="DM93" s="289" t="str">
        <f ca="true">+IF(OFFSET('Sanitation Data'!$I$31,0,10*ROW('Sanitation Data'!I87))="","",OFFSET('Sanitation Data'!$I$31,0,10*ROW('Sanitation Data'!I87)))</f>
        <v/>
      </c>
      <c r="DN93" s="289" t="str">
        <f ca="true">+IF(OFFSET('Sanitation Data'!$I$32,0,10*ROW('Sanitation Data'!I87))="","",OFFSET('Sanitation Data'!$I$32,0,10*ROW('Sanitation Data'!I87)))</f>
        <v/>
      </c>
      <c r="DO93" s="289" t="str">
        <f ca="true">+IF(OFFSET('Hygiene Data'!$D$11,0,10*ROW('Hygiene Data'!D87))="","",OFFSET('Hygiene Data'!$D$11,0,10*ROW('Hygiene Data'!D87)))</f>
        <v/>
      </c>
      <c r="DP93" s="289" t="str">
        <f ca="true">+IF(OFFSET('Hygiene Data'!$D$12,0,10*ROW('Hygiene Data'!D87))="","",OFFSET('Hygiene Data'!$D$12,0,10*ROW('Hygiene Data'!D87)))</f>
        <v/>
      </c>
      <c r="DQ93" s="289" t="str">
        <f ca="true">+IF(OFFSET('Hygiene Data'!$D$13,0,10*ROW('Hygiene Data'!D87))="","",OFFSET('Hygiene Data'!$D$13,0,10*ROW('Hygiene Data'!D87)))</f>
        <v/>
      </c>
      <c r="DR93" s="289" t="str">
        <f ca="true">+IF(OFFSET('Hygiene Data'!$E$11,0,10*ROW('Hygiene Data'!E87))="","",OFFSET('Hygiene Data'!$E$11,0,10*ROW('Hygiene Data'!E87)))</f>
        <v/>
      </c>
      <c r="DS93" s="289" t="str">
        <f ca="true">+IF(OFFSET('Hygiene Data'!$E$12,0,10*ROW('Hygiene Data'!E87))="","",OFFSET('Hygiene Data'!$E$12,0,10*ROW('Hygiene Data'!E87)))</f>
        <v/>
      </c>
      <c r="DT93" s="289" t="str">
        <f ca="true">+IF(OFFSET('Hygiene Data'!$E$13,0,10*ROW('Hygiene Data'!E87))="","",OFFSET('Hygiene Data'!$E$13,0,10*ROW('Hygiene Data'!E87)))</f>
        <v/>
      </c>
      <c r="DU93" s="289" t="str">
        <f ca="true">+IF(OFFSET('Hygiene Data'!$F$11,0,10*ROW('Hygiene Data'!F87))="","",OFFSET('Hygiene Data'!$F$11,0,10*ROW('Hygiene Data'!F87)))</f>
        <v/>
      </c>
      <c r="DV93" s="289" t="str">
        <f ca="true">+IF(OFFSET('Hygiene Data'!$F$12,0,10*ROW('Hygiene Data'!F87))="","",OFFSET('Hygiene Data'!$F$12,0,10*ROW('Hygiene Data'!F87)))</f>
        <v/>
      </c>
      <c r="DW93" s="289" t="str">
        <f ca="true">+IF(OFFSET('Hygiene Data'!$F$13,0,10*ROW('Hygiene Data'!F87))="","",OFFSET('Hygiene Data'!$F$13,0,10*ROW('Hygiene Data'!F87)))</f>
        <v/>
      </c>
      <c r="DX93" s="289" t="str">
        <f ca="true">+IF(OFFSET('Hygiene Data'!$G$11,0,10*ROW('Hygiene Data'!G87))="","",OFFSET('Hygiene Data'!$G$11,0,10*ROW('Hygiene Data'!G87)))</f>
        <v/>
      </c>
      <c r="DY93" s="289" t="str">
        <f ca="true">+IF(OFFSET('Hygiene Data'!$G$12,0,10*ROW('Hygiene Data'!G87))="","",OFFSET('Hygiene Data'!$G$12,0,10*ROW('Hygiene Data'!G87)))</f>
        <v/>
      </c>
      <c r="DZ93" s="289" t="str">
        <f ca="true">+IF(OFFSET('Hygiene Data'!$G$13,0,10*ROW('Hygiene Data'!G87))="","",OFFSET('Hygiene Data'!$G$13,0,10*ROW('Hygiene Data'!G87)))</f>
        <v/>
      </c>
      <c r="EA93" s="289" t="str">
        <f ca="true">+IF(OFFSET('Hygiene Data'!$H$11,0,10*ROW('Hygiene Data'!H87))="","",OFFSET('Hygiene Data'!$H$11,0,10*ROW('Hygiene Data'!H87)))</f>
        <v/>
      </c>
      <c r="EB93" s="289" t="str">
        <f ca="true">+IF(OFFSET('Hygiene Data'!$H$12,0,10*ROW('Hygiene Data'!H87))="","",OFFSET('Hygiene Data'!$H$12,0,10*ROW('Hygiene Data'!H87)))</f>
        <v/>
      </c>
      <c r="EC93" s="289" t="str">
        <f ca="true">+IF(OFFSET('Hygiene Data'!$H$13,0,10*ROW('Hygiene Data'!H87))="","",OFFSET('Hygiene Data'!$H$13,0,10*ROW('Hygiene Data'!H87)))</f>
        <v/>
      </c>
      <c r="ED93" s="289" t="str">
        <f ca="true">+IF(OFFSET('Hygiene Data'!$I$11,0,10*ROW('Hygiene Data'!I87))="","",OFFSET('Hygiene Data'!$I$11,0,10*ROW('Hygiene Data'!I87)))</f>
        <v/>
      </c>
      <c r="EE93" s="289" t="str">
        <f ca="true">+IF(OFFSET('Hygiene Data'!$I$12,0,10*ROW('Hygiene Data'!I87))="","",OFFSET('Hygiene Data'!$I$12,0,10*ROW('Hygiene Data'!I87)))</f>
        <v/>
      </c>
      <c r="EF93" s="289"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5"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9"/>
      <c r="BS94" s="289" t="str">
        <f ca="true">+IF(OFFSET('Water Data'!$D$27,0,10*ROW('Water Data'!D88))="","",OFFSET('Water Data'!$D$27,0,10*ROW('Water Data'!D88)))</f>
        <v/>
      </c>
      <c r="BT94" s="289" t="str">
        <f ca="true">+IF(OFFSET('Water Data'!$D$28,0,10*ROW('Water Data'!D88))="","",OFFSET('Water Data'!$D$28,0,10*ROW('Water Data'!D88)))</f>
        <v/>
      </c>
      <c r="BU94" s="289" t="str">
        <f ca="true">+IF(OFFSET('Water Data'!$D$29,0,10*ROW('Water Data'!D88))="","",OFFSET('Water Data'!$D$29,0,10*ROW('Water Data'!D88)))</f>
        <v/>
      </c>
      <c r="BV94" s="289" t="str">
        <f ca="true">+IF(OFFSET('Water Data'!$E$27,0,10*ROW('Water Data'!E88))="","",OFFSET('Water Data'!$E$27,0,10*ROW('Water Data'!E88)))</f>
        <v/>
      </c>
      <c r="BW94" s="289" t="str">
        <f ca="true">+IF(OFFSET('Water Data'!$E$28,0,10*ROW('Water Data'!E88))="","",OFFSET('Water Data'!$E$28,0,10*ROW('Water Data'!E88)))</f>
        <v/>
      </c>
      <c r="BX94" s="289" t="str">
        <f ca="true">+IF(OFFSET('Water Data'!$E$29,0,10*ROW('Water Data'!E88))="","",OFFSET('Water Data'!$E$29,0,10*ROW('Water Data'!E88)))</f>
        <v/>
      </c>
      <c r="BY94" s="289" t="str">
        <f ca="true">+IF(OFFSET('Water Data'!$F$27,0,10*ROW('Water Data'!F88))="","",OFFSET('Water Data'!$F$27,0,10*ROW('Water Data'!F88)))</f>
        <v/>
      </c>
      <c r="BZ94" s="289" t="str">
        <f ca="true">+IF(OFFSET('Water Data'!$F$28,0,10*ROW('Water Data'!F88))="","",OFFSET('Water Data'!$F$28,0,10*ROW('Water Data'!F88)))</f>
        <v/>
      </c>
      <c r="CA94" s="289" t="str">
        <f ca="true">+IF(OFFSET('Water Data'!$F$29,0,10*ROW('Water Data'!F88))="","",OFFSET('Water Data'!$F$29,0,10*ROW('Water Data'!F88)))</f>
        <v/>
      </c>
      <c r="CB94" s="289" t="str">
        <f ca="true">+IF(OFFSET('Water Data'!$G$27,0,10*ROW('Water Data'!G88))="","",OFFSET('Water Data'!$G$27,0,10*ROW('Water Data'!G88)))</f>
        <v/>
      </c>
      <c r="CC94" s="289" t="str">
        <f ca="true">+IF(OFFSET('Water Data'!$G$28,0,10*ROW('Water Data'!G88))="","",OFFSET('Water Data'!$G$28,0,10*ROW('Water Data'!G88)))</f>
        <v/>
      </c>
      <c r="CD94" s="289" t="str">
        <f ca="true">+IF(OFFSET('Water Data'!$G$29,0,10*ROW('Water Data'!G88))="","",OFFSET('Water Data'!$G$29,0,10*ROW('Water Data'!G88)))</f>
        <v/>
      </c>
      <c r="CE94" s="289" t="str">
        <f ca="true">+IF(OFFSET('Water Data'!$H$27,0,10*ROW('Water Data'!H88))="","",OFFSET('Water Data'!$H$27,0,10*ROW('Water Data'!H88)))</f>
        <v/>
      </c>
      <c r="CF94" s="289" t="str">
        <f ca="true">+IF(OFFSET('Water Data'!$H$28,0,10*ROW('Water Data'!H88))="","",OFFSET('Water Data'!$H$28,0,10*ROW('Water Data'!H88)))</f>
        <v/>
      </c>
      <c r="CG94" s="289" t="str">
        <f ca="true">+IF(OFFSET('Water Data'!$H$29,0,10*ROW('Water Data'!H88))="","",OFFSET('Water Data'!$H$29,0,10*ROW('Water Data'!H88)))</f>
        <v/>
      </c>
      <c r="CH94" s="289" t="str">
        <f ca="true">+IF(OFFSET('Water Data'!$I$27,0,10*ROW('Water Data'!I88))="","",OFFSET('Water Data'!$I$27,0,10*ROW('Water Data'!I88)))</f>
        <v/>
      </c>
      <c r="CI94" s="289" t="str">
        <f ca="true">+IF(OFFSET('Water Data'!$I$28,0,10*ROW('Water Data'!I88))="","",OFFSET('Water Data'!$I$28,0,10*ROW('Water Data'!I88)))</f>
        <v/>
      </c>
      <c r="CJ94" s="289" t="str">
        <f ca="true">+IF(OFFSET('Water Data'!$I$29,0,10*ROW('Water Data'!I88))="","",OFFSET('Water Data'!$I$29,0,10*ROW('Water Data'!I88)))</f>
        <v/>
      </c>
      <c r="CK94" s="289" t="str">
        <f ca="true">+IF(OFFSET('Sanitation Data'!$D$28,0,10*ROW('Sanitation Data'!D88))="","",OFFSET('Sanitation Data'!$D$28,0,10*ROW('Sanitation Data'!D88)))</f>
        <v/>
      </c>
      <c r="CL94" s="289" t="str">
        <f ca="true">+IF(OFFSET('Sanitation Data'!$D$29,0,10*ROW('Sanitation Data'!D88))="","",OFFSET('Sanitation Data'!$D$29,0,10*ROW('Sanitation Data'!D88)))</f>
        <v/>
      </c>
      <c r="CM94" s="289" t="str">
        <f ca="true">+IF(OFFSET('Sanitation Data'!$D$30,0,10*ROW('Sanitation Data'!D88))="","",OFFSET('Sanitation Data'!$D$30,0,10*ROW('Sanitation Data'!D88)))</f>
        <v/>
      </c>
      <c r="CN94" s="289" t="str">
        <f ca="true">+IF(OFFSET('Sanitation Data'!$D$31,0,10*ROW('Sanitation Data'!D88))="","",OFFSET('Sanitation Data'!$D$31,0,10*ROW('Sanitation Data'!D88)))</f>
        <v/>
      </c>
      <c r="CO94" s="289" t="str">
        <f ca="true">+IF(OFFSET('Sanitation Data'!$D$32,0,10*ROW('Sanitation Data'!D88))="","",OFFSET('Sanitation Data'!$D$32,0,10*ROW('Sanitation Data'!D88)))</f>
        <v/>
      </c>
      <c r="CP94" s="289" t="str">
        <f ca="true">+IF(OFFSET('Sanitation Data'!$E$28,0,10*ROW('Sanitation Data'!E88))="","",OFFSET('Sanitation Data'!$E$28,0,10*ROW('Sanitation Data'!E88)))</f>
        <v/>
      </c>
      <c r="CQ94" s="289" t="str">
        <f ca="true">+IF(OFFSET('Sanitation Data'!$E$29,0,10*ROW('Sanitation Data'!E88))="","",OFFSET('Sanitation Data'!$E$29,0,10*ROW('Sanitation Data'!E88)))</f>
        <v/>
      </c>
      <c r="CR94" s="289" t="str">
        <f ca="true">+IF(OFFSET('Sanitation Data'!$E$30,0,10*ROW('Sanitation Data'!E88))="","",OFFSET('Sanitation Data'!$E$30,0,10*ROW('Sanitation Data'!E88)))</f>
        <v/>
      </c>
      <c r="CS94" s="289" t="str">
        <f ca="true">+IF(OFFSET('Sanitation Data'!$E$31,0,10*ROW('Sanitation Data'!E88))="","",OFFSET('Sanitation Data'!$E$31,0,10*ROW('Sanitation Data'!E88)))</f>
        <v/>
      </c>
      <c r="CT94" s="289" t="str">
        <f ca="true">+IF(OFFSET('Sanitation Data'!$E$32,0,10*ROW('Sanitation Data'!E88))="","",OFFSET('Sanitation Data'!$E$32,0,10*ROW('Sanitation Data'!E88)))</f>
        <v/>
      </c>
      <c r="CU94" s="289" t="str">
        <f ca="true">+IF(OFFSET('Sanitation Data'!$F$28,0,10*ROW('Sanitation Data'!F88))="","",OFFSET('Sanitation Data'!$F$28,0,10*ROW('Sanitation Data'!F88)))</f>
        <v/>
      </c>
      <c r="CV94" s="289" t="str">
        <f ca="true">+IF(OFFSET('Sanitation Data'!$F$29,0,10*ROW('Sanitation Data'!F88))="","",OFFSET('Sanitation Data'!$F$29,0,10*ROW('Sanitation Data'!F88)))</f>
        <v/>
      </c>
      <c r="CW94" s="289" t="str">
        <f ca="true">+IF(OFFSET('Sanitation Data'!$F$30,0,10*ROW('Sanitation Data'!F88))="","",OFFSET('Sanitation Data'!$F$30,0,10*ROW('Sanitation Data'!F88)))</f>
        <v/>
      </c>
      <c r="CX94" s="289" t="str">
        <f ca="true">+IF(OFFSET('Sanitation Data'!$F$31,0,10*ROW('Sanitation Data'!F88))="","",OFFSET('Sanitation Data'!$F$31,0,10*ROW('Sanitation Data'!F88)))</f>
        <v/>
      </c>
      <c r="CY94" s="289" t="str">
        <f ca="true">+IF(OFFSET('Sanitation Data'!$F$32,0,10*ROW('Sanitation Data'!F88))="","",OFFSET('Sanitation Data'!$F$32,0,10*ROW('Sanitation Data'!F88)))</f>
        <v/>
      </c>
      <c r="CZ94" s="289" t="str">
        <f ca="true">+IF(OFFSET('Sanitation Data'!$G$28,0,10*ROW('Sanitation Data'!G88))="","",OFFSET('Sanitation Data'!$G$28,0,10*ROW('Sanitation Data'!G88)))</f>
        <v/>
      </c>
      <c r="DA94" s="289" t="str">
        <f ca="true">+IF(OFFSET('Sanitation Data'!$G$29,0,10*ROW('Sanitation Data'!G88))="","",OFFSET('Sanitation Data'!$G$29,0,10*ROW('Sanitation Data'!G88)))</f>
        <v/>
      </c>
      <c r="DB94" s="289" t="str">
        <f ca="true">+IF(OFFSET('Sanitation Data'!$G$30,0,10*ROW('Sanitation Data'!G88))="","",OFFSET('Sanitation Data'!$G$30,0,10*ROW('Sanitation Data'!G88)))</f>
        <v/>
      </c>
      <c r="DC94" s="289" t="str">
        <f ca="true">+IF(OFFSET('Sanitation Data'!$G$31,0,10*ROW('Sanitation Data'!G88))="","",OFFSET('Sanitation Data'!$G$31,0,10*ROW('Sanitation Data'!G88)))</f>
        <v/>
      </c>
      <c r="DD94" s="289" t="str">
        <f ca="true">+IF(OFFSET('Sanitation Data'!$G$32,0,10*ROW('Sanitation Data'!G88))="","",OFFSET('Sanitation Data'!$G$32,0,10*ROW('Sanitation Data'!G88)))</f>
        <v/>
      </c>
      <c r="DE94" s="289" t="str">
        <f ca="true">+IF(OFFSET('Sanitation Data'!$H$28,0,10*ROW('Sanitation Data'!H88))="","",OFFSET('Sanitation Data'!$H$28,0,10*ROW('Sanitation Data'!H88)))</f>
        <v/>
      </c>
      <c r="DF94" s="289" t="str">
        <f ca="true">+IF(OFFSET('Sanitation Data'!$H$29,0,10*ROW('Sanitation Data'!H88))="","",OFFSET('Sanitation Data'!$H$29,0,10*ROW('Sanitation Data'!H88)))</f>
        <v/>
      </c>
      <c r="DG94" s="289" t="str">
        <f ca="true">+IF(OFFSET('Sanitation Data'!$H$30,0,10*ROW('Sanitation Data'!H88))="","",OFFSET('Sanitation Data'!$H$30,0,10*ROW('Sanitation Data'!H88)))</f>
        <v/>
      </c>
      <c r="DH94" s="289" t="str">
        <f ca="true">+IF(OFFSET('Sanitation Data'!$H$31,0,10*ROW('Sanitation Data'!H88))="","",OFFSET('Sanitation Data'!$H$31,0,10*ROW('Sanitation Data'!H88)))</f>
        <v/>
      </c>
      <c r="DI94" s="289" t="str">
        <f ca="true">+IF(OFFSET('Sanitation Data'!$H$32,0,10*ROW('Sanitation Data'!H88))="","",OFFSET('Sanitation Data'!$H$32,0,10*ROW('Sanitation Data'!H88)))</f>
        <v/>
      </c>
      <c r="DJ94" s="289" t="str">
        <f ca="true">+IF(OFFSET('Sanitation Data'!$I$28,0,10*ROW('Sanitation Data'!I88))="","",OFFSET('Sanitation Data'!$I$28,0,10*ROW('Sanitation Data'!I88)))</f>
        <v/>
      </c>
      <c r="DK94" s="289" t="str">
        <f ca="true">+IF(OFFSET('Sanitation Data'!$I$29,0,10*ROW('Sanitation Data'!I88))="","",OFFSET('Sanitation Data'!$I$29,0,10*ROW('Sanitation Data'!I88)))</f>
        <v/>
      </c>
      <c r="DL94" s="289" t="str">
        <f ca="true">+IF(OFFSET('Sanitation Data'!$I$30,0,10*ROW('Sanitation Data'!I88))="","",OFFSET('Sanitation Data'!$I$30,0,10*ROW('Sanitation Data'!I88)))</f>
        <v/>
      </c>
      <c r="DM94" s="289" t="str">
        <f ca="true">+IF(OFFSET('Sanitation Data'!$I$31,0,10*ROW('Sanitation Data'!I88))="","",OFFSET('Sanitation Data'!$I$31,0,10*ROW('Sanitation Data'!I88)))</f>
        <v/>
      </c>
      <c r="DN94" s="289" t="str">
        <f ca="true">+IF(OFFSET('Sanitation Data'!$I$32,0,10*ROW('Sanitation Data'!I88))="","",OFFSET('Sanitation Data'!$I$32,0,10*ROW('Sanitation Data'!I88)))</f>
        <v/>
      </c>
      <c r="DO94" s="289" t="str">
        <f ca="true">+IF(OFFSET('Hygiene Data'!$D$11,0,10*ROW('Hygiene Data'!D88))="","",OFFSET('Hygiene Data'!$D$11,0,10*ROW('Hygiene Data'!D88)))</f>
        <v/>
      </c>
      <c r="DP94" s="289" t="str">
        <f ca="true">+IF(OFFSET('Hygiene Data'!$D$12,0,10*ROW('Hygiene Data'!D88))="","",OFFSET('Hygiene Data'!$D$12,0,10*ROW('Hygiene Data'!D88)))</f>
        <v/>
      </c>
      <c r="DQ94" s="289" t="str">
        <f ca="true">+IF(OFFSET('Hygiene Data'!$D$13,0,10*ROW('Hygiene Data'!D88))="","",OFFSET('Hygiene Data'!$D$13,0,10*ROW('Hygiene Data'!D88)))</f>
        <v/>
      </c>
      <c r="DR94" s="289" t="str">
        <f ca="true">+IF(OFFSET('Hygiene Data'!$E$11,0,10*ROW('Hygiene Data'!E88))="","",OFFSET('Hygiene Data'!$E$11,0,10*ROW('Hygiene Data'!E88)))</f>
        <v/>
      </c>
      <c r="DS94" s="289" t="str">
        <f ca="true">+IF(OFFSET('Hygiene Data'!$E$12,0,10*ROW('Hygiene Data'!E88))="","",OFFSET('Hygiene Data'!$E$12,0,10*ROW('Hygiene Data'!E88)))</f>
        <v/>
      </c>
      <c r="DT94" s="289" t="str">
        <f ca="true">+IF(OFFSET('Hygiene Data'!$E$13,0,10*ROW('Hygiene Data'!E88))="","",OFFSET('Hygiene Data'!$E$13,0,10*ROW('Hygiene Data'!E88)))</f>
        <v/>
      </c>
      <c r="DU94" s="289" t="str">
        <f ca="true">+IF(OFFSET('Hygiene Data'!$F$11,0,10*ROW('Hygiene Data'!F88))="","",OFFSET('Hygiene Data'!$F$11,0,10*ROW('Hygiene Data'!F88)))</f>
        <v/>
      </c>
      <c r="DV94" s="289" t="str">
        <f ca="true">+IF(OFFSET('Hygiene Data'!$F$12,0,10*ROW('Hygiene Data'!F88))="","",OFFSET('Hygiene Data'!$F$12,0,10*ROW('Hygiene Data'!F88)))</f>
        <v/>
      </c>
      <c r="DW94" s="289" t="str">
        <f ca="true">+IF(OFFSET('Hygiene Data'!$F$13,0,10*ROW('Hygiene Data'!F88))="","",OFFSET('Hygiene Data'!$F$13,0,10*ROW('Hygiene Data'!F88)))</f>
        <v/>
      </c>
      <c r="DX94" s="289" t="str">
        <f ca="true">+IF(OFFSET('Hygiene Data'!$G$11,0,10*ROW('Hygiene Data'!G88))="","",OFFSET('Hygiene Data'!$G$11,0,10*ROW('Hygiene Data'!G88)))</f>
        <v/>
      </c>
      <c r="DY94" s="289" t="str">
        <f ca="true">+IF(OFFSET('Hygiene Data'!$G$12,0,10*ROW('Hygiene Data'!G88))="","",OFFSET('Hygiene Data'!$G$12,0,10*ROW('Hygiene Data'!G88)))</f>
        <v/>
      </c>
      <c r="DZ94" s="289" t="str">
        <f ca="true">+IF(OFFSET('Hygiene Data'!$G$13,0,10*ROW('Hygiene Data'!G88))="","",OFFSET('Hygiene Data'!$G$13,0,10*ROW('Hygiene Data'!G88)))</f>
        <v/>
      </c>
      <c r="EA94" s="289" t="str">
        <f ca="true">+IF(OFFSET('Hygiene Data'!$H$11,0,10*ROW('Hygiene Data'!H88))="","",OFFSET('Hygiene Data'!$H$11,0,10*ROW('Hygiene Data'!H88)))</f>
        <v/>
      </c>
      <c r="EB94" s="289" t="str">
        <f ca="true">+IF(OFFSET('Hygiene Data'!$H$12,0,10*ROW('Hygiene Data'!H88))="","",OFFSET('Hygiene Data'!$H$12,0,10*ROW('Hygiene Data'!H88)))</f>
        <v/>
      </c>
      <c r="EC94" s="289" t="str">
        <f ca="true">+IF(OFFSET('Hygiene Data'!$H$13,0,10*ROW('Hygiene Data'!H88))="","",OFFSET('Hygiene Data'!$H$13,0,10*ROW('Hygiene Data'!H88)))</f>
        <v/>
      </c>
      <c r="ED94" s="289" t="str">
        <f ca="true">+IF(OFFSET('Hygiene Data'!$I$11,0,10*ROW('Hygiene Data'!I88))="","",OFFSET('Hygiene Data'!$I$11,0,10*ROW('Hygiene Data'!I88)))</f>
        <v/>
      </c>
      <c r="EE94" s="289" t="str">
        <f ca="true">+IF(OFFSET('Hygiene Data'!$I$12,0,10*ROW('Hygiene Data'!I88))="","",OFFSET('Hygiene Data'!$I$12,0,10*ROW('Hygiene Data'!I88)))</f>
        <v/>
      </c>
      <c r="EF94" s="289"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5"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9"/>
      <c r="BS95" s="289" t="str">
        <f ca="true">+IF(OFFSET('Water Data'!$D$27,0,10*ROW('Water Data'!D89))="","",OFFSET('Water Data'!$D$27,0,10*ROW('Water Data'!D89)))</f>
        <v/>
      </c>
      <c r="BT95" s="289" t="str">
        <f ca="true">+IF(OFFSET('Water Data'!$D$28,0,10*ROW('Water Data'!D89))="","",OFFSET('Water Data'!$D$28,0,10*ROW('Water Data'!D89)))</f>
        <v/>
      </c>
      <c r="BU95" s="289" t="str">
        <f ca="true">+IF(OFFSET('Water Data'!$D$29,0,10*ROW('Water Data'!D89))="","",OFFSET('Water Data'!$D$29,0,10*ROW('Water Data'!D89)))</f>
        <v/>
      </c>
      <c r="BV95" s="289" t="str">
        <f ca="true">+IF(OFFSET('Water Data'!$E$27,0,10*ROW('Water Data'!E89))="","",OFFSET('Water Data'!$E$27,0,10*ROW('Water Data'!E89)))</f>
        <v/>
      </c>
      <c r="BW95" s="289" t="str">
        <f ca="true">+IF(OFFSET('Water Data'!$E$28,0,10*ROW('Water Data'!E89))="","",OFFSET('Water Data'!$E$28,0,10*ROW('Water Data'!E89)))</f>
        <v/>
      </c>
      <c r="BX95" s="289" t="str">
        <f ca="true">+IF(OFFSET('Water Data'!$E$29,0,10*ROW('Water Data'!E89))="","",OFFSET('Water Data'!$E$29,0,10*ROW('Water Data'!E89)))</f>
        <v/>
      </c>
      <c r="BY95" s="289" t="str">
        <f ca="true">+IF(OFFSET('Water Data'!$F$27,0,10*ROW('Water Data'!F89))="","",OFFSET('Water Data'!$F$27,0,10*ROW('Water Data'!F89)))</f>
        <v/>
      </c>
      <c r="BZ95" s="289" t="str">
        <f ca="true">+IF(OFFSET('Water Data'!$F$28,0,10*ROW('Water Data'!F89))="","",OFFSET('Water Data'!$F$28,0,10*ROW('Water Data'!F89)))</f>
        <v/>
      </c>
      <c r="CA95" s="289" t="str">
        <f ca="true">+IF(OFFSET('Water Data'!$F$29,0,10*ROW('Water Data'!F89))="","",OFFSET('Water Data'!$F$29,0,10*ROW('Water Data'!F89)))</f>
        <v/>
      </c>
      <c r="CB95" s="289" t="str">
        <f ca="true">+IF(OFFSET('Water Data'!$G$27,0,10*ROW('Water Data'!G89))="","",OFFSET('Water Data'!$G$27,0,10*ROW('Water Data'!G89)))</f>
        <v/>
      </c>
      <c r="CC95" s="289" t="str">
        <f ca="true">+IF(OFFSET('Water Data'!$G$28,0,10*ROW('Water Data'!G89))="","",OFFSET('Water Data'!$G$28,0,10*ROW('Water Data'!G89)))</f>
        <v/>
      </c>
      <c r="CD95" s="289" t="str">
        <f ca="true">+IF(OFFSET('Water Data'!$G$29,0,10*ROW('Water Data'!G89))="","",OFFSET('Water Data'!$G$29,0,10*ROW('Water Data'!G89)))</f>
        <v/>
      </c>
      <c r="CE95" s="289" t="str">
        <f ca="true">+IF(OFFSET('Water Data'!$H$27,0,10*ROW('Water Data'!H89))="","",OFFSET('Water Data'!$H$27,0,10*ROW('Water Data'!H89)))</f>
        <v/>
      </c>
      <c r="CF95" s="289" t="str">
        <f ca="true">+IF(OFFSET('Water Data'!$H$28,0,10*ROW('Water Data'!H89))="","",OFFSET('Water Data'!$H$28,0,10*ROW('Water Data'!H89)))</f>
        <v/>
      </c>
      <c r="CG95" s="289" t="str">
        <f ca="true">+IF(OFFSET('Water Data'!$H$29,0,10*ROW('Water Data'!H89))="","",OFFSET('Water Data'!$H$29,0,10*ROW('Water Data'!H89)))</f>
        <v/>
      </c>
      <c r="CH95" s="289" t="str">
        <f ca="true">+IF(OFFSET('Water Data'!$I$27,0,10*ROW('Water Data'!I89))="","",OFFSET('Water Data'!$I$27,0,10*ROW('Water Data'!I89)))</f>
        <v/>
      </c>
      <c r="CI95" s="289" t="str">
        <f ca="true">+IF(OFFSET('Water Data'!$I$28,0,10*ROW('Water Data'!I89))="","",OFFSET('Water Data'!$I$28,0,10*ROW('Water Data'!I89)))</f>
        <v/>
      </c>
      <c r="CJ95" s="289" t="str">
        <f ca="true">+IF(OFFSET('Water Data'!$I$29,0,10*ROW('Water Data'!I89))="","",OFFSET('Water Data'!$I$29,0,10*ROW('Water Data'!I89)))</f>
        <v/>
      </c>
      <c r="CK95" s="289" t="str">
        <f ca="true">+IF(OFFSET('Sanitation Data'!$D$28,0,10*ROW('Sanitation Data'!D89))="","",OFFSET('Sanitation Data'!$D$28,0,10*ROW('Sanitation Data'!D89)))</f>
        <v/>
      </c>
      <c r="CL95" s="289" t="str">
        <f ca="true">+IF(OFFSET('Sanitation Data'!$D$29,0,10*ROW('Sanitation Data'!D89))="","",OFFSET('Sanitation Data'!$D$29,0,10*ROW('Sanitation Data'!D89)))</f>
        <v/>
      </c>
      <c r="CM95" s="289" t="str">
        <f ca="true">+IF(OFFSET('Sanitation Data'!$D$30,0,10*ROW('Sanitation Data'!D89))="","",OFFSET('Sanitation Data'!$D$30,0,10*ROW('Sanitation Data'!D89)))</f>
        <v/>
      </c>
      <c r="CN95" s="289" t="str">
        <f ca="true">+IF(OFFSET('Sanitation Data'!$D$31,0,10*ROW('Sanitation Data'!D89))="","",OFFSET('Sanitation Data'!$D$31,0,10*ROW('Sanitation Data'!D89)))</f>
        <v/>
      </c>
      <c r="CO95" s="289" t="str">
        <f ca="true">+IF(OFFSET('Sanitation Data'!$D$32,0,10*ROW('Sanitation Data'!D89))="","",OFFSET('Sanitation Data'!$D$32,0,10*ROW('Sanitation Data'!D89)))</f>
        <v/>
      </c>
      <c r="CP95" s="289" t="str">
        <f ca="true">+IF(OFFSET('Sanitation Data'!$E$28,0,10*ROW('Sanitation Data'!E89))="","",OFFSET('Sanitation Data'!$E$28,0,10*ROW('Sanitation Data'!E89)))</f>
        <v/>
      </c>
      <c r="CQ95" s="289" t="str">
        <f ca="true">+IF(OFFSET('Sanitation Data'!$E$29,0,10*ROW('Sanitation Data'!E89))="","",OFFSET('Sanitation Data'!$E$29,0,10*ROW('Sanitation Data'!E89)))</f>
        <v/>
      </c>
      <c r="CR95" s="289" t="str">
        <f ca="true">+IF(OFFSET('Sanitation Data'!$E$30,0,10*ROW('Sanitation Data'!E89))="","",OFFSET('Sanitation Data'!$E$30,0,10*ROW('Sanitation Data'!E89)))</f>
        <v/>
      </c>
      <c r="CS95" s="289" t="str">
        <f ca="true">+IF(OFFSET('Sanitation Data'!$E$31,0,10*ROW('Sanitation Data'!E89))="","",OFFSET('Sanitation Data'!$E$31,0,10*ROW('Sanitation Data'!E89)))</f>
        <v/>
      </c>
      <c r="CT95" s="289" t="str">
        <f ca="true">+IF(OFFSET('Sanitation Data'!$E$32,0,10*ROW('Sanitation Data'!E89))="","",OFFSET('Sanitation Data'!$E$32,0,10*ROW('Sanitation Data'!E89)))</f>
        <v/>
      </c>
      <c r="CU95" s="289" t="str">
        <f ca="true">+IF(OFFSET('Sanitation Data'!$F$28,0,10*ROW('Sanitation Data'!F89))="","",OFFSET('Sanitation Data'!$F$28,0,10*ROW('Sanitation Data'!F89)))</f>
        <v/>
      </c>
      <c r="CV95" s="289" t="str">
        <f ca="true">+IF(OFFSET('Sanitation Data'!$F$29,0,10*ROW('Sanitation Data'!F89))="","",OFFSET('Sanitation Data'!$F$29,0,10*ROW('Sanitation Data'!F89)))</f>
        <v/>
      </c>
      <c r="CW95" s="289" t="str">
        <f ca="true">+IF(OFFSET('Sanitation Data'!$F$30,0,10*ROW('Sanitation Data'!F89))="","",OFFSET('Sanitation Data'!$F$30,0,10*ROW('Sanitation Data'!F89)))</f>
        <v/>
      </c>
      <c r="CX95" s="289" t="str">
        <f ca="true">+IF(OFFSET('Sanitation Data'!$F$31,0,10*ROW('Sanitation Data'!F89))="","",OFFSET('Sanitation Data'!$F$31,0,10*ROW('Sanitation Data'!F89)))</f>
        <v/>
      </c>
      <c r="CY95" s="289" t="str">
        <f ca="true">+IF(OFFSET('Sanitation Data'!$F$32,0,10*ROW('Sanitation Data'!F89))="","",OFFSET('Sanitation Data'!$F$32,0,10*ROW('Sanitation Data'!F89)))</f>
        <v/>
      </c>
      <c r="CZ95" s="289" t="str">
        <f ca="true">+IF(OFFSET('Sanitation Data'!$G$28,0,10*ROW('Sanitation Data'!G89))="","",OFFSET('Sanitation Data'!$G$28,0,10*ROW('Sanitation Data'!G89)))</f>
        <v/>
      </c>
      <c r="DA95" s="289" t="str">
        <f ca="true">+IF(OFFSET('Sanitation Data'!$G$29,0,10*ROW('Sanitation Data'!G89))="","",OFFSET('Sanitation Data'!$G$29,0,10*ROW('Sanitation Data'!G89)))</f>
        <v/>
      </c>
      <c r="DB95" s="289" t="str">
        <f ca="true">+IF(OFFSET('Sanitation Data'!$G$30,0,10*ROW('Sanitation Data'!G89))="","",OFFSET('Sanitation Data'!$G$30,0,10*ROW('Sanitation Data'!G89)))</f>
        <v/>
      </c>
      <c r="DC95" s="289" t="str">
        <f ca="true">+IF(OFFSET('Sanitation Data'!$G$31,0,10*ROW('Sanitation Data'!G89))="","",OFFSET('Sanitation Data'!$G$31,0,10*ROW('Sanitation Data'!G89)))</f>
        <v/>
      </c>
      <c r="DD95" s="289" t="str">
        <f ca="true">+IF(OFFSET('Sanitation Data'!$G$32,0,10*ROW('Sanitation Data'!G89))="","",OFFSET('Sanitation Data'!$G$32,0,10*ROW('Sanitation Data'!G89)))</f>
        <v/>
      </c>
      <c r="DE95" s="289" t="str">
        <f ca="true">+IF(OFFSET('Sanitation Data'!$H$28,0,10*ROW('Sanitation Data'!H89))="","",OFFSET('Sanitation Data'!$H$28,0,10*ROW('Sanitation Data'!H89)))</f>
        <v/>
      </c>
      <c r="DF95" s="289" t="str">
        <f ca="true">+IF(OFFSET('Sanitation Data'!$H$29,0,10*ROW('Sanitation Data'!H89))="","",OFFSET('Sanitation Data'!$H$29,0,10*ROW('Sanitation Data'!H89)))</f>
        <v/>
      </c>
      <c r="DG95" s="289" t="str">
        <f ca="true">+IF(OFFSET('Sanitation Data'!$H$30,0,10*ROW('Sanitation Data'!H89))="","",OFFSET('Sanitation Data'!$H$30,0,10*ROW('Sanitation Data'!H89)))</f>
        <v/>
      </c>
      <c r="DH95" s="289" t="str">
        <f ca="true">+IF(OFFSET('Sanitation Data'!$H$31,0,10*ROW('Sanitation Data'!H89))="","",OFFSET('Sanitation Data'!$H$31,0,10*ROW('Sanitation Data'!H89)))</f>
        <v/>
      </c>
      <c r="DI95" s="289" t="str">
        <f ca="true">+IF(OFFSET('Sanitation Data'!$H$32,0,10*ROW('Sanitation Data'!H89))="","",OFFSET('Sanitation Data'!$H$32,0,10*ROW('Sanitation Data'!H89)))</f>
        <v/>
      </c>
      <c r="DJ95" s="289" t="str">
        <f ca="true">+IF(OFFSET('Sanitation Data'!$I$28,0,10*ROW('Sanitation Data'!I89))="","",OFFSET('Sanitation Data'!$I$28,0,10*ROW('Sanitation Data'!I89)))</f>
        <v/>
      </c>
      <c r="DK95" s="289" t="str">
        <f ca="true">+IF(OFFSET('Sanitation Data'!$I$29,0,10*ROW('Sanitation Data'!I89))="","",OFFSET('Sanitation Data'!$I$29,0,10*ROW('Sanitation Data'!I89)))</f>
        <v/>
      </c>
      <c r="DL95" s="289" t="str">
        <f ca="true">+IF(OFFSET('Sanitation Data'!$I$30,0,10*ROW('Sanitation Data'!I89))="","",OFFSET('Sanitation Data'!$I$30,0,10*ROW('Sanitation Data'!I89)))</f>
        <v/>
      </c>
      <c r="DM95" s="289" t="str">
        <f ca="true">+IF(OFFSET('Sanitation Data'!$I$31,0,10*ROW('Sanitation Data'!I89))="","",OFFSET('Sanitation Data'!$I$31,0,10*ROW('Sanitation Data'!I89)))</f>
        <v/>
      </c>
      <c r="DN95" s="289" t="str">
        <f ca="true">+IF(OFFSET('Sanitation Data'!$I$32,0,10*ROW('Sanitation Data'!I89))="","",OFFSET('Sanitation Data'!$I$32,0,10*ROW('Sanitation Data'!I89)))</f>
        <v/>
      </c>
      <c r="DO95" s="289" t="str">
        <f ca="true">+IF(OFFSET('Hygiene Data'!$D$11,0,10*ROW('Hygiene Data'!D89))="","",OFFSET('Hygiene Data'!$D$11,0,10*ROW('Hygiene Data'!D89)))</f>
        <v/>
      </c>
      <c r="DP95" s="289" t="str">
        <f ca="true">+IF(OFFSET('Hygiene Data'!$D$12,0,10*ROW('Hygiene Data'!D89))="","",OFFSET('Hygiene Data'!$D$12,0,10*ROW('Hygiene Data'!D89)))</f>
        <v/>
      </c>
      <c r="DQ95" s="289" t="str">
        <f ca="true">+IF(OFFSET('Hygiene Data'!$D$13,0,10*ROW('Hygiene Data'!D89))="","",OFFSET('Hygiene Data'!$D$13,0,10*ROW('Hygiene Data'!D89)))</f>
        <v/>
      </c>
      <c r="DR95" s="289" t="str">
        <f ca="true">+IF(OFFSET('Hygiene Data'!$E$11,0,10*ROW('Hygiene Data'!E89))="","",OFFSET('Hygiene Data'!$E$11,0,10*ROW('Hygiene Data'!E89)))</f>
        <v/>
      </c>
      <c r="DS95" s="289" t="str">
        <f ca="true">+IF(OFFSET('Hygiene Data'!$E$12,0,10*ROW('Hygiene Data'!E89))="","",OFFSET('Hygiene Data'!$E$12,0,10*ROW('Hygiene Data'!E89)))</f>
        <v/>
      </c>
      <c r="DT95" s="289" t="str">
        <f ca="true">+IF(OFFSET('Hygiene Data'!$E$13,0,10*ROW('Hygiene Data'!E89))="","",OFFSET('Hygiene Data'!$E$13,0,10*ROW('Hygiene Data'!E89)))</f>
        <v/>
      </c>
      <c r="DU95" s="289" t="str">
        <f ca="true">+IF(OFFSET('Hygiene Data'!$F$11,0,10*ROW('Hygiene Data'!F89))="","",OFFSET('Hygiene Data'!$F$11,0,10*ROW('Hygiene Data'!F89)))</f>
        <v/>
      </c>
      <c r="DV95" s="289" t="str">
        <f ca="true">+IF(OFFSET('Hygiene Data'!$F$12,0,10*ROW('Hygiene Data'!F89))="","",OFFSET('Hygiene Data'!$F$12,0,10*ROW('Hygiene Data'!F89)))</f>
        <v/>
      </c>
      <c r="DW95" s="289" t="str">
        <f ca="true">+IF(OFFSET('Hygiene Data'!$F$13,0,10*ROW('Hygiene Data'!F89))="","",OFFSET('Hygiene Data'!$F$13,0,10*ROW('Hygiene Data'!F89)))</f>
        <v/>
      </c>
      <c r="DX95" s="289" t="str">
        <f ca="true">+IF(OFFSET('Hygiene Data'!$G$11,0,10*ROW('Hygiene Data'!G89))="","",OFFSET('Hygiene Data'!$G$11,0,10*ROW('Hygiene Data'!G89)))</f>
        <v/>
      </c>
      <c r="DY95" s="289" t="str">
        <f ca="true">+IF(OFFSET('Hygiene Data'!$G$12,0,10*ROW('Hygiene Data'!G89))="","",OFFSET('Hygiene Data'!$G$12,0,10*ROW('Hygiene Data'!G89)))</f>
        <v/>
      </c>
      <c r="DZ95" s="289" t="str">
        <f ca="true">+IF(OFFSET('Hygiene Data'!$G$13,0,10*ROW('Hygiene Data'!G89))="","",OFFSET('Hygiene Data'!$G$13,0,10*ROW('Hygiene Data'!G89)))</f>
        <v/>
      </c>
      <c r="EA95" s="289" t="str">
        <f ca="true">+IF(OFFSET('Hygiene Data'!$H$11,0,10*ROW('Hygiene Data'!H89))="","",OFFSET('Hygiene Data'!$H$11,0,10*ROW('Hygiene Data'!H89)))</f>
        <v/>
      </c>
      <c r="EB95" s="289" t="str">
        <f ca="true">+IF(OFFSET('Hygiene Data'!$H$12,0,10*ROW('Hygiene Data'!H89))="","",OFFSET('Hygiene Data'!$H$12,0,10*ROW('Hygiene Data'!H89)))</f>
        <v/>
      </c>
      <c r="EC95" s="289" t="str">
        <f ca="true">+IF(OFFSET('Hygiene Data'!$H$13,0,10*ROW('Hygiene Data'!H89))="","",OFFSET('Hygiene Data'!$H$13,0,10*ROW('Hygiene Data'!H89)))</f>
        <v/>
      </c>
      <c r="ED95" s="289" t="str">
        <f ca="true">+IF(OFFSET('Hygiene Data'!$I$11,0,10*ROW('Hygiene Data'!I89))="","",OFFSET('Hygiene Data'!$I$11,0,10*ROW('Hygiene Data'!I89)))</f>
        <v/>
      </c>
      <c r="EE95" s="289" t="str">
        <f ca="true">+IF(OFFSET('Hygiene Data'!$I$12,0,10*ROW('Hygiene Data'!I89))="","",OFFSET('Hygiene Data'!$I$12,0,10*ROW('Hygiene Data'!I89)))</f>
        <v/>
      </c>
      <c r="EF95" s="289"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5"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9"/>
      <c r="BS96" s="289" t="str">
        <f ca="true">+IF(OFFSET('Water Data'!$D$27,0,10*ROW('Water Data'!D90))="","",OFFSET('Water Data'!$D$27,0,10*ROW('Water Data'!D90)))</f>
        <v/>
      </c>
      <c r="BT96" s="289" t="str">
        <f ca="true">+IF(OFFSET('Water Data'!$D$28,0,10*ROW('Water Data'!D90))="","",OFFSET('Water Data'!$D$28,0,10*ROW('Water Data'!D90)))</f>
        <v/>
      </c>
      <c r="BU96" s="289" t="str">
        <f ca="true">+IF(OFFSET('Water Data'!$D$29,0,10*ROW('Water Data'!D90))="","",OFFSET('Water Data'!$D$29,0,10*ROW('Water Data'!D90)))</f>
        <v/>
      </c>
      <c r="BV96" s="289" t="str">
        <f ca="true">+IF(OFFSET('Water Data'!$E$27,0,10*ROW('Water Data'!E90))="","",OFFSET('Water Data'!$E$27,0,10*ROW('Water Data'!E90)))</f>
        <v/>
      </c>
      <c r="BW96" s="289" t="str">
        <f ca="true">+IF(OFFSET('Water Data'!$E$28,0,10*ROW('Water Data'!E90))="","",OFFSET('Water Data'!$E$28,0,10*ROW('Water Data'!E90)))</f>
        <v/>
      </c>
      <c r="BX96" s="289" t="str">
        <f ca="true">+IF(OFFSET('Water Data'!$E$29,0,10*ROW('Water Data'!E90))="","",OFFSET('Water Data'!$E$29,0,10*ROW('Water Data'!E90)))</f>
        <v/>
      </c>
      <c r="BY96" s="289" t="str">
        <f ca="true">+IF(OFFSET('Water Data'!$F$27,0,10*ROW('Water Data'!F90))="","",OFFSET('Water Data'!$F$27,0,10*ROW('Water Data'!F90)))</f>
        <v/>
      </c>
      <c r="BZ96" s="289" t="str">
        <f ca="true">+IF(OFFSET('Water Data'!$F$28,0,10*ROW('Water Data'!F90))="","",OFFSET('Water Data'!$F$28,0,10*ROW('Water Data'!F90)))</f>
        <v/>
      </c>
      <c r="CA96" s="289" t="str">
        <f ca="true">+IF(OFFSET('Water Data'!$F$29,0,10*ROW('Water Data'!F90))="","",OFFSET('Water Data'!$F$29,0,10*ROW('Water Data'!F90)))</f>
        <v/>
      </c>
      <c r="CB96" s="289" t="str">
        <f ca="true">+IF(OFFSET('Water Data'!$G$27,0,10*ROW('Water Data'!G90))="","",OFFSET('Water Data'!$G$27,0,10*ROW('Water Data'!G90)))</f>
        <v/>
      </c>
      <c r="CC96" s="289" t="str">
        <f ca="true">+IF(OFFSET('Water Data'!$G$28,0,10*ROW('Water Data'!G90))="","",OFFSET('Water Data'!$G$28,0,10*ROW('Water Data'!G90)))</f>
        <v/>
      </c>
      <c r="CD96" s="289" t="str">
        <f ca="true">+IF(OFFSET('Water Data'!$G$29,0,10*ROW('Water Data'!G90))="","",OFFSET('Water Data'!$G$29,0,10*ROW('Water Data'!G90)))</f>
        <v/>
      </c>
      <c r="CE96" s="289" t="str">
        <f ca="true">+IF(OFFSET('Water Data'!$H$27,0,10*ROW('Water Data'!H90))="","",OFFSET('Water Data'!$H$27,0,10*ROW('Water Data'!H90)))</f>
        <v/>
      </c>
      <c r="CF96" s="289" t="str">
        <f ca="true">+IF(OFFSET('Water Data'!$H$28,0,10*ROW('Water Data'!H90))="","",OFFSET('Water Data'!$H$28,0,10*ROW('Water Data'!H90)))</f>
        <v/>
      </c>
      <c r="CG96" s="289" t="str">
        <f ca="true">+IF(OFFSET('Water Data'!$H$29,0,10*ROW('Water Data'!H90))="","",OFFSET('Water Data'!$H$29,0,10*ROW('Water Data'!H90)))</f>
        <v/>
      </c>
      <c r="CH96" s="289" t="str">
        <f ca="true">+IF(OFFSET('Water Data'!$I$27,0,10*ROW('Water Data'!I90))="","",OFFSET('Water Data'!$I$27,0,10*ROW('Water Data'!I90)))</f>
        <v/>
      </c>
      <c r="CI96" s="289" t="str">
        <f ca="true">+IF(OFFSET('Water Data'!$I$28,0,10*ROW('Water Data'!I90))="","",OFFSET('Water Data'!$I$28,0,10*ROW('Water Data'!I90)))</f>
        <v/>
      </c>
      <c r="CJ96" s="289" t="str">
        <f ca="true">+IF(OFFSET('Water Data'!$I$29,0,10*ROW('Water Data'!I90))="","",OFFSET('Water Data'!$I$29,0,10*ROW('Water Data'!I90)))</f>
        <v/>
      </c>
      <c r="CK96" s="289" t="str">
        <f ca="true">+IF(OFFSET('Sanitation Data'!$D$28,0,10*ROW('Sanitation Data'!D90))="","",OFFSET('Sanitation Data'!$D$28,0,10*ROW('Sanitation Data'!D90)))</f>
        <v/>
      </c>
      <c r="CL96" s="289" t="str">
        <f ca="true">+IF(OFFSET('Sanitation Data'!$D$29,0,10*ROW('Sanitation Data'!D90))="","",OFFSET('Sanitation Data'!$D$29,0,10*ROW('Sanitation Data'!D90)))</f>
        <v/>
      </c>
      <c r="CM96" s="289" t="str">
        <f ca="true">+IF(OFFSET('Sanitation Data'!$D$30,0,10*ROW('Sanitation Data'!D90))="","",OFFSET('Sanitation Data'!$D$30,0,10*ROW('Sanitation Data'!D90)))</f>
        <v/>
      </c>
      <c r="CN96" s="289" t="str">
        <f ca="true">+IF(OFFSET('Sanitation Data'!$D$31,0,10*ROW('Sanitation Data'!D90))="","",OFFSET('Sanitation Data'!$D$31,0,10*ROW('Sanitation Data'!D90)))</f>
        <v/>
      </c>
      <c r="CO96" s="289" t="str">
        <f ca="true">+IF(OFFSET('Sanitation Data'!$D$32,0,10*ROW('Sanitation Data'!D90))="","",OFFSET('Sanitation Data'!$D$32,0,10*ROW('Sanitation Data'!D90)))</f>
        <v/>
      </c>
      <c r="CP96" s="289" t="str">
        <f ca="true">+IF(OFFSET('Sanitation Data'!$E$28,0,10*ROW('Sanitation Data'!E90))="","",OFFSET('Sanitation Data'!$E$28,0,10*ROW('Sanitation Data'!E90)))</f>
        <v/>
      </c>
      <c r="CQ96" s="289" t="str">
        <f ca="true">+IF(OFFSET('Sanitation Data'!$E$29,0,10*ROW('Sanitation Data'!E90))="","",OFFSET('Sanitation Data'!$E$29,0,10*ROW('Sanitation Data'!E90)))</f>
        <v/>
      </c>
      <c r="CR96" s="289" t="str">
        <f ca="true">+IF(OFFSET('Sanitation Data'!$E$30,0,10*ROW('Sanitation Data'!E90))="","",OFFSET('Sanitation Data'!$E$30,0,10*ROW('Sanitation Data'!E90)))</f>
        <v/>
      </c>
      <c r="CS96" s="289" t="str">
        <f ca="true">+IF(OFFSET('Sanitation Data'!$E$31,0,10*ROW('Sanitation Data'!E90))="","",OFFSET('Sanitation Data'!$E$31,0,10*ROW('Sanitation Data'!E90)))</f>
        <v/>
      </c>
      <c r="CT96" s="289" t="str">
        <f ca="true">+IF(OFFSET('Sanitation Data'!$E$32,0,10*ROW('Sanitation Data'!E90))="","",OFFSET('Sanitation Data'!$E$32,0,10*ROW('Sanitation Data'!E90)))</f>
        <v/>
      </c>
      <c r="CU96" s="289" t="str">
        <f ca="true">+IF(OFFSET('Sanitation Data'!$F$28,0,10*ROW('Sanitation Data'!F90))="","",OFFSET('Sanitation Data'!$F$28,0,10*ROW('Sanitation Data'!F90)))</f>
        <v/>
      </c>
      <c r="CV96" s="289" t="str">
        <f ca="true">+IF(OFFSET('Sanitation Data'!$F$29,0,10*ROW('Sanitation Data'!F90))="","",OFFSET('Sanitation Data'!$F$29,0,10*ROW('Sanitation Data'!F90)))</f>
        <v/>
      </c>
      <c r="CW96" s="289" t="str">
        <f ca="true">+IF(OFFSET('Sanitation Data'!$F$30,0,10*ROW('Sanitation Data'!F90))="","",OFFSET('Sanitation Data'!$F$30,0,10*ROW('Sanitation Data'!F90)))</f>
        <v/>
      </c>
      <c r="CX96" s="289" t="str">
        <f ca="true">+IF(OFFSET('Sanitation Data'!$F$31,0,10*ROW('Sanitation Data'!F90))="","",OFFSET('Sanitation Data'!$F$31,0,10*ROW('Sanitation Data'!F90)))</f>
        <v/>
      </c>
      <c r="CY96" s="289" t="str">
        <f ca="true">+IF(OFFSET('Sanitation Data'!$F$32,0,10*ROW('Sanitation Data'!F90))="","",OFFSET('Sanitation Data'!$F$32,0,10*ROW('Sanitation Data'!F90)))</f>
        <v/>
      </c>
      <c r="CZ96" s="289" t="str">
        <f ca="true">+IF(OFFSET('Sanitation Data'!$G$28,0,10*ROW('Sanitation Data'!G90))="","",OFFSET('Sanitation Data'!$G$28,0,10*ROW('Sanitation Data'!G90)))</f>
        <v/>
      </c>
      <c r="DA96" s="289" t="str">
        <f ca="true">+IF(OFFSET('Sanitation Data'!$G$29,0,10*ROW('Sanitation Data'!G90))="","",OFFSET('Sanitation Data'!$G$29,0,10*ROW('Sanitation Data'!G90)))</f>
        <v/>
      </c>
      <c r="DB96" s="289" t="str">
        <f ca="true">+IF(OFFSET('Sanitation Data'!$G$30,0,10*ROW('Sanitation Data'!G90))="","",OFFSET('Sanitation Data'!$G$30,0,10*ROW('Sanitation Data'!G90)))</f>
        <v/>
      </c>
      <c r="DC96" s="289" t="str">
        <f ca="true">+IF(OFFSET('Sanitation Data'!$G$31,0,10*ROW('Sanitation Data'!G90))="","",OFFSET('Sanitation Data'!$G$31,0,10*ROW('Sanitation Data'!G90)))</f>
        <v/>
      </c>
      <c r="DD96" s="289" t="str">
        <f ca="true">+IF(OFFSET('Sanitation Data'!$G$32,0,10*ROW('Sanitation Data'!G90))="","",OFFSET('Sanitation Data'!$G$32,0,10*ROW('Sanitation Data'!G90)))</f>
        <v/>
      </c>
      <c r="DE96" s="289" t="str">
        <f ca="true">+IF(OFFSET('Sanitation Data'!$H$28,0,10*ROW('Sanitation Data'!H90))="","",OFFSET('Sanitation Data'!$H$28,0,10*ROW('Sanitation Data'!H90)))</f>
        <v/>
      </c>
      <c r="DF96" s="289" t="str">
        <f ca="true">+IF(OFFSET('Sanitation Data'!$H$29,0,10*ROW('Sanitation Data'!H90))="","",OFFSET('Sanitation Data'!$H$29,0,10*ROW('Sanitation Data'!H90)))</f>
        <v/>
      </c>
      <c r="DG96" s="289" t="str">
        <f ca="true">+IF(OFFSET('Sanitation Data'!$H$30,0,10*ROW('Sanitation Data'!H90))="","",OFFSET('Sanitation Data'!$H$30,0,10*ROW('Sanitation Data'!H90)))</f>
        <v/>
      </c>
      <c r="DH96" s="289" t="str">
        <f ca="true">+IF(OFFSET('Sanitation Data'!$H$31,0,10*ROW('Sanitation Data'!H90))="","",OFFSET('Sanitation Data'!$H$31,0,10*ROW('Sanitation Data'!H90)))</f>
        <v/>
      </c>
      <c r="DI96" s="289" t="str">
        <f ca="true">+IF(OFFSET('Sanitation Data'!$H$32,0,10*ROW('Sanitation Data'!H90))="","",OFFSET('Sanitation Data'!$H$32,0,10*ROW('Sanitation Data'!H90)))</f>
        <v/>
      </c>
      <c r="DJ96" s="289" t="str">
        <f ca="true">+IF(OFFSET('Sanitation Data'!$I$28,0,10*ROW('Sanitation Data'!I90))="","",OFFSET('Sanitation Data'!$I$28,0,10*ROW('Sanitation Data'!I90)))</f>
        <v/>
      </c>
      <c r="DK96" s="289" t="str">
        <f ca="true">+IF(OFFSET('Sanitation Data'!$I$29,0,10*ROW('Sanitation Data'!I90))="","",OFFSET('Sanitation Data'!$I$29,0,10*ROW('Sanitation Data'!I90)))</f>
        <v/>
      </c>
      <c r="DL96" s="289" t="str">
        <f ca="true">+IF(OFFSET('Sanitation Data'!$I$30,0,10*ROW('Sanitation Data'!I90))="","",OFFSET('Sanitation Data'!$I$30,0,10*ROW('Sanitation Data'!I90)))</f>
        <v/>
      </c>
      <c r="DM96" s="289" t="str">
        <f ca="true">+IF(OFFSET('Sanitation Data'!$I$31,0,10*ROW('Sanitation Data'!I90))="","",OFFSET('Sanitation Data'!$I$31,0,10*ROW('Sanitation Data'!I90)))</f>
        <v/>
      </c>
      <c r="DN96" s="289" t="str">
        <f ca="true">+IF(OFFSET('Sanitation Data'!$I$32,0,10*ROW('Sanitation Data'!I90))="","",OFFSET('Sanitation Data'!$I$32,0,10*ROW('Sanitation Data'!I90)))</f>
        <v/>
      </c>
      <c r="DO96" s="289" t="str">
        <f ca="true">+IF(OFFSET('Hygiene Data'!$D$11,0,10*ROW('Hygiene Data'!D90))="","",OFFSET('Hygiene Data'!$D$11,0,10*ROW('Hygiene Data'!D90)))</f>
        <v/>
      </c>
      <c r="DP96" s="289" t="str">
        <f ca="true">+IF(OFFSET('Hygiene Data'!$D$12,0,10*ROW('Hygiene Data'!D90))="","",OFFSET('Hygiene Data'!$D$12,0,10*ROW('Hygiene Data'!D90)))</f>
        <v/>
      </c>
      <c r="DQ96" s="289" t="str">
        <f ca="true">+IF(OFFSET('Hygiene Data'!$D$13,0,10*ROW('Hygiene Data'!D90))="","",OFFSET('Hygiene Data'!$D$13,0,10*ROW('Hygiene Data'!D90)))</f>
        <v/>
      </c>
      <c r="DR96" s="289" t="str">
        <f ca="true">+IF(OFFSET('Hygiene Data'!$E$11,0,10*ROW('Hygiene Data'!E90))="","",OFFSET('Hygiene Data'!$E$11,0,10*ROW('Hygiene Data'!E90)))</f>
        <v/>
      </c>
      <c r="DS96" s="289" t="str">
        <f ca="true">+IF(OFFSET('Hygiene Data'!$E$12,0,10*ROW('Hygiene Data'!E90))="","",OFFSET('Hygiene Data'!$E$12,0,10*ROW('Hygiene Data'!E90)))</f>
        <v/>
      </c>
      <c r="DT96" s="289" t="str">
        <f ca="true">+IF(OFFSET('Hygiene Data'!$E$13,0,10*ROW('Hygiene Data'!E90))="","",OFFSET('Hygiene Data'!$E$13,0,10*ROW('Hygiene Data'!E90)))</f>
        <v/>
      </c>
      <c r="DU96" s="289" t="str">
        <f ca="true">+IF(OFFSET('Hygiene Data'!$F$11,0,10*ROW('Hygiene Data'!F90))="","",OFFSET('Hygiene Data'!$F$11,0,10*ROW('Hygiene Data'!F90)))</f>
        <v/>
      </c>
      <c r="DV96" s="289" t="str">
        <f ca="true">+IF(OFFSET('Hygiene Data'!$F$12,0,10*ROW('Hygiene Data'!F90))="","",OFFSET('Hygiene Data'!$F$12,0,10*ROW('Hygiene Data'!F90)))</f>
        <v/>
      </c>
      <c r="DW96" s="289" t="str">
        <f ca="true">+IF(OFFSET('Hygiene Data'!$F$13,0,10*ROW('Hygiene Data'!F90))="","",OFFSET('Hygiene Data'!$F$13,0,10*ROW('Hygiene Data'!F90)))</f>
        <v/>
      </c>
      <c r="DX96" s="289" t="str">
        <f ca="true">+IF(OFFSET('Hygiene Data'!$G$11,0,10*ROW('Hygiene Data'!G90))="","",OFFSET('Hygiene Data'!$G$11,0,10*ROW('Hygiene Data'!G90)))</f>
        <v/>
      </c>
      <c r="DY96" s="289" t="str">
        <f ca="true">+IF(OFFSET('Hygiene Data'!$G$12,0,10*ROW('Hygiene Data'!G90))="","",OFFSET('Hygiene Data'!$G$12,0,10*ROW('Hygiene Data'!G90)))</f>
        <v/>
      </c>
      <c r="DZ96" s="289" t="str">
        <f ca="true">+IF(OFFSET('Hygiene Data'!$G$13,0,10*ROW('Hygiene Data'!G90))="","",OFFSET('Hygiene Data'!$G$13,0,10*ROW('Hygiene Data'!G90)))</f>
        <v/>
      </c>
      <c r="EA96" s="289" t="str">
        <f ca="true">+IF(OFFSET('Hygiene Data'!$H$11,0,10*ROW('Hygiene Data'!H90))="","",OFFSET('Hygiene Data'!$H$11,0,10*ROW('Hygiene Data'!H90)))</f>
        <v/>
      </c>
      <c r="EB96" s="289" t="str">
        <f ca="true">+IF(OFFSET('Hygiene Data'!$H$12,0,10*ROW('Hygiene Data'!H90))="","",OFFSET('Hygiene Data'!$H$12,0,10*ROW('Hygiene Data'!H90)))</f>
        <v/>
      </c>
      <c r="EC96" s="289" t="str">
        <f ca="true">+IF(OFFSET('Hygiene Data'!$H$13,0,10*ROW('Hygiene Data'!H90))="","",OFFSET('Hygiene Data'!$H$13,0,10*ROW('Hygiene Data'!H90)))</f>
        <v/>
      </c>
      <c r="ED96" s="289" t="str">
        <f ca="true">+IF(OFFSET('Hygiene Data'!$I$11,0,10*ROW('Hygiene Data'!I90))="","",OFFSET('Hygiene Data'!$I$11,0,10*ROW('Hygiene Data'!I90)))</f>
        <v/>
      </c>
      <c r="EE96" s="289" t="str">
        <f ca="true">+IF(OFFSET('Hygiene Data'!$I$12,0,10*ROW('Hygiene Data'!I90))="","",OFFSET('Hygiene Data'!$I$12,0,10*ROW('Hygiene Data'!I90)))</f>
        <v/>
      </c>
      <c r="EF96" s="289"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5"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9"/>
      <c r="BS97" s="289" t="str">
        <f ca="true">+IF(OFFSET('Water Data'!$D$27,0,10*ROW('Water Data'!D91))="","",OFFSET('Water Data'!$D$27,0,10*ROW('Water Data'!D91)))</f>
        <v/>
      </c>
      <c r="BT97" s="289" t="str">
        <f ca="true">+IF(OFFSET('Water Data'!$D$28,0,10*ROW('Water Data'!D91))="","",OFFSET('Water Data'!$D$28,0,10*ROW('Water Data'!D91)))</f>
        <v/>
      </c>
      <c r="BU97" s="289" t="str">
        <f ca="true">+IF(OFFSET('Water Data'!$D$29,0,10*ROW('Water Data'!D91))="","",OFFSET('Water Data'!$D$29,0,10*ROW('Water Data'!D91)))</f>
        <v/>
      </c>
      <c r="BV97" s="289" t="str">
        <f ca="true">+IF(OFFSET('Water Data'!$E$27,0,10*ROW('Water Data'!E91))="","",OFFSET('Water Data'!$E$27,0,10*ROW('Water Data'!E91)))</f>
        <v/>
      </c>
      <c r="BW97" s="289" t="str">
        <f ca="true">+IF(OFFSET('Water Data'!$E$28,0,10*ROW('Water Data'!E91))="","",OFFSET('Water Data'!$E$28,0,10*ROW('Water Data'!E91)))</f>
        <v/>
      </c>
      <c r="BX97" s="289" t="str">
        <f ca="true">+IF(OFFSET('Water Data'!$E$29,0,10*ROW('Water Data'!E91))="","",OFFSET('Water Data'!$E$29,0,10*ROW('Water Data'!E91)))</f>
        <v/>
      </c>
      <c r="BY97" s="289" t="str">
        <f ca="true">+IF(OFFSET('Water Data'!$F$27,0,10*ROW('Water Data'!F91))="","",OFFSET('Water Data'!$F$27,0,10*ROW('Water Data'!F91)))</f>
        <v/>
      </c>
      <c r="BZ97" s="289" t="str">
        <f ca="true">+IF(OFFSET('Water Data'!$F$28,0,10*ROW('Water Data'!F91))="","",OFFSET('Water Data'!$F$28,0,10*ROW('Water Data'!F91)))</f>
        <v/>
      </c>
      <c r="CA97" s="289" t="str">
        <f ca="true">+IF(OFFSET('Water Data'!$F$29,0,10*ROW('Water Data'!F91))="","",OFFSET('Water Data'!$F$29,0,10*ROW('Water Data'!F91)))</f>
        <v/>
      </c>
      <c r="CB97" s="289" t="str">
        <f ca="true">+IF(OFFSET('Water Data'!$G$27,0,10*ROW('Water Data'!G91))="","",OFFSET('Water Data'!$G$27,0,10*ROW('Water Data'!G91)))</f>
        <v/>
      </c>
      <c r="CC97" s="289" t="str">
        <f ca="true">+IF(OFFSET('Water Data'!$G$28,0,10*ROW('Water Data'!G91))="","",OFFSET('Water Data'!$G$28,0,10*ROW('Water Data'!G91)))</f>
        <v/>
      </c>
      <c r="CD97" s="289" t="str">
        <f ca="true">+IF(OFFSET('Water Data'!$G$29,0,10*ROW('Water Data'!G91))="","",OFFSET('Water Data'!$G$29,0,10*ROW('Water Data'!G91)))</f>
        <v/>
      </c>
      <c r="CE97" s="289" t="str">
        <f ca="true">+IF(OFFSET('Water Data'!$H$27,0,10*ROW('Water Data'!H91))="","",OFFSET('Water Data'!$H$27,0,10*ROW('Water Data'!H91)))</f>
        <v/>
      </c>
      <c r="CF97" s="289" t="str">
        <f ca="true">+IF(OFFSET('Water Data'!$H$28,0,10*ROW('Water Data'!H91))="","",OFFSET('Water Data'!$H$28,0,10*ROW('Water Data'!H91)))</f>
        <v/>
      </c>
      <c r="CG97" s="289" t="str">
        <f ca="true">+IF(OFFSET('Water Data'!$H$29,0,10*ROW('Water Data'!H91))="","",OFFSET('Water Data'!$H$29,0,10*ROW('Water Data'!H91)))</f>
        <v/>
      </c>
      <c r="CH97" s="289" t="str">
        <f ca="true">+IF(OFFSET('Water Data'!$I$27,0,10*ROW('Water Data'!I91))="","",OFFSET('Water Data'!$I$27,0,10*ROW('Water Data'!I91)))</f>
        <v/>
      </c>
      <c r="CI97" s="289" t="str">
        <f ca="true">+IF(OFFSET('Water Data'!$I$28,0,10*ROW('Water Data'!I91))="","",OFFSET('Water Data'!$I$28,0,10*ROW('Water Data'!I91)))</f>
        <v/>
      </c>
      <c r="CJ97" s="289" t="str">
        <f ca="true">+IF(OFFSET('Water Data'!$I$29,0,10*ROW('Water Data'!I91))="","",OFFSET('Water Data'!$I$29,0,10*ROW('Water Data'!I91)))</f>
        <v/>
      </c>
      <c r="CK97" s="289" t="str">
        <f ca="true">+IF(OFFSET('Sanitation Data'!$D$28,0,10*ROW('Sanitation Data'!D91))="","",OFFSET('Sanitation Data'!$D$28,0,10*ROW('Sanitation Data'!D91)))</f>
        <v/>
      </c>
      <c r="CL97" s="289" t="str">
        <f ca="true">+IF(OFFSET('Sanitation Data'!$D$29,0,10*ROW('Sanitation Data'!D91))="","",OFFSET('Sanitation Data'!$D$29,0,10*ROW('Sanitation Data'!D91)))</f>
        <v/>
      </c>
      <c r="CM97" s="289" t="str">
        <f ca="true">+IF(OFFSET('Sanitation Data'!$D$30,0,10*ROW('Sanitation Data'!D91))="","",OFFSET('Sanitation Data'!$D$30,0,10*ROW('Sanitation Data'!D91)))</f>
        <v/>
      </c>
      <c r="CN97" s="289" t="str">
        <f ca="true">+IF(OFFSET('Sanitation Data'!$D$31,0,10*ROW('Sanitation Data'!D91))="","",OFFSET('Sanitation Data'!$D$31,0,10*ROW('Sanitation Data'!D91)))</f>
        <v/>
      </c>
      <c r="CO97" s="289" t="str">
        <f ca="true">+IF(OFFSET('Sanitation Data'!$D$32,0,10*ROW('Sanitation Data'!D91))="","",OFFSET('Sanitation Data'!$D$32,0,10*ROW('Sanitation Data'!D91)))</f>
        <v/>
      </c>
      <c r="CP97" s="289" t="str">
        <f ca="true">+IF(OFFSET('Sanitation Data'!$E$28,0,10*ROW('Sanitation Data'!E91))="","",OFFSET('Sanitation Data'!$E$28,0,10*ROW('Sanitation Data'!E91)))</f>
        <v/>
      </c>
      <c r="CQ97" s="289" t="str">
        <f ca="true">+IF(OFFSET('Sanitation Data'!$E$29,0,10*ROW('Sanitation Data'!E91))="","",OFFSET('Sanitation Data'!$E$29,0,10*ROW('Sanitation Data'!E91)))</f>
        <v/>
      </c>
      <c r="CR97" s="289" t="str">
        <f ca="true">+IF(OFFSET('Sanitation Data'!$E$30,0,10*ROW('Sanitation Data'!E91))="","",OFFSET('Sanitation Data'!$E$30,0,10*ROW('Sanitation Data'!E91)))</f>
        <v/>
      </c>
      <c r="CS97" s="289" t="str">
        <f ca="true">+IF(OFFSET('Sanitation Data'!$E$31,0,10*ROW('Sanitation Data'!E91))="","",OFFSET('Sanitation Data'!$E$31,0,10*ROW('Sanitation Data'!E91)))</f>
        <v/>
      </c>
      <c r="CT97" s="289" t="str">
        <f ca="true">+IF(OFFSET('Sanitation Data'!$E$32,0,10*ROW('Sanitation Data'!E91))="","",OFFSET('Sanitation Data'!$E$32,0,10*ROW('Sanitation Data'!E91)))</f>
        <v/>
      </c>
      <c r="CU97" s="289" t="str">
        <f ca="true">+IF(OFFSET('Sanitation Data'!$F$28,0,10*ROW('Sanitation Data'!F91))="","",OFFSET('Sanitation Data'!$F$28,0,10*ROW('Sanitation Data'!F91)))</f>
        <v/>
      </c>
      <c r="CV97" s="289" t="str">
        <f ca="true">+IF(OFFSET('Sanitation Data'!$F$29,0,10*ROW('Sanitation Data'!F91))="","",OFFSET('Sanitation Data'!$F$29,0,10*ROW('Sanitation Data'!F91)))</f>
        <v/>
      </c>
      <c r="CW97" s="289" t="str">
        <f ca="true">+IF(OFFSET('Sanitation Data'!$F$30,0,10*ROW('Sanitation Data'!F91))="","",OFFSET('Sanitation Data'!$F$30,0,10*ROW('Sanitation Data'!F91)))</f>
        <v/>
      </c>
      <c r="CX97" s="289" t="str">
        <f ca="true">+IF(OFFSET('Sanitation Data'!$F$31,0,10*ROW('Sanitation Data'!F91))="","",OFFSET('Sanitation Data'!$F$31,0,10*ROW('Sanitation Data'!F91)))</f>
        <v/>
      </c>
      <c r="CY97" s="289" t="str">
        <f ca="true">+IF(OFFSET('Sanitation Data'!$F$32,0,10*ROW('Sanitation Data'!F91))="","",OFFSET('Sanitation Data'!$F$32,0,10*ROW('Sanitation Data'!F91)))</f>
        <v/>
      </c>
      <c r="CZ97" s="289" t="str">
        <f ca="true">+IF(OFFSET('Sanitation Data'!$G$28,0,10*ROW('Sanitation Data'!G91))="","",OFFSET('Sanitation Data'!$G$28,0,10*ROW('Sanitation Data'!G91)))</f>
        <v/>
      </c>
      <c r="DA97" s="289" t="str">
        <f ca="true">+IF(OFFSET('Sanitation Data'!$G$29,0,10*ROW('Sanitation Data'!G91))="","",OFFSET('Sanitation Data'!$G$29,0,10*ROW('Sanitation Data'!G91)))</f>
        <v/>
      </c>
      <c r="DB97" s="289" t="str">
        <f ca="true">+IF(OFFSET('Sanitation Data'!$G$30,0,10*ROW('Sanitation Data'!G91))="","",OFFSET('Sanitation Data'!$G$30,0,10*ROW('Sanitation Data'!G91)))</f>
        <v/>
      </c>
      <c r="DC97" s="289" t="str">
        <f ca="true">+IF(OFFSET('Sanitation Data'!$G$31,0,10*ROW('Sanitation Data'!G91))="","",OFFSET('Sanitation Data'!$G$31,0,10*ROW('Sanitation Data'!G91)))</f>
        <v/>
      </c>
      <c r="DD97" s="289" t="str">
        <f ca="true">+IF(OFFSET('Sanitation Data'!$G$32,0,10*ROW('Sanitation Data'!G91))="","",OFFSET('Sanitation Data'!$G$32,0,10*ROW('Sanitation Data'!G91)))</f>
        <v/>
      </c>
      <c r="DE97" s="289" t="str">
        <f ca="true">+IF(OFFSET('Sanitation Data'!$H$28,0,10*ROW('Sanitation Data'!H91))="","",OFFSET('Sanitation Data'!$H$28,0,10*ROW('Sanitation Data'!H91)))</f>
        <v/>
      </c>
      <c r="DF97" s="289" t="str">
        <f ca="true">+IF(OFFSET('Sanitation Data'!$H$29,0,10*ROW('Sanitation Data'!H91))="","",OFFSET('Sanitation Data'!$H$29,0,10*ROW('Sanitation Data'!H91)))</f>
        <v/>
      </c>
      <c r="DG97" s="289" t="str">
        <f ca="true">+IF(OFFSET('Sanitation Data'!$H$30,0,10*ROW('Sanitation Data'!H91))="","",OFFSET('Sanitation Data'!$H$30,0,10*ROW('Sanitation Data'!H91)))</f>
        <v/>
      </c>
      <c r="DH97" s="289" t="str">
        <f ca="true">+IF(OFFSET('Sanitation Data'!$H$31,0,10*ROW('Sanitation Data'!H91))="","",OFFSET('Sanitation Data'!$H$31,0,10*ROW('Sanitation Data'!H91)))</f>
        <v/>
      </c>
      <c r="DI97" s="289" t="str">
        <f ca="true">+IF(OFFSET('Sanitation Data'!$H$32,0,10*ROW('Sanitation Data'!H91))="","",OFFSET('Sanitation Data'!$H$32,0,10*ROW('Sanitation Data'!H91)))</f>
        <v/>
      </c>
      <c r="DJ97" s="289" t="str">
        <f ca="true">+IF(OFFSET('Sanitation Data'!$I$28,0,10*ROW('Sanitation Data'!I91))="","",OFFSET('Sanitation Data'!$I$28,0,10*ROW('Sanitation Data'!I91)))</f>
        <v/>
      </c>
      <c r="DK97" s="289" t="str">
        <f ca="true">+IF(OFFSET('Sanitation Data'!$I$29,0,10*ROW('Sanitation Data'!I91))="","",OFFSET('Sanitation Data'!$I$29,0,10*ROW('Sanitation Data'!I91)))</f>
        <v/>
      </c>
      <c r="DL97" s="289" t="str">
        <f ca="true">+IF(OFFSET('Sanitation Data'!$I$30,0,10*ROW('Sanitation Data'!I91))="","",OFFSET('Sanitation Data'!$I$30,0,10*ROW('Sanitation Data'!I91)))</f>
        <v/>
      </c>
      <c r="DM97" s="289" t="str">
        <f ca="true">+IF(OFFSET('Sanitation Data'!$I$31,0,10*ROW('Sanitation Data'!I91))="","",OFFSET('Sanitation Data'!$I$31,0,10*ROW('Sanitation Data'!I91)))</f>
        <v/>
      </c>
      <c r="DN97" s="289" t="str">
        <f ca="true">+IF(OFFSET('Sanitation Data'!$I$32,0,10*ROW('Sanitation Data'!I91))="","",OFFSET('Sanitation Data'!$I$32,0,10*ROW('Sanitation Data'!I91)))</f>
        <v/>
      </c>
      <c r="DO97" s="289" t="str">
        <f ca="true">+IF(OFFSET('Hygiene Data'!$D$11,0,10*ROW('Hygiene Data'!D91))="","",OFFSET('Hygiene Data'!$D$11,0,10*ROW('Hygiene Data'!D91)))</f>
        <v/>
      </c>
      <c r="DP97" s="289" t="str">
        <f ca="true">+IF(OFFSET('Hygiene Data'!$D$12,0,10*ROW('Hygiene Data'!D91))="","",OFFSET('Hygiene Data'!$D$12,0,10*ROW('Hygiene Data'!D91)))</f>
        <v/>
      </c>
      <c r="DQ97" s="289" t="str">
        <f ca="true">+IF(OFFSET('Hygiene Data'!$D$13,0,10*ROW('Hygiene Data'!D91))="","",OFFSET('Hygiene Data'!$D$13,0,10*ROW('Hygiene Data'!D91)))</f>
        <v/>
      </c>
      <c r="DR97" s="289" t="str">
        <f ca="true">+IF(OFFSET('Hygiene Data'!$E$11,0,10*ROW('Hygiene Data'!E91))="","",OFFSET('Hygiene Data'!$E$11,0,10*ROW('Hygiene Data'!E91)))</f>
        <v/>
      </c>
      <c r="DS97" s="289" t="str">
        <f ca="true">+IF(OFFSET('Hygiene Data'!$E$12,0,10*ROW('Hygiene Data'!E91))="","",OFFSET('Hygiene Data'!$E$12,0,10*ROW('Hygiene Data'!E91)))</f>
        <v/>
      </c>
      <c r="DT97" s="289" t="str">
        <f ca="true">+IF(OFFSET('Hygiene Data'!$E$13,0,10*ROW('Hygiene Data'!E91))="","",OFFSET('Hygiene Data'!$E$13,0,10*ROW('Hygiene Data'!E91)))</f>
        <v/>
      </c>
      <c r="DU97" s="289" t="str">
        <f ca="true">+IF(OFFSET('Hygiene Data'!$F$11,0,10*ROW('Hygiene Data'!F91))="","",OFFSET('Hygiene Data'!$F$11,0,10*ROW('Hygiene Data'!F91)))</f>
        <v/>
      </c>
      <c r="DV97" s="289" t="str">
        <f ca="true">+IF(OFFSET('Hygiene Data'!$F$12,0,10*ROW('Hygiene Data'!F91))="","",OFFSET('Hygiene Data'!$F$12,0,10*ROW('Hygiene Data'!F91)))</f>
        <v/>
      </c>
      <c r="DW97" s="289" t="str">
        <f ca="true">+IF(OFFSET('Hygiene Data'!$F$13,0,10*ROW('Hygiene Data'!F91))="","",OFFSET('Hygiene Data'!$F$13,0,10*ROW('Hygiene Data'!F91)))</f>
        <v/>
      </c>
      <c r="DX97" s="289" t="str">
        <f ca="true">+IF(OFFSET('Hygiene Data'!$G$11,0,10*ROW('Hygiene Data'!G91))="","",OFFSET('Hygiene Data'!$G$11,0,10*ROW('Hygiene Data'!G91)))</f>
        <v/>
      </c>
      <c r="DY97" s="289" t="str">
        <f ca="true">+IF(OFFSET('Hygiene Data'!$G$12,0,10*ROW('Hygiene Data'!G91))="","",OFFSET('Hygiene Data'!$G$12,0,10*ROW('Hygiene Data'!G91)))</f>
        <v/>
      </c>
      <c r="DZ97" s="289" t="str">
        <f ca="true">+IF(OFFSET('Hygiene Data'!$G$13,0,10*ROW('Hygiene Data'!G91))="","",OFFSET('Hygiene Data'!$G$13,0,10*ROW('Hygiene Data'!G91)))</f>
        <v/>
      </c>
      <c r="EA97" s="289" t="str">
        <f ca="true">+IF(OFFSET('Hygiene Data'!$H$11,0,10*ROW('Hygiene Data'!H91))="","",OFFSET('Hygiene Data'!$H$11,0,10*ROW('Hygiene Data'!H91)))</f>
        <v/>
      </c>
      <c r="EB97" s="289" t="str">
        <f ca="true">+IF(OFFSET('Hygiene Data'!$H$12,0,10*ROW('Hygiene Data'!H91))="","",OFFSET('Hygiene Data'!$H$12,0,10*ROW('Hygiene Data'!H91)))</f>
        <v/>
      </c>
      <c r="EC97" s="289" t="str">
        <f ca="true">+IF(OFFSET('Hygiene Data'!$H$13,0,10*ROW('Hygiene Data'!H91))="","",OFFSET('Hygiene Data'!$H$13,0,10*ROW('Hygiene Data'!H91)))</f>
        <v/>
      </c>
      <c r="ED97" s="289" t="str">
        <f ca="true">+IF(OFFSET('Hygiene Data'!$I$11,0,10*ROW('Hygiene Data'!I91))="","",OFFSET('Hygiene Data'!$I$11,0,10*ROW('Hygiene Data'!I91)))</f>
        <v/>
      </c>
      <c r="EE97" s="289" t="str">
        <f ca="true">+IF(OFFSET('Hygiene Data'!$I$12,0,10*ROW('Hygiene Data'!I91))="","",OFFSET('Hygiene Data'!$I$12,0,10*ROW('Hygiene Data'!I91)))</f>
        <v/>
      </c>
      <c r="EF97" s="289"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5"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9"/>
      <c r="BS98" s="289" t="str">
        <f ca="true">+IF(OFFSET('Water Data'!$D$27,0,10*ROW('Water Data'!D92))="","",OFFSET('Water Data'!$D$27,0,10*ROW('Water Data'!D92)))</f>
        <v/>
      </c>
      <c r="BT98" s="289" t="str">
        <f ca="true">+IF(OFFSET('Water Data'!$D$28,0,10*ROW('Water Data'!D92))="","",OFFSET('Water Data'!$D$28,0,10*ROW('Water Data'!D92)))</f>
        <v/>
      </c>
      <c r="BU98" s="289" t="str">
        <f ca="true">+IF(OFFSET('Water Data'!$D$29,0,10*ROW('Water Data'!D92))="","",OFFSET('Water Data'!$D$29,0,10*ROW('Water Data'!D92)))</f>
        <v/>
      </c>
      <c r="BV98" s="289" t="str">
        <f ca="true">+IF(OFFSET('Water Data'!$E$27,0,10*ROW('Water Data'!E92))="","",OFFSET('Water Data'!$E$27,0,10*ROW('Water Data'!E92)))</f>
        <v/>
      </c>
      <c r="BW98" s="289" t="str">
        <f ca="true">+IF(OFFSET('Water Data'!$E$28,0,10*ROW('Water Data'!E92))="","",OFFSET('Water Data'!$E$28,0,10*ROW('Water Data'!E92)))</f>
        <v/>
      </c>
      <c r="BX98" s="289" t="str">
        <f ca="true">+IF(OFFSET('Water Data'!$E$29,0,10*ROW('Water Data'!E92))="","",OFFSET('Water Data'!$E$29,0,10*ROW('Water Data'!E92)))</f>
        <v/>
      </c>
      <c r="BY98" s="289" t="str">
        <f ca="true">+IF(OFFSET('Water Data'!$F$27,0,10*ROW('Water Data'!F92))="","",OFFSET('Water Data'!$F$27,0,10*ROW('Water Data'!F92)))</f>
        <v/>
      </c>
      <c r="BZ98" s="289" t="str">
        <f ca="true">+IF(OFFSET('Water Data'!$F$28,0,10*ROW('Water Data'!F92))="","",OFFSET('Water Data'!$F$28,0,10*ROW('Water Data'!F92)))</f>
        <v/>
      </c>
      <c r="CA98" s="289" t="str">
        <f ca="true">+IF(OFFSET('Water Data'!$F$29,0,10*ROW('Water Data'!F92))="","",OFFSET('Water Data'!$F$29,0,10*ROW('Water Data'!F92)))</f>
        <v/>
      </c>
      <c r="CB98" s="289" t="str">
        <f ca="true">+IF(OFFSET('Water Data'!$G$27,0,10*ROW('Water Data'!G92))="","",OFFSET('Water Data'!$G$27,0,10*ROW('Water Data'!G92)))</f>
        <v/>
      </c>
      <c r="CC98" s="289" t="str">
        <f ca="true">+IF(OFFSET('Water Data'!$G$28,0,10*ROW('Water Data'!G92))="","",OFFSET('Water Data'!$G$28,0,10*ROW('Water Data'!G92)))</f>
        <v/>
      </c>
      <c r="CD98" s="289" t="str">
        <f ca="true">+IF(OFFSET('Water Data'!$G$29,0,10*ROW('Water Data'!G92))="","",OFFSET('Water Data'!$G$29,0,10*ROW('Water Data'!G92)))</f>
        <v/>
      </c>
      <c r="CE98" s="289" t="str">
        <f ca="true">+IF(OFFSET('Water Data'!$H$27,0,10*ROW('Water Data'!H92))="","",OFFSET('Water Data'!$H$27,0,10*ROW('Water Data'!H92)))</f>
        <v/>
      </c>
      <c r="CF98" s="289" t="str">
        <f ca="true">+IF(OFFSET('Water Data'!$H$28,0,10*ROW('Water Data'!H92))="","",OFFSET('Water Data'!$H$28,0,10*ROW('Water Data'!H92)))</f>
        <v/>
      </c>
      <c r="CG98" s="289" t="str">
        <f ca="true">+IF(OFFSET('Water Data'!$H$29,0,10*ROW('Water Data'!H92))="","",OFFSET('Water Data'!$H$29,0,10*ROW('Water Data'!H92)))</f>
        <v/>
      </c>
      <c r="CH98" s="289" t="str">
        <f ca="true">+IF(OFFSET('Water Data'!$I$27,0,10*ROW('Water Data'!I92))="","",OFFSET('Water Data'!$I$27,0,10*ROW('Water Data'!I92)))</f>
        <v/>
      </c>
      <c r="CI98" s="289" t="str">
        <f ca="true">+IF(OFFSET('Water Data'!$I$28,0,10*ROW('Water Data'!I92))="","",OFFSET('Water Data'!$I$28,0,10*ROW('Water Data'!I92)))</f>
        <v/>
      </c>
      <c r="CJ98" s="289" t="str">
        <f ca="true">+IF(OFFSET('Water Data'!$I$29,0,10*ROW('Water Data'!I92))="","",OFFSET('Water Data'!$I$29,0,10*ROW('Water Data'!I92)))</f>
        <v/>
      </c>
      <c r="CK98" s="289" t="str">
        <f ca="true">+IF(OFFSET('Sanitation Data'!$D$28,0,10*ROW('Sanitation Data'!D92))="","",OFFSET('Sanitation Data'!$D$28,0,10*ROW('Sanitation Data'!D92)))</f>
        <v/>
      </c>
      <c r="CL98" s="289" t="str">
        <f ca="true">+IF(OFFSET('Sanitation Data'!$D$29,0,10*ROW('Sanitation Data'!D92))="","",OFFSET('Sanitation Data'!$D$29,0,10*ROW('Sanitation Data'!D92)))</f>
        <v/>
      </c>
      <c r="CM98" s="289" t="str">
        <f ca="true">+IF(OFFSET('Sanitation Data'!$D$30,0,10*ROW('Sanitation Data'!D92))="","",OFFSET('Sanitation Data'!$D$30,0,10*ROW('Sanitation Data'!D92)))</f>
        <v/>
      </c>
      <c r="CN98" s="289" t="str">
        <f ca="true">+IF(OFFSET('Sanitation Data'!$D$31,0,10*ROW('Sanitation Data'!D92))="","",OFFSET('Sanitation Data'!$D$31,0,10*ROW('Sanitation Data'!D92)))</f>
        <v/>
      </c>
      <c r="CO98" s="289" t="str">
        <f ca="true">+IF(OFFSET('Sanitation Data'!$D$32,0,10*ROW('Sanitation Data'!D92))="","",OFFSET('Sanitation Data'!$D$32,0,10*ROW('Sanitation Data'!D92)))</f>
        <v/>
      </c>
      <c r="CP98" s="289" t="str">
        <f ca="true">+IF(OFFSET('Sanitation Data'!$E$28,0,10*ROW('Sanitation Data'!E92))="","",OFFSET('Sanitation Data'!$E$28,0,10*ROW('Sanitation Data'!E92)))</f>
        <v/>
      </c>
      <c r="CQ98" s="289" t="str">
        <f ca="true">+IF(OFFSET('Sanitation Data'!$E$29,0,10*ROW('Sanitation Data'!E92))="","",OFFSET('Sanitation Data'!$E$29,0,10*ROW('Sanitation Data'!E92)))</f>
        <v/>
      </c>
      <c r="CR98" s="289" t="str">
        <f ca="true">+IF(OFFSET('Sanitation Data'!$E$30,0,10*ROW('Sanitation Data'!E92))="","",OFFSET('Sanitation Data'!$E$30,0,10*ROW('Sanitation Data'!E92)))</f>
        <v/>
      </c>
      <c r="CS98" s="289" t="str">
        <f ca="true">+IF(OFFSET('Sanitation Data'!$E$31,0,10*ROW('Sanitation Data'!E92))="","",OFFSET('Sanitation Data'!$E$31,0,10*ROW('Sanitation Data'!E92)))</f>
        <v/>
      </c>
      <c r="CT98" s="289" t="str">
        <f ca="true">+IF(OFFSET('Sanitation Data'!$E$32,0,10*ROW('Sanitation Data'!E92))="","",OFFSET('Sanitation Data'!$E$32,0,10*ROW('Sanitation Data'!E92)))</f>
        <v/>
      </c>
      <c r="CU98" s="289" t="str">
        <f ca="true">+IF(OFFSET('Sanitation Data'!$F$28,0,10*ROW('Sanitation Data'!F92))="","",OFFSET('Sanitation Data'!$F$28,0,10*ROW('Sanitation Data'!F92)))</f>
        <v/>
      </c>
      <c r="CV98" s="289" t="str">
        <f ca="true">+IF(OFFSET('Sanitation Data'!$F$29,0,10*ROW('Sanitation Data'!F92))="","",OFFSET('Sanitation Data'!$F$29,0,10*ROW('Sanitation Data'!F92)))</f>
        <v/>
      </c>
      <c r="CW98" s="289" t="str">
        <f ca="true">+IF(OFFSET('Sanitation Data'!$F$30,0,10*ROW('Sanitation Data'!F92))="","",OFFSET('Sanitation Data'!$F$30,0,10*ROW('Sanitation Data'!F92)))</f>
        <v/>
      </c>
      <c r="CX98" s="289" t="str">
        <f ca="true">+IF(OFFSET('Sanitation Data'!$F$31,0,10*ROW('Sanitation Data'!F92))="","",OFFSET('Sanitation Data'!$F$31,0,10*ROW('Sanitation Data'!F92)))</f>
        <v/>
      </c>
      <c r="CY98" s="289" t="str">
        <f ca="true">+IF(OFFSET('Sanitation Data'!$F$32,0,10*ROW('Sanitation Data'!F92))="","",OFFSET('Sanitation Data'!$F$32,0,10*ROW('Sanitation Data'!F92)))</f>
        <v/>
      </c>
      <c r="CZ98" s="289" t="str">
        <f ca="true">+IF(OFFSET('Sanitation Data'!$G$28,0,10*ROW('Sanitation Data'!G92))="","",OFFSET('Sanitation Data'!$G$28,0,10*ROW('Sanitation Data'!G92)))</f>
        <v/>
      </c>
      <c r="DA98" s="289" t="str">
        <f ca="true">+IF(OFFSET('Sanitation Data'!$G$29,0,10*ROW('Sanitation Data'!G92))="","",OFFSET('Sanitation Data'!$G$29,0,10*ROW('Sanitation Data'!G92)))</f>
        <v/>
      </c>
      <c r="DB98" s="289" t="str">
        <f ca="true">+IF(OFFSET('Sanitation Data'!$G$30,0,10*ROW('Sanitation Data'!G92))="","",OFFSET('Sanitation Data'!$G$30,0,10*ROW('Sanitation Data'!G92)))</f>
        <v/>
      </c>
      <c r="DC98" s="289" t="str">
        <f ca="true">+IF(OFFSET('Sanitation Data'!$G$31,0,10*ROW('Sanitation Data'!G92))="","",OFFSET('Sanitation Data'!$G$31,0,10*ROW('Sanitation Data'!G92)))</f>
        <v/>
      </c>
      <c r="DD98" s="289" t="str">
        <f ca="true">+IF(OFFSET('Sanitation Data'!$G$32,0,10*ROW('Sanitation Data'!G92))="","",OFFSET('Sanitation Data'!$G$32,0,10*ROW('Sanitation Data'!G92)))</f>
        <v/>
      </c>
      <c r="DE98" s="289" t="str">
        <f ca="true">+IF(OFFSET('Sanitation Data'!$H$28,0,10*ROW('Sanitation Data'!H92))="","",OFFSET('Sanitation Data'!$H$28,0,10*ROW('Sanitation Data'!H92)))</f>
        <v/>
      </c>
      <c r="DF98" s="289" t="str">
        <f ca="true">+IF(OFFSET('Sanitation Data'!$H$29,0,10*ROW('Sanitation Data'!H92))="","",OFFSET('Sanitation Data'!$H$29,0,10*ROW('Sanitation Data'!H92)))</f>
        <v/>
      </c>
      <c r="DG98" s="289" t="str">
        <f ca="true">+IF(OFFSET('Sanitation Data'!$H$30,0,10*ROW('Sanitation Data'!H92))="","",OFFSET('Sanitation Data'!$H$30,0,10*ROW('Sanitation Data'!H92)))</f>
        <v/>
      </c>
      <c r="DH98" s="289" t="str">
        <f ca="true">+IF(OFFSET('Sanitation Data'!$H$31,0,10*ROW('Sanitation Data'!H92))="","",OFFSET('Sanitation Data'!$H$31,0,10*ROW('Sanitation Data'!H92)))</f>
        <v/>
      </c>
      <c r="DI98" s="289" t="str">
        <f ca="true">+IF(OFFSET('Sanitation Data'!$H$32,0,10*ROW('Sanitation Data'!H92))="","",OFFSET('Sanitation Data'!$H$32,0,10*ROW('Sanitation Data'!H92)))</f>
        <v/>
      </c>
      <c r="DJ98" s="289" t="str">
        <f ca="true">+IF(OFFSET('Sanitation Data'!$I$28,0,10*ROW('Sanitation Data'!I92))="","",OFFSET('Sanitation Data'!$I$28,0,10*ROW('Sanitation Data'!I92)))</f>
        <v/>
      </c>
      <c r="DK98" s="289" t="str">
        <f ca="true">+IF(OFFSET('Sanitation Data'!$I$29,0,10*ROW('Sanitation Data'!I92))="","",OFFSET('Sanitation Data'!$I$29,0,10*ROW('Sanitation Data'!I92)))</f>
        <v/>
      </c>
      <c r="DL98" s="289" t="str">
        <f ca="true">+IF(OFFSET('Sanitation Data'!$I$30,0,10*ROW('Sanitation Data'!I92))="","",OFFSET('Sanitation Data'!$I$30,0,10*ROW('Sanitation Data'!I92)))</f>
        <v/>
      </c>
      <c r="DM98" s="289" t="str">
        <f ca="true">+IF(OFFSET('Sanitation Data'!$I$31,0,10*ROW('Sanitation Data'!I92))="","",OFFSET('Sanitation Data'!$I$31,0,10*ROW('Sanitation Data'!I92)))</f>
        <v/>
      </c>
      <c r="DN98" s="289" t="str">
        <f ca="true">+IF(OFFSET('Sanitation Data'!$I$32,0,10*ROW('Sanitation Data'!I92))="","",OFFSET('Sanitation Data'!$I$32,0,10*ROW('Sanitation Data'!I92)))</f>
        <v/>
      </c>
      <c r="DO98" s="289" t="str">
        <f ca="true">+IF(OFFSET('Hygiene Data'!$D$11,0,10*ROW('Hygiene Data'!D92))="","",OFFSET('Hygiene Data'!$D$11,0,10*ROW('Hygiene Data'!D92)))</f>
        <v/>
      </c>
      <c r="DP98" s="289" t="str">
        <f ca="true">+IF(OFFSET('Hygiene Data'!$D$12,0,10*ROW('Hygiene Data'!D92))="","",OFFSET('Hygiene Data'!$D$12,0,10*ROW('Hygiene Data'!D92)))</f>
        <v/>
      </c>
      <c r="DQ98" s="289" t="str">
        <f ca="true">+IF(OFFSET('Hygiene Data'!$D$13,0,10*ROW('Hygiene Data'!D92))="","",OFFSET('Hygiene Data'!$D$13,0,10*ROW('Hygiene Data'!D92)))</f>
        <v/>
      </c>
      <c r="DR98" s="289" t="str">
        <f ca="true">+IF(OFFSET('Hygiene Data'!$E$11,0,10*ROW('Hygiene Data'!E92))="","",OFFSET('Hygiene Data'!$E$11,0,10*ROW('Hygiene Data'!E92)))</f>
        <v/>
      </c>
      <c r="DS98" s="289" t="str">
        <f ca="true">+IF(OFFSET('Hygiene Data'!$E$12,0,10*ROW('Hygiene Data'!E92))="","",OFFSET('Hygiene Data'!$E$12,0,10*ROW('Hygiene Data'!E92)))</f>
        <v/>
      </c>
      <c r="DT98" s="289" t="str">
        <f ca="true">+IF(OFFSET('Hygiene Data'!$E$13,0,10*ROW('Hygiene Data'!E92))="","",OFFSET('Hygiene Data'!$E$13,0,10*ROW('Hygiene Data'!E92)))</f>
        <v/>
      </c>
      <c r="DU98" s="289" t="str">
        <f ca="true">+IF(OFFSET('Hygiene Data'!$F$11,0,10*ROW('Hygiene Data'!F92))="","",OFFSET('Hygiene Data'!$F$11,0,10*ROW('Hygiene Data'!F92)))</f>
        <v/>
      </c>
      <c r="DV98" s="289" t="str">
        <f ca="true">+IF(OFFSET('Hygiene Data'!$F$12,0,10*ROW('Hygiene Data'!F92))="","",OFFSET('Hygiene Data'!$F$12,0,10*ROW('Hygiene Data'!F92)))</f>
        <v/>
      </c>
      <c r="DW98" s="289" t="str">
        <f ca="true">+IF(OFFSET('Hygiene Data'!$F$13,0,10*ROW('Hygiene Data'!F92))="","",OFFSET('Hygiene Data'!$F$13,0,10*ROW('Hygiene Data'!F92)))</f>
        <v/>
      </c>
      <c r="DX98" s="289" t="str">
        <f ca="true">+IF(OFFSET('Hygiene Data'!$G$11,0,10*ROW('Hygiene Data'!G92))="","",OFFSET('Hygiene Data'!$G$11,0,10*ROW('Hygiene Data'!G92)))</f>
        <v/>
      </c>
      <c r="DY98" s="289" t="str">
        <f ca="true">+IF(OFFSET('Hygiene Data'!$G$12,0,10*ROW('Hygiene Data'!G92))="","",OFFSET('Hygiene Data'!$G$12,0,10*ROW('Hygiene Data'!G92)))</f>
        <v/>
      </c>
      <c r="DZ98" s="289" t="str">
        <f ca="true">+IF(OFFSET('Hygiene Data'!$G$13,0,10*ROW('Hygiene Data'!G92))="","",OFFSET('Hygiene Data'!$G$13,0,10*ROW('Hygiene Data'!G92)))</f>
        <v/>
      </c>
      <c r="EA98" s="289" t="str">
        <f ca="true">+IF(OFFSET('Hygiene Data'!$H$11,0,10*ROW('Hygiene Data'!H92))="","",OFFSET('Hygiene Data'!$H$11,0,10*ROW('Hygiene Data'!H92)))</f>
        <v/>
      </c>
      <c r="EB98" s="289" t="str">
        <f ca="true">+IF(OFFSET('Hygiene Data'!$H$12,0,10*ROW('Hygiene Data'!H92))="","",OFFSET('Hygiene Data'!$H$12,0,10*ROW('Hygiene Data'!H92)))</f>
        <v/>
      </c>
      <c r="EC98" s="289" t="str">
        <f ca="true">+IF(OFFSET('Hygiene Data'!$H$13,0,10*ROW('Hygiene Data'!H92))="","",OFFSET('Hygiene Data'!$H$13,0,10*ROW('Hygiene Data'!H92)))</f>
        <v/>
      </c>
      <c r="ED98" s="289" t="str">
        <f ca="true">+IF(OFFSET('Hygiene Data'!$I$11,0,10*ROW('Hygiene Data'!I92))="","",OFFSET('Hygiene Data'!$I$11,0,10*ROW('Hygiene Data'!I92)))</f>
        <v/>
      </c>
      <c r="EE98" s="289" t="str">
        <f ca="true">+IF(OFFSET('Hygiene Data'!$I$12,0,10*ROW('Hygiene Data'!I92))="","",OFFSET('Hygiene Data'!$I$12,0,10*ROW('Hygiene Data'!I92)))</f>
        <v/>
      </c>
      <c r="EF98" s="289"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5"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9"/>
      <c r="BS99" s="289" t="str">
        <f ca="true">+IF(OFFSET('Water Data'!$D$27,0,10*ROW('Water Data'!D93))="","",OFFSET('Water Data'!$D$27,0,10*ROW('Water Data'!D93)))</f>
        <v/>
      </c>
      <c r="BT99" s="289" t="str">
        <f ca="true">+IF(OFFSET('Water Data'!$D$28,0,10*ROW('Water Data'!D93))="","",OFFSET('Water Data'!$D$28,0,10*ROW('Water Data'!D93)))</f>
        <v/>
      </c>
      <c r="BU99" s="289" t="str">
        <f ca="true">+IF(OFFSET('Water Data'!$D$29,0,10*ROW('Water Data'!D93))="","",OFFSET('Water Data'!$D$29,0,10*ROW('Water Data'!D93)))</f>
        <v/>
      </c>
      <c r="BV99" s="289" t="str">
        <f ca="true">+IF(OFFSET('Water Data'!$E$27,0,10*ROW('Water Data'!E93))="","",OFFSET('Water Data'!$E$27,0,10*ROW('Water Data'!E93)))</f>
        <v/>
      </c>
      <c r="BW99" s="289" t="str">
        <f ca="true">+IF(OFFSET('Water Data'!$E$28,0,10*ROW('Water Data'!E93))="","",OFFSET('Water Data'!$E$28,0,10*ROW('Water Data'!E93)))</f>
        <v/>
      </c>
      <c r="BX99" s="289" t="str">
        <f ca="true">+IF(OFFSET('Water Data'!$E$29,0,10*ROW('Water Data'!E93))="","",OFFSET('Water Data'!$E$29,0,10*ROW('Water Data'!E93)))</f>
        <v/>
      </c>
      <c r="BY99" s="289" t="str">
        <f ca="true">+IF(OFFSET('Water Data'!$F$27,0,10*ROW('Water Data'!F93))="","",OFFSET('Water Data'!$F$27,0,10*ROW('Water Data'!F93)))</f>
        <v/>
      </c>
      <c r="BZ99" s="289" t="str">
        <f ca="true">+IF(OFFSET('Water Data'!$F$28,0,10*ROW('Water Data'!F93))="","",OFFSET('Water Data'!$F$28,0,10*ROW('Water Data'!F93)))</f>
        <v/>
      </c>
      <c r="CA99" s="289" t="str">
        <f ca="true">+IF(OFFSET('Water Data'!$F$29,0,10*ROW('Water Data'!F93))="","",OFFSET('Water Data'!$F$29,0,10*ROW('Water Data'!F93)))</f>
        <v/>
      </c>
      <c r="CB99" s="289" t="str">
        <f ca="true">+IF(OFFSET('Water Data'!$G$27,0,10*ROW('Water Data'!G93))="","",OFFSET('Water Data'!$G$27,0,10*ROW('Water Data'!G93)))</f>
        <v/>
      </c>
      <c r="CC99" s="289" t="str">
        <f ca="true">+IF(OFFSET('Water Data'!$G$28,0,10*ROW('Water Data'!G93))="","",OFFSET('Water Data'!$G$28,0,10*ROW('Water Data'!G93)))</f>
        <v/>
      </c>
      <c r="CD99" s="289" t="str">
        <f ca="true">+IF(OFFSET('Water Data'!$G$29,0,10*ROW('Water Data'!G93))="","",OFFSET('Water Data'!$G$29,0,10*ROW('Water Data'!G93)))</f>
        <v/>
      </c>
      <c r="CE99" s="289" t="str">
        <f ca="true">+IF(OFFSET('Water Data'!$H$27,0,10*ROW('Water Data'!H93))="","",OFFSET('Water Data'!$H$27,0,10*ROW('Water Data'!H93)))</f>
        <v/>
      </c>
      <c r="CF99" s="289" t="str">
        <f ca="true">+IF(OFFSET('Water Data'!$H$28,0,10*ROW('Water Data'!H93))="","",OFFSET('Water Data'!$H$28,0,10*ROW('Water Data'!H93)))</f>
        <v/>
      </c>
      <c r="CG99" s="289" t="str">
        <f ca="true">+IF(OFFSET('Water Data'!$H$29,0,10*ROW('Water Data'!H93))="","",OFFSET('Water Data'!$H$29,0,10*ROW('Water Data'!H93)))</f>
        <v/>
      </c>
      <c r="CH99" s="289" t="str">
        <f ca="true">+IF(OFFSET('Water Data'!$I$27,0,10*ROW('Water Data'!I93))="","",OFFSET('Water Data'!$I$27,0,10*ROW('Water Data'!I93)))</f>
        <v/>
      </c>
      <c r="CI99" s="289" t="str">
        <f ca="true">+IF(OFFSET('Water Data'!$I$28,0,10*ROW('Water Data'!I93))="","",OFFSET('Water Data'!$I$28,0,10*ROW('Water Data'!I93)))</f>
        <v/>
      </c>
      <c r="CJ99" s="289" t="str">
        <f ca="true">+IF(OFFSET('Water Data'!$I$29,0,10*ROW('Water Data'!I93))="","",OFFSET('Water Data'!$I$29,0,10*ROW('Water Data'!I93)))</f>
        <v/>
      </c>
      <c r="CK99" s="289" t="str">
        <f ca="true">+IF(OFFSET('Sanitation Data'!$D$28,0,10*ROW('Sanitation Data'!D93))="","",OFFSET('Sanitation Data'!$D$28,0,10*ROW('Sanitation Data'!D93)))</f>
        <v/>
      </c>
      <c r="CL99" s="289" t="str">
        <f ca="true">+IF(OFFSET('Sanitation Data'!$D$29,0,10*ROW('Sanitation Data'!D93))="","",OFFSET('Sanitation Data'!$D$29,0,10*ROW('Sanitation Data'!D93)))</f>
        <v/>
      </c>
      <c r="CM99" s="289" t="str">
        <f ca="true">+IF(OFFSET('Sanitation Data'!$D$30,0,10*ROW('Sanitation Data'!D93))="","",OFFSET('Sanitation Data'!$D$30,0,10*ROW('Sanitation Data'!D93)))</f>
        <v/>
      </c>
      <c r="CN99" s="289" t="str">
        <f ca="true">+IF(OFFSET('Sanitation Data'!$D$31,0,10*ROW('Sanitation Data'!D93))="","",OFFSET('Sanitation Data'!$D$31,0,10*ROW('Sanitation Data'!D93)))</f>
        <v/>
      </c>
      <c r="CO99" s="289" t="str">
        <f ca="true">+IF(OFFSET('Sanitation Data'!$D$32,0,10*ROW('Sanitation Data'!D93))="","",OFFSET('Sanitation Data'!$D$32,0,10*ROW('Sanitation Data'!D93)))</f>
        <v/>
      </c>
      <c r="CP99" s="289" t="str">
        <f ca="true">+IF(OFFSET('Sanitation Data'!$E$28,0,10*ROW('Sanitation Data'!E93))="","",OFFSET('Sanitation Data'!$E$28,0,10*ROW('Sanitation Data'!E93)))</f>
        <v/>
      </c>
      <c r="CQ99" s="289" t="str">
        <f ca="true">+IF(OFFSET('Sanitation Data'!$E$29,0,10*ROW('Sanitation Data'!E93))="","",OFFSET('Sanitation Data'!$E$29,0,10*ROW('Sanitation Data'!E93)))</f>
        <v/>
      </c>
      <c r="CR99" s="289" t="str">
        <f ca="true">+IF(OFFSET('Sanitation Data'!$E$30,0,10*ROW('Sanitation Data'!E93))="","",OFFSET('Sanitation Data'!$E$30,0,10*ROW('Sanitation Data'!E93)))</f>
        <v/>
      </c>
      <c r="CS99" s="289" t="str">
        <f ca="true">+IF(OFFSET('Sanitation Data'!$E$31,0,10*ROW('Sanitation Data'!E93))="","",OFFSET('Sanitation Data'!$E$31,0,10*ROW('Sanitation Data'!E93)))</f>
        <v/>
      </c>
      <c r="CT99" s="289" t="str">
        <f ca="true">+IF(OFFSET('Sanitation Data'!$E$32,0,10*ROW('Sanitation Data'!E93))="","",OFFSET('Sanitation Data'!$E$32,0,10*ROW('Sanitation Data'!E93)))</f>
        <v/>
      </c>
      <c r="CU99" s="289" t="str">
        <f ca="true">+IF(OFFSET('Sanitation Data'!$F$28,0,10*ROW('Sanitation Data'!F93))="","",OFFSET('Sanitation Data'!$F$28,0,10*ROW('Sanitation Data'!F93)))</f>
        <v/>
      </c>
      <c r="CV99" s="289" t="str">
        <f ca="true">+IF(OFFSET('Sanitation Data'!$F$29,0,10*ROW('Sanitation Data'!F93))="","",OFFSET('Sanitation Data'!$F$29,0,10*ROW('Sanitation Data'!F93)))</f>
        <v/>
      </c>
      <c r="CW99" s="289" t="str">
        <f ca="true">+IF(OFFSET('Sanitation Data'!$F$30,0,10*ROW('Sanitation Data'!F93))="","",OFFSET('Sanitation Data'!$F$30,0,10*ROW('Sanitation Data'!F93)))</f>
        <v/>
      </c>
      <c r="CX99" s="289" t="str">
        <f ca="true">+IF(OFFSET('Sanitation Data'!$F$31,0,10*ROW('Sanitation Data'!F93))="","",OFFSET('Sanitation Data'!$F$31,0,10*ROW('Sanitation Data'!F93)))</f>
        <v/>
      </c>
      <c r="CY99" s="289" t="str">
        <f ca="true">+IF(OFFSET('Sanitation Data'!$F$32,0,10*ROW('Sanitation Data'!F93))="","",OFFSET('Sanitation Data'!$F$32,0,10*ROW('Sanitation Data'!F93)))</f>
        <v/>
      </c>
      <c r="CZ99" s="289" t="str">
        <f ca="true">+IF(OFFSET('Sanitation Data'!$G$28,0,10*ROW('Sanitation Data'!G93))="","",OFFSET('Sanitation Data'!$G$28,0,10*ROW('Sanitation Data'!G93)))</f>
        <v/>
      </c>
      <c r="DA99" s="289" t="str">
        <f ca="true">+IF(OFFSET('Sanitation Data'!$G$29,0,10*ROW('Sanitation Data'!G93))="","",OFFSET('Sanitation Data'!$G$29,0,10*ROW('Sanitation Data'!G93)))</f>
        <v/>
      </c>
      <c r="DB99" s="289" t="str">
        <f ca="true">+IF(OFFSET('Sanitation Data'!$G$30,0,10*ROW('Sanitation Data'!G93))="","",OFFSET('Sanitation Data'!$G$30,0,10*ROW('Sanitation Data'!G93)))</f>
        <v/>
      </c>
      <c r="DC99" s="289" t="str">
        <f ca="true">+IF(OFFSET('Sanitation Data'!$G$31,0,10*ROW('Sanitation Data'!G93))="","",OFFSET('Sanitation Data'!$G$31,0,10*ROW('Sanitation Data'!G93)))</f>
        <v/>
      </c>
      <c r="DD99" s="289" t="str">
        <f ca="true">+IF(OFFSET('Sanitation Data'!$G$32,0,10*ROW('Sanitation Data'!G93))="","",OFFSET('Sanitation Data'!$G$32,0,10*ROW('Sanitation Data'!G93)))</f>
        <v/>
      </c>
      <c r="DE99" s="289" t="str">
        <f ca="true">+IF(OFFSET('Sanitation Data'!$H$28,0,10*ROW('Sanitation Data'!H93))="","",OFFSET('Sanitation Data'!$H$28,0,10*ROW('Sanitation Data'!H93)))</f>
        <v/>
      </c>
      <c r="DF99" s="289" t="str">
        <f ca="true">+IF(OFFSET('Sanitation Data'!$H$29,0,10*ROW('Sanitation Data'!H93))="","",OFFSET('Sanitation Data'!$H$29,0,10*ROW('Sanitation Data'!H93)))</f>
        <v/>
      </c>
      <c r="DG99" s="289" t="str">
        <f ca="true">+IF(OFFSET('Sanitation Data'!$H$30,0,10*ROW('Sanitation Data'!H93))="","",OFFSET('Sanitation Data'!$H$30,0,10*ROW('Sanitation Data'!H93)))</f>
        <v/>
      </c>
      <c r="DH99" s="289" t="str">
        <f ca="true">+IF(OFFSET('Sanitation Data'!$H$31,0,10*ROW('Sanitation Data'!H93))="","",OFFSET('Sanitation Data'!$H$31,0,10*ROW('Sanitation Data'!H93)))</f>
        <v/>
      </c>
      <c r="DI99" s="289" t="str">
        <f ca="true">+IF(OFFSET('Sanitation Data'!$H$32,0,10*ROW('Sanitation Data'!H93))="","",OFFSET('Sanitation Data'!$H$32,0,10*ROW('Sanitation Data'!H93)))</f>
        <v/>
      </c>
      <c r="DJ99" s="289" t="str">
        <f ca="true">+IF(OFFSET('Sanitation Data'!$I$28,0,10*ROW('Sanitation Data'!I93))="","",OFFSET('Sanitation Data'!$I$28,0,10*ROW('Sanitation Data'!I93)))</f>
        <v/>
      </c>
      <c r="DK99" s="289" t="str">
        <f ca="true">+IF(OFFSET('Sanitation Data'!$I$29,0,10*ROW('Sanitation Data'!I93))="","",OFFSET('Sanitation Data'!$I$29,0,10*ROW('Sanitation Data'!I93)))</f>
        <v/>
      </c>
      <c r="DL99" s="289" t="str">
        <f ca="true">+IF(OFFSET('Sanitation Data'!$I$30,0,10*ROW('Sanitation Data'!I93))="","",OFFSET('Sanitation Data'!$I$30,0,10*ROW('Sanitation Data'!I93)))</f>
        <v/>
      </c>
      <c r="DM99" s="289" t="str">
        <f ca="true">+IF(OFFSET('Sanitation Data'!$I$31,0,10*ROW('Sanitation Data'!I93))="","",OFFSET('Sanitation Data'!$I$31,0,10*ROW('Sanitation Data'!I93)))</f>
        <v/>
      </c>
      <c r="DN99" s="289" t="str">
        <f ca="true">+IF(OFFSET('Sanitation Data'!$I$32,0,10*ROW('Sanitation Data'!I93))="","",OFFSET('Sanitation Data'!$I$32,0,10*ROW('Sanitation Data'!I93)))</f>
        <v/>
      </c>
      <c r="DO99" s="289" t="str">
        <f ca="true">+IF(OFFSET('Hygiene Data'!$D$11,0,10*ROW('Hygiene Data'!D93))="","",OFFSET('Hygiene Data'!$D$11,0,10*ROW('Hygiene Data'!D93)))</f>
        <v/>
      </c>
      <c r="DP99" s="289" t="str">
        <f ca="true">+IF(OFFSET('Hygiene Data'!$D$12,0,10*ROW('Hygiene Data'!D93))="","",OFFSET('Hygiene Data'!$D$12,0,10*ROW('Hygiene Data'!D93)))</f>
        <v/>
      </c>
      <c r="DQ99" s="289" t="str">
        <f ca="true">+IF(OFFSET('Hygiene Data'!$D$13,0,10*ROW('Hygiene Data'!D93))="","",OFFSET('Hygiene Data'!$D$13,0,10*ROW('Hygiene Data'!D93)))</f>
        <v/>
      </c>
      <c r="DR99" s="289" t="str">
        <f ca="true">+IF(OFFSET('Hygiene Data'!$E$11,0,10*ROW('Hygiene Data'!E93))="","",OFFSET('Hygiene Data'!$E$11,0,10*ROW('Hygiene Data'!E93)))</f>
        <v/>
      </c>
      <c r="DS99" s="289" t="str">
        <f ca="true">+IF(OFFSET('Hygiene Data'!$E$12,0,10*ROW('Hygiene Data'!E93))="","",OFFSET('Hygiene Data'!$E$12,0,10*ROW('Hygiene Data'!E93)))</f>
        <v/>
      </c>
      <c r="DT99" s="289" t="str">
        <f ca="true">+IF(OFFSET('Hygiene Data'!$E$13,0,10*ROW('Hygiene Data'!E93))="","",OFFSET('Hygiene Data'!$E$13,0,10*ROW('Hygiene Data'!E93)))</f>
        <v/>
      </c>
      <c r="DU99" s="289" t="str">
        <f ca="true">+IF(OFFSET('Hygiene Data'!$F$11,0,10*ROW('Hygiene Data'!F93))="","",OFFSET('Hygiene Data'!$F$11,0,10*ROW('Hygiene Data'!F93)))</f>
        <v/>
      </c>
      <c r="DV99" s="289" t="str">
        <f ca="true">+IF(OFFSET('Hygiene Data'!$F$12,0,10*ROW('Hygiene Data'!F93))="","",OFFSET('Hygiene Data'!$F$12,0,10*ROW('Hygiene Data'!F93)))</f>
        <v/>
      </c>
      <c r="DW99" s="289" t="str">
        <f ca="true">+IF(OFFSET('Hygiene Data'!$F$13,0,10*ROW('Hygiene Data'!F93))="","",OFFSET('Hygiene Data'!$F$13,0,10*ROW('Hygiene Data'!F93)))</f>
        <v/>
      </c>
      <c r="DX99" s="289" t="str">
        <f ca="true">+IF(OFFSET('Hygiene Data'!$G$11,0,10*ROW('Hygiene Data'!G93))="","",OFFSET('Hygiene Data'!$G$11,0,10*ROW('Hygiene Data'!G93)))</f>
        <v/>
      </c>
      <c r="DY99" s="289" t="str">
        <f ca="true">+IF(OFFSET('Hygiene Data'!$G$12,0,10*ROW('Hygiene Data'!G93))="","",OFFSET('Hygiene Data'!$G$12,0,10*ROW('Hygiene Data'!G93)))</f>
        <v/>
      </c>
      <c r="DZ99" s="289" t="str">
        <f ca="true">+IF(OFFSET('Hygiene Data'!$G$13,0,10*ROW('Hygiene Data'!G93))="","",OFFSET('Hygiene Data'!$G$13,0,10*ROW('Hygiene Data'!G93)))</f>
        <v/>
      </c>
      <c r="EA99" s="289" t="str">
        <f ca="true">+IF(OFFSET('Hygiene Data'!$H$11,0,10*ROW('Hygiene Data'!H93))="","",OFFSET('Hygiene Data'!$H$11,0,10*ROW('Hygiene Data'!H93)))</f>
        <v/>
      </c>
      <c r="EB99" s="289" t="str">
        <f ca="true">+IF(OFFSET('Hygiene Data'!$H$12,0,10*ROW('Hygiene Data'!H93))="","",OFFSET('Hygiene Data'!$H$12,0,10*ROW('Hygiene Data'!H93)))</f>
        <v/>
      </c>
      <c r="EC99" s="289" t="str">
        <f ca="true">+IF(OFFSET('Hygiene Data'!$H$13,0,10*ROW('Hygiene Data'!H93))="","",OFFSET('Hygiene Data'!$H$13,0,10*ROW('Hygiene Data'!H93)))</f>
        <v/>
      </c>
      <c r="ED99" s="289" t="str">
        <f ca="true">+IF(OFFSET('Hygiene Data'!$I$11,0,10*ROW('Hygiene Data'!I93))="","",OFFSET('Hygiene Data'!$I$11,0,10*ROW('Hygiene Data'!I93)))</f>
        <v/>
      </c>
      <c r="EE99" s="289" t="str">
        <f ca="true">+IF(OFFSET('Hygiene Data'!$I$12,0,10*ROW('Hygiene Data'!I93))="","",OFFSET('Hygiene Data'!$I$12,0,10*ROW('Hygiene Data'!I93)))</f>
        <v/>
      </c>
      <c r="EF99" s="289"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5"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9"/>
      <c r="BS100" s="289" t="str">
        <f ca="true">+IF(OFFSET('Water Data'!$D$27,0,10*ROW('Water Data'!D94))="","",OFFSET('Water Data'!$D$27,0,10*ROW('Water Data'!D94)))</f>
        <v/>
      </c>
      <c r="BT100" s="289" t="str">
        <f ca="true">+IF(OFFSET('Water Data'!$D$28,0,10*ROW('Water Data'!D94))="","",OFFSET('Water Data'!$D$28,0,10*ROW('Water Data'!D94)))</f>
        <v/>
      </c>
      <c r="BU100" s="289" t="str">
        <f ca="true">+IF(OFFSET('Water Data'!$D$29,0,10*ROW('Water Data'!D94))="","",OFFSET('Water Data'!$D$29,0,10*ROW('Water Data'!D94)))</f>
        <v/>
      </c>
      <c r="BV100" s="289" t="str">
        <f ca="true">+IF(OFFSET('Water Data'!$E$27,0,10*ROW('Water Data'!E94))="","",OFFSET('Water Data'!$E$27,0,10*ROW('Water Data'!E94)))</f>
        <v/>
      </c>
      <c r="BW100" s="289" t="str">
        <f ca="true">+IF(OFFSET('Water Data'!$E$28,0,10*ROW('Water Data'!E94))="","",OFFSET('Water Data'!$E$28,0,10*ROW('Water Data'!E94)))</f>
        <v/>
      </c>
      <c r="BX100" s="289" t="str">
        <f ca="true">+IF(OFFSET('Water Data'!$E$29,0,10*ROW('Water Data'!E94))="","",OFFSET('Water Data'!$E$29,0,10*ROW('Water Data'!E94)))</f>
        <v/>
      </c>
      <c r="BY100" s="289" t="str">
        <f ca="true">+IF(OFFSET('Water Data'!$F$27,0,10*ROW('Water Data'!F94))="","",OFFSET('Water Data'!$F$27,0,10*ROW('Water Data'!F94)))</f>
        <v/>
      </c>
      <c r="BZ100" s="289" t="str">
        <f ca="true">+IF(OFFSET('Water Data'!$F$28,0,10*ROW('Water Data'!F94))="","",OFFSET('Water Data'!$F$28,0,10*ROW('Water Data'!F94)))</f>
        <v/>
      </c>
      <c r="CA100" s="289" t="str">
        <f ca="true">+IF(OFFSET('Water Data'!$F$29,0,10*ROW('Water Data'!F94))="","",OFFSET('Water Data'!$F$29,0,10*ROW('Water Data'!F94)))</f>
        <v/>
      </c>
      <c r="CB100" s="289" t="str">
        <f ca="true">+IF(OFFSET('Water Data'!$G$27,0,10*ROW('Water Data'!G94))="","",OFFSET('Water Data'!$G$27,0,10*ROW('Water Data'!G94)))</f>
        <v/>
      </c>
      <c r="CC100" s="289" t="str">
        <f ca="true">+IF(OFFSET('Water Data'!$G$28,0,10*ROW('Water Data'!G94))="","",OFFSET('Water Data'!$G$28,0,10*ROW('Water Data'!G94)))</f>
        <v/>
      </c>
      <c r="CD100" s="289" t="str">
        <f ca="true">+IF(OFFSET('Water Data'!$G$29,0,10*ROW('Water Data'!G94))="","",OFFSET('Water Data'!$G$29,0,10*ROW('Water Data'!G94)))</f>
        <v/>
      </c>
      <c r="CE100" s="289" t="str">
        <f ca="true">+IF(OFFSET('Water Data'!$H$27,0,10*ROW('Water Data'!H94))="","",OFFSET('Water Data'!$H$27,0,10*ROW('Water Data'!H94)))</f>
        <v/>
      </c>
      <c r="CF100" s="289" t="str">
        <f ca="true">+IF(OFFSET('Water Data'!$H$28,0,10*ROW('Water Data'!H94))="","",OFFSET('Water Data'!$H$28,0,10*ROW('Water Data'!H94)))</f>
        <v/>
      </c>
      <c r="CG100" s="289" t="str">
        <f ca="true">+IF(OFFSET('Water Data'!$H$29,0,10*ROW('Water Data'!H94))="","",OFFSET('Water Data'!$H$29,0,10*ROW('Water Data'!H94)))</f>
        <v/>
      </c>
      <c r="CH100" s="289" t="str">
        <f ca="true">+IF(OFFSET('Water Data'!$I$27,0,10*ROW('Water Data'!I94))="","",OFFSET('Water Data'!$I$27,0,10*ROW('Water Data'!I94)))</f>
        <v/>
      </c>
      <c r="CI100" s="289" t="str">
        <f ca="true">+IF(OFFSET('Water Data'!$I$28,0,10*ROW('Water Data'!I94))="","",OFFSET('Water Data'!$I$28,0,10*ROW('Water Data'!I94)))</f>
        <v/>
      </c>
      <c r="CJ100" s="289" t="str">
        <f ca="true">+IF(OFFSET('Water Data'!$I$29,0,10*ROW('Water Data'!I94))="","",OFFSET('Water Data'!$I$29,0,10*ROW('Water Data'!I94)))</f>
        <v/>
      </c>
      <c r="CK100" s="289" t="str">
        <f ca="true">+IF(OFFSET('Sanitation Data'!$D$28,0,10*ROW('Sanitation Data'!D94))="","",OFFSET('Sanitation Data'!$D$28,0,10*ROW('Sanitation Data'!D94)))</f>
        <v/>
      </c>
      <c r="CL100" s="289" t="str">
        <f ca="true">+IF(OFFSET('Sanitation Data'!$D$29,0,10*ROW('Sanitation Data'!D94))="","",OFFSET('Sanitation Data'!$D$29,0,10*ROW('Sanitation Data'!D94)))</f>
        <v/>
      </c>
      <c r="CM100" s="289" t="str">
        <f ca="true">+IF(OFFSET('Sanitation Data'!$D$30,0,10*ROW('Sanitation Data'!D94))="","",OFFSET('Sanitation Data'!$D$30,0,10*ROW('Sanitation Data'!D94)))</f>
        <v/>
      </c>
      <c r="CN100" s="289" t="str">
        <f ca="true">+IF(OFFSET('Sanitation Data'!$D$31,0,10*ROW('Sanitation Data'!D94))="","",OFFSET('Sanitation Data'!$D$31,0,10*ROW('Sanitation Data'!D94)))</f>
        <v/>
      </c>
      <c r="CO100" s="289" t="str">
        <f ca="true">+IF(OFFSET('Sanitation Data'!$D$32,0,10*ROW('Sanitation Data'!D94))="","",OFFSET('Sanitation Data'!$D$32,0,10*ROW('Sanitation Data'!D94)))</f>
        <v/>
      </c>
      <c r="CP100" s="289" t="str">
        <f ca="true">+IF(OFFSET('Sanitation Data'!$E$28,0,10*ROW('Sanitation Data'!E94))="","",OFFSET('Sanitation Data'!$E$28,0,10*ROW('Sanitation Data'!E94)))</f>
        <v/>
      </c>
      <c r="CQ100" s="289" t="str">
        <f ca="true">+IF(OFFSET('Sanitation Data'!$E$29,0,10*ROW('Sanitation Data'!E94))="","",OFFSET('Sanitation Data'!$E$29,0,10*ROW('Sanitation Data'!E94)))</f>
        <v/>
      </c>
      <c r="CR100" s="289" t="str">
        <f ca="true">+IF(OFFSET('Sanitation Data'!$E$30,0,10*ROW('Sanitation Data'!E94))="","",OFFSET('Sanitation Data'!$E$30,0,10*ROW('Sanitation Data'!E94)))</f>
        <v/>
      </c>
      <c r="CS100" s="289" t="str">
        <f ca="true">+IF(OFFSET('Sanitation Data'!$E$31,0,10*ROW('Sanitation Data'!E94))="","",OFFSET('Sanitation Data'!$E$31,0,10*ROW('Sanitation Data'!E94)))</f>
        <v/>
      </c>
      <c r="CT100" s="289" t="str">
        <f ca="true">+IF(OFFSET('Sanitation Data'!$E$32,0,10*ROW('Sanitation Data'!E94))="","",OFFSET('Sanitation Data'!$E$32,0,10*ROW('Sanitation Data'!E94)))</f>
        <v/>
      </c>
      <c r="CU100" s="289" t="str">
        <f ca="true">+IF(OFFSET('Sanitation Data'!$F$28,0,10*ROW('Sanitation Data'!F94))="","",OFFSET('Sanitation Data'!$F$28,0,10*ROW('Sanitation Data'!F94)))</f>
        <v/>
      </c>
      <c r="CV100" s="289" t="str">
        <f ca="true">+IF(OFFSET('Sanitation Data'!$F$29,0,10*ROW('Sanitation Data'!F94))="","",OFFSET('Sanitation Data'!$F$29,0,10*ROW('Sanitation Data'!F94)))</f>
        <v/>
      </c>
      <c r="CW100" s="289" t="str">
        <f ca="true">+IF(OFFSET('Sanitation Data'!$F$30,0,10*ROW('Sanitation Data'!F94))="","",OFFSET('Sanitation Data'!$F$30,0,10*ROW('Sanitation Data'!F94)))</f>
        <v/>
      </c>
      <c r="CX100" s="289" t="str">
        <f ca="true">+IF(OFFSET('Sanitation Data'!$F$31,0,10*ROW('Sanitation Data'!F94))="","",OFFSET('Sanitation Data'!$F$31,0,10*ROW('Sanitation Data'!F94)))</f>
        <v/>
      </c>
      <c r="CY100" s="289" t="str">
        <f ca="true">+IF(OFFSET('Sanitation Data'!$F$32,0,10*ROW('Sanitation Data'!F94))="","",OFFSET('Sanitation Data'!$F$32,0,10*ROW('Sanitation Data'!F94)))</f>
        <v/>
      </c>
      <c r="CZ100" s="289" t="str">
        <f ca="true">+IF(OFFSET('Sanitation Data'!$G$28,0,10*ROW('Sanitation Data'!G94))="","",OFFSET('Sanitation Data'!$G$28,0,10*ROW('Sanitation Data'!G94)))</f>
        <v/>
      </c>
      <c r="DA100" s="289" t="str">
        <f ca="true">+IF(OFFSET('Sanitation Data'!$G$29,0,10*ROW('Sanitation Data'!G94))="","",OFFSET('Sanitation Data'!$G$29,0,10*ROW('Sanitation Data'!G94)))</f>
        <v/>
      </c>
      <c r="DB100" s="289" t="str">
        <f ca="true">+IF(OFFSET('Sanitation Data'!$G$30,0,10*ROW('Sanitation Data'!G94))="","",OFFSET('Sanitation Data'!$G$30,0,10*ROW('Sanitation Data'!G94)))</f>
        <v/>
      </c>
      <c r="DC100" s="289" t="str">
        <f ca="true">+IF(OFFSET('Sanitation Data'!$G$31,0,10*ROW('Sanitation Data'!G94))="","",OFFSET('Sanitation Data'!$G$31,0,10*ROW('Sanitation Data'!G94)))</f>
        <v/>
      </c>
      <c r="DD100" s="289" t="str">
        <f ca="true">+IF(OFFSET('Sanitation Data'!$G$32,0,10*ROW('Sanitation Data'!G94))="","",OFFSET('Sanitation Data'!$G$32,0,10*ROW('Sanitation Data'!G94)))</f>
        <v/>
      </c>
      <c r="DE100" s="289" t="str">
        <f ca="true">+IF(OFFSET('Sanitation Data'!$H$28,0,10*ROW('Sanitation Data'!H94))="","",OFFSET('Sanitation Data'!$H$28,0,10*ROW('Sanitation Data'!H94)))</f>
        <v/>
      </c>
      <c r="DF100" s="289" t="str">
        <f ca="true">+IF(OFFSET('Sanitation Data'!$H$29,0,10*ROW('Sanitation Data'!H94))="","",OFFSET('Sanitation Data'!$H$29,0,10*ROW('Sanitation Data'!H94)))</f>
        <v/>
      </c>
      <c r="DG100" s="289" t="str">
        <f ca="true">+IF(OFFSET('Sanitation Data'!$H$30,0,10*ROW('Sanitation Data'!H94))="","",OFFSET('Sanitation Data'!$H$30,0,10*ROW('Sanitation Data'!H94)))</f>
        <v/>
      </c>
      <c r="DH100" s="289" t="str">
        <f ca="true">+IF(OFFSET('Sanitation Data'!$H$31,0,10*ROW('Sanitation Data'!H94))="","",OFFSET('Sanitation Data'!$H$31,0,10*ROW('Sanitation Data'!H94)))</f>
        <v/>
      </c>
      <c r="DI100" s="289" t="str">
        <f ca="true">+IF(OFFSET('Sanitation Data'!$H$32,0,10*ROW('Sanitation Data'!H94))="","",OFFSET('Sanitation Data'!$H$32,0,10*ROW('Sanitation Data'!H94)))</f>
        <v/>
      </c>
      <c r="DJ100" s="289" t="str">
        <f ca="true">+IF(OFFSET('Sanitation Data'!$I$28,0,10*ROW('Sanitation Data'!I94))="","",OFFSET('Sanitation Data'!$I$28,0,10*ROW('Sanitation Data'!I94)))</f>
        <v/>
      </c>
      <c r="DK100" s="289" t="str">
        <f ca="true">+IF(OFFSET('Sanitation Data'!$I$29,0,10*ROW('Sanitation Data'!I94))="","",OFFSET('Sanitation Data'!$I$29,0,10*ROW('Sanitation Data'!I94)))</f>
        <v/>
      </c>
      <c r="DL100" s="289" t="str">
        <f ca="true">+IF(OFFSET('Sanitation Data'!$I$30,0,10*ROW('Sanitation Data'!I94))="","",OFFSET('Sanitation Data'!$I$30,0,10*ROW('Sanitation Data'!I94)))</f>
        <v/>
      </c>
      <c r="DM100" s="289" t="str">
        <f ca="true">+IF(OFFSET('Sanitation Data'!$I$31,0,10*ROW('Sanitation Data'!I94))="","",OFFSET('Sanitation Data'!$I$31,0,10*ROW('Sanitation Data'!I94)))</f>
        <v/>
      </c>
      <c r="DN100" s="289" t="str">
        <f ca="true">+IF(OFFSET('Sanitation Data'!$I$32,0,10*ROW('Sanitation Data'!I94))="","",OFFSET('Sanitation Data'!$I$32,0,10*ROW('Sanitation Data'!I94)))</f>
        <v/>
      </c>
      <c r="DO100" s="289" t="str">
        <f ca="true">+IF(OFFSET('Hygiene Data'!$D$11,0,10*ROW('Hygiene Data'!D94))="","",OFFSET('Hygiene Data'!$D$11,0,10*ROW('Hygiene Data'!D94)))</f>
        <v/>
      </c>
      <c r="DP100" s="289" t="str">
        <f ca="true">+IF(OFFSET('Hygiene Data'!$D$12,0,10*ROW('Hygiene Data'!D94))="","",OFFSET('Hygiene Data'!$D$12,0,10*ROW('Hygiene Data'!D94)))</f>
        <v/>
      </c>
      <c r="DQ100" s="289" t="str">
        <f ca="true">+IF(OFFSET('Hygiene Data'!$D$13,0,10*ROW('Hygiene Data'!D94))="","",OFFSET('Hygiene Data'!$D$13,0,10*ROW('Hygiene Data'!D94)))</f>
        <v/>
      </c>
      <c r="DR100" s="289" t="str">
        <f ca="true">+IF(OFFSET('Hygiene Data'!$E$11,0,10*ROW('Hygiene Data'!E94))="","",OFFSET('Hygiene Data'!$E$11,0,10*ROW('Hygiene Data'!E94)))</f>
        <v/>
      </c>
      <c r="DS100" s="289" t="str">
        <f ca="true">+IF(OFFSET('Hygiene Data'!$E$12,0,10*ROW('Hygiene Data'!E94))="","",OFFSET('Hygiene Data'!$E$12,0,10*ROW('Hygiene Data'!E94)))</f>
        <v/>
      </c>
      <c r="DT100" s="289" t="str">
        <f ca="true">+IF(OFFSET('Hygiene Data'!$E$13,0,10*ROW('Hygiene Data'!E94))="","",OFFSET('Hygiene Data'!$E$13,0,10*ROW('Hygiene Data'!E94)))</f>
        <v/>
      </c>
      <c r="DU100" s="289" t="str">
        <f ca="true">+IF(OFFSET('Hygiene Data'!$F$11,0,10*ROW('Hygiene Data'!F94))="","",OFFSET('Hygiene Data'!$F$11,0,10*ROW('Hygiene Data'!F94)))</f>
        <v/>
      </c>
      <c r="DV100" s="289" t="str">
        <f ca="true">+IF(OFFSET('Hygiene Data'!$F$12,0,10*ROW('Hygiene Data'!F94))="","",OFFSET('Hygiene Data'!$F$12,0,10*ROW('Hygiene Data'!F94)))</f>
        <v/>
      </c>
      <c r="DW100" s="289" t="str">
        <f ca="true">+IF(OFFSET('Hygiene Data'!$F$13,0,10*ROW('Hygiene Data'!F94))="","",OFFSET('Hygiene Data'!$F$13,0,10*ROW('Hygiene Data'!F94)))</f>
        <v/>
      </c>
      <c r="DX100" s="289" t="str">
        <f ca="true">+IF(OFFSET('Hygiene Data'!$G$11,0,10*ROW('Hygiene Data'!G94))="","",OFFSET('Hygiene Data'!$G$11,0,10*ROW('Hygiene Data'!G94)))</f>
        <v/>
      </c>
      <c r="DY100" s="289" t="str">
        <f ca="true">+IF(OFFSET('Hygiene Data'!$G$12,0,10*ROW('Hygiene Data'!G94))="","",OFFSET('Hygiene Data'!$G$12,0,10*ROW('Hygiene Data'!G94)))</f>
        <v/>
      </c>
      <c r="DZ100" s="289" t="str">
        <f ca="true">+IF(OFFSET('Hygiene Data'!$G$13,0,10*ROW('Hygiene Data'!G94))="","",OFFSET('Hygiene Data'!$G$13,0,10*ROW('Hygiene Data'!G94)))</f>
        <v/>
      </c>
      <c r="EA100" s="289" t="str">
        <f ca="true">+IF(OFFSET('Hygiene Data'!$H$11,0,10*ROW('Hygiene Data'!H94))="","",OFFSET('Hygiene Data'!$H$11,0,10*ROW('Hygiene Data'!H94)))</f>
        <v/>
      </c>
      <c r="EB100" s="289" t="str">
        <f ca="true">+IF(OFFSET('Hygiene Data'!$H$12,0,10*ROW('Hygiene Data'!H94))="","",OFFSET('Hygiene Data'!$H$12,0,10*ROW('Hygiene Data'!H94)))</f>
        <v/>
      </c>
      <c r="EC100" s="289" t="str">
        <f ca="true">+IF(OFFSET('Hygiene Data'!$H$13,0,10*ROW('Hygiene Data'!H94))="","",OFFSET('Hygiene Data'!$H$13,0,10*ROW('Hygiene Data'!H94)))</f>
        <v/>
      </c>
      <c r="ED100" s="289" t="str">
        <f ca="true">+IF(OFFSET('Hygiene Data'!$I$11,0,10*ROW('Hygiene Data'!I94))="","",OFFSET('Hygiene Data'!$I$11,0,10*ROW('Hygiene Data'!I94)))</f>
        <v/>
      </c>
      <c r="EE100" s="289" t="str">
        <f ca="true">+IF(OFFSET('Hygiene Data'!$I$12,0,10*ROW('Hygiene Data'!I94))="","",OFFSET('Hygiene Data'!$I$12,0,10*ROW('Hygiene Data'!I94)))</f>
        <v/>
      </c>
      <c r="EF100" s="289"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5"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9"/>
      <c r="BS101" s="289" t="str">
        <f ca="true">+IF(OFFSET('Water Data'!$D$27,0,10*ROW('Water Data'!D95))="","",OFFSET('Water Data'!$D$27,0,10*ROW('Water Data'!D95)))</f>
        <v/>
      </c>
      <c r="BT101" s="289" t="str">
        <f ca="true">+IF(OFFSET('Water Data'!$D$28,0,10*ROW('Water Data'!D95))="","",OFFSET('Water Data'!$D$28,0,10*ROW('Water Data'!D95)))</f>
        <v/>
      </c>
      <c r="BU101" s="289" t="str">
        <f ca="true">+IF(OFFSET('Water Data'!$D$29,0,10*ROW('Water Data'!D95))="","",OFFSET('Water Data'!$D$29,0,10*ROW('Water Data'!D95)))</f>
        <v/>
      </c>
      <c r="BV101" s="289" t="str">
        <f ca="true">+IF(OFFSET('Water Data'!$E$27,0,10*ROW('Water Data'!E95))="","",OFFSET('Water Data'!$E$27,0,10*ROW('Water Data'!E95)))</f>
        <v/>
      </c>
      <c r="BW101" s="289" t="str">
        <f ca="true">+IF(OFFSET('Water Data'!$E$28,0,10*ROW('Water Data'!E95))="","",OFFSET('Water Data'!$E$28,0,10*ROW('Water Data'!E95)))</f>
        <v/>
      </c>
      <c r="BX101" s="289" t="str">
        <f ca="true">+IF(OFFSET('Water Data'!$E$29,0,10*ROW('Water Data'!E95))="","",OFFSET('Water Data'!$E$29,0,10*ROW('Water Data'!E95)))</f>
        <v/>
      </c>
      <c r="BY101" s="289" t="str">
        <f ca="true">+IF(OFFSET('Water Data'!$F$27,0,10*ROW('Water Data'!F95))="","",OFFSET('Water Data'!$F$27,0,10*ROW('Water Data'!F95)))</f>
        <v/>
      </c>
      <c r="BZ101" s="289" t="str">
        <f ca="true">+IF(OFFSET('Water Data'!$F$28,0,10*ROW('Water Data'!F95))="","",OFFSET('Water Data'!$F$28,0,10*ROW('Water Data'!F95)))</f>
        <v/>
      </c>
      <c r="CA101" s="289" t="str">
        <f ca="true">+IF(OFFSET('Water Data'!$F$29,0,10*ROW('Water Data'!F95))="","",OFFSET('Water Data'!$F$29,0,10*ROW('Water Data'!F95)))</f>
        <v/>
      </c>
      <c r="CB101" s="289" t="str">
        <f ca="true">+IF(OFFSET('Water Data'!$G$27,0,10*ROW('Water Data'!G95))="","",OFFSET('Water Data'!$G$27,0,10*ROW('Water Data'!G95)))</f>
        <v/>
      </c>
      <c r="CC101" s="289" t="str">
        <f ca="true">+IF(OFFSET('Water Data'!$G$28,0,10*ROW('Water Data'!G95))="","",OFFSET('Water Data'!$G$28,0,10*ROW('Water Data'!G95)))</f>
        <v/>
      </c>
      <c r="CD101" s="289" t="str">
        <f ca="true">+IF(OFFSET('Water Data'!$G$29,0,10*ROW('Water Data'!G95))="","",OFFSET('Water Data'!$G$29,0,10*ROW('Water Data'!G95)))</f>
        <v/>
      </c>
      <c r="CE101" s="289" t="str">
        <f ca="true">+IF(OFFSET('Water Data'!$H$27,0,10*ROW('Water Data'!H95))="","",OFFSET('Water Data'!$H$27,0,10*ROW('Water Data'!H95)))</f>
        <v/>
      </c>
      <c r="CF101" s="289" t="str">
        <f ca="true">+IF(OFFSET('Water Data'!$H$28,0,10*ROW('Water Data'!H95))="","",OFFSET('Water Data'!$H$28,0,10*ROW('Water Data'!H95)))</f>
        <v/>
      </c>
      <c r="CG101" s="289" t="str">
        <f ca="true">+IF(OFFSET('Water Data'!$H$29,0,10*ROW('Water Data'!H95))="","",OFFSET('Water Data'!$H$29,0,10*ROW('Water Data'!H95)))</f>
        <v/>
      </c>
      <c r="CH101" s="289" t="str">
        <f ca="true">+IF(OFFSET('Water Data'!$I$27,0,10*ROW('Water Data'!I95))="","",OFFSET('Water Data'!$I$27,0,10*ROW('Water Data'!I95)))</f>
        <v/>
      </c>
      <c r="CI101" s="289" t="str">
        <f ca="true">+IF(OFFSET('Water Data'!$I$28,0,10*ROW('Water Data'!I95))="","",OFFSET('Water Data'!$I$28,0,10*ROW('Water Data'!I95)))</f>
        <v/>
      </c>
      <c r="CJ101" s="289" t="str">
        <f ca="true">+IF(OFFSET('Water Data'!$I$29,0,10*ROW('Water Data'!I95))="","",OFFSET('Water Data'!$I$29,0,10*ROW('Water Data'!I95)))</f>
        <v/>
      </c>
      <c r="CK101" s="289" t="str">
        <f ca="true">+IF(OFFSET('Sanitation Data'!$D$28,0,10*ROW('Sanitation Data'!D95))="","",OFFSET('Sanitation Data'!$D$28,0,10*ROW('Sanitation Data'!D95)))</f>
        <v/>
      </c>
      <c r="CL101" s="289" t="str">
        <f ca="true">+IF(OFFSET('Sanitation Data'!$D$29,0,10*ROW('Sanitation Data'!D95))="","",OFFSET('Sanitation Data'!$D$29,0,10*ROW('Sanitation Data'!D95)))</f>
        <v/>
      </c>
      <c r="CM101" s="289" t="str">
        <f ca="true">+IF(OFFSET('Sanitation Data'!$D$30,0,10*ROW('Sanitation Data'!D95))="","",OFFSET('Sanitation Data'!$D$30,0,10*ROW('Sanitation Data'!D95)))</f>
        <v/>
      </c>
      <c r="CN101" s="289" t="str">
        <f ca="true">+IF(OFFSET('Sanitation Data'!$D$31,0,10*ROW('Sanitation Data'!D95))="","",OFFSET('Sanitation Data'!$D$31,0,10*ROW('Sanitation Data'!D95)))</f>
        <v/>
      </c>
      <c r="CO101" s="289" t="str">
        <f ca="true">+IF(OFFSET('Sanitation Data'!$D$32,0,10*ROW('Sanitation Data'!D95))="","",OFFSET('Sanitation Data'!$D$32,0,10*ROW('Sanitation Data'!D95)))</f>
        <v/>
      </c>
      <c r="CP101" s="289" t="str">
        <f ca="true">+IF(OFFSET('Sanitation Data'!$E$28,0,10*ROW('Sanitation Data'!E95))="","",OFFSET('Sanitation Data'!$E$28,0,10*ROW('Sanitation Data'!E95)))</f>
        <v/>
      </c>
      <c r="CQ101" s="289" t="str">
        <f ca="true">+IF(OFFSET('Sanitation Data'!$E$29,0,10*ROW('Sanitation Data'!E95))="","",OFFSET('Sanitation Data'!$E$29,0,10*ROW('Sanitation Data'!E95)))</f>
        <v/>
      </c>
      <c r="CR101" s="289" t="str">
        <f ca="true">+IF(OFFSET('Sanitation Data'!$E$30,0,10*ROW('Sanitation Data'!E95))="","",OFFSET('Sanitation Data'!$E$30,0,10*ROW('Sanitation Data'!E95)))</f>
        <v/>
      </c>
      <c r="CS101" s="289" t="str">
        <f ca="true">+IF(OFFSET('Sanitation Data'!$E$31,0,10*ROW('Sanitation Data'!E95))="","",OFFSET('Sanitation Data'!$E$31,0,10*ROW('Sanitation Data'!E95)))</f>
        <v/>
      </c>
      <c r="CT101" s="289" t="str">
        <f ca="true">+IF(OFFSET('Sanitation Data'!$E$32,0,10*ROW('Sanitation Data'!E95))="","",OFFSET('Sanitation Data'!$E$32,0,10*ROW('Sanitation Data'!E95)))</f>
        <v/>
      </c>
      <c r="CU101" s="289" t="str">
        <f ca="true">+IF(OFFSET('Sanitation Data'!$F$28,0,10*ROW('Sanitation Data'!F95))="","",OFFSET('Sanitation Data'!$F$28,0,10*ROW('Sanitation Data'!F95)))</f>
        <v/>
      </c>
      <c r="CV101" s="289" t="str">
        <f ca="true">+IF(OFFSET('Sanitation Data'!$F$29,0,10*ROW('Sanitation Data'!F95))="","",OFFSET('Sanitation Data'!$F$29,0,10*ROW('Sanitation Data'!F95)))</f>
        <v/>
      </c>
      <c r="CW101" s="289" t="str">
        <f ca="true">+IF(OFFSET('Sanitation Data'!$F$30,0,10*ROW('Sanitation Data'!F95))="","",OFFSET('Sanitation Data'!$F$30,0,10*ROW('Sanitation Data'!F95)))</f>
        <v/>
      </c>
      <c r="CX101" s="289" t="str">
        <f ca="true">+IF(OFFSET('Sanitation Data'!$F$31,0,10*ROW('Sanitation Data'!F95))="","",OFFSET('Sanitation Data'!$F$31,0,10*ROW('Sanitation Data'!F95)))</f>
        <v/>
      </c>
      <c r="CY101" s="289" t="str">
        <f ca="true">+IF(OFFSET('Sanitation Data'!$F$32,0,10*ROW('Sanitation Data'!F95))="","",OFFSET('Sanitation Data'!$F$32,0,10*ROW('Sanitation Data'!F95)))</f>
        <v/>
      </c>
      <c r="CZ101" s="289" t="str">
        <f ca="true">+IF(OFFSET('Sanitation Data'!$G$28,0,10*ROW('Sanitation Data'!G95))="","",OFFSET('Sanitation Data'!$G$28,0,10*ROW('Sanitation Data'!G95)))</f>
        <v/>
      </c>
      <c r="DA101" s="289" t="str">
        <f ca="true">+IF(OFFSET('Sanitation Data'!$G$29,0,10*ROW('Sanitation Data'!G95))="","",OFFSET('Sanitation Data'!$G$29,0,10*ROW('Sanitation Data'!G95)))</f>
        <v/>
      </c>
      <c r="DB101" s="289" t="str">
        <f ca="true">+IF(OFFSET('Sanitation Data'!$G$30,0,10*ROW('Sanitation Data'!G95))="","",OFFSET('Sanitation Data'!$G$30,0,10*ROW('Sanitation Data'!G95)))</f>
        <v/>
      </c>
      <c r="DC101" s="289" t="str">
        <f ca="true">+IF(OFFSET('Sanitation Data'!$G$31,0,10*ROW('Sanitation Data'!G95))="","",OFFSET('Sanitation Data'!$G$31,0,10*ROW('Sanitation Data'!G95)))</f>
        <v/>
      </c>
      <c r="DD101" s="289" t="str">
        <f ca="true">+IF(OFFSET('Sanitation Data'!$G$32,0,10*ROW('Sanitation Data'!G95))="","",OFFSET('Sanitation Data'!$G$32,0,10*ROW('Sanitation Data'!G95)))</f>
        <v/>
      </c>
      <c r="DE101" s="289" t="str">
        <f ca="true">+IF(OFFSET('Sanitation Data'!$H$28,0,10*ROW('Sanitation Data'!H95))="","",OFFSET('Sanitation Data'!$H$28,0,10*ROW('Sanitation Data'!H95)))</f>
        <v/>
      </c>
      <c r="DF101" s="289" t="str">
        <f ca="true">+IF(OFFSET('Sanitation Data'!$H$29,0,10*ROW('Sanitation Data'!H95))="","",OFFSET('Sanitation Data'!$H$29,0,10*ROW('Sanitation Data'!H95)))</f>
        <v/>
      </c>
      <c r="DG101" s="289" t="str">
        <f ca="true">+IF(OFFSET('Sanitation Data'!$H$30,0,10*ROW('Sanitation Data'!H95))="","",OFFSET('Sanitation Data'!$H$30,0,10*ROW('Sanitation Data'!H95)))</f>
        <v/>
      </c>
      <c r="DH101" s="289" t="str">
        <f ca="true">+IF(OFFSET('Sanitation Data'!$H$31,0,10*ROW('Sanitation Data'!H95))="","",OFFSET('Sanitation Data'!$H$31,0,10*ROW('Sanitation Data'!H95)))</f>
        <v/>
      </c>
      <c r="DI101" s="289" t="str">
        <f ca="true">+IF(OFFSET('Sanitation Data'!$H$32,0,10*ROW('Sanitation Data'!H95))="","",OFFSET('Sanitation Data'!$H$32,0,10*ROW('Sanitation Data'!H95)))</f>
        <v/>
      </c>
      <c r="DJ101" s="289" t="str">
        <f ca="true">+IF(OFFSET('Sanitation Data'!$I$28,0,10*ROW('Sanitation Data'!I95))="","",OFFSET('Sanitation Data'!$I$28,0,10*ROW('Sanitation Data'!I95)))</f>
        <v/>
      </c>
      <c r="DK101" s="289" t="str">
        <f ca="true">+IF(OFFSET('Sanitation Data'!$I$29,0,10*ROW('Sanitation Data'!I95))="","",OFFSET('Sanitation Data'!$I$29,0,10*ROW('Sanitation Data'!I95)))</f>
        <v/>
      </c>
      <c r="DL101" s="289" t="str">
        <f ca="true">+IF(OFFSET('Sanitation Data'!$I$30,0,10*ROW('Sanitation Data'!I95))="","",OFFSET('Sanitation Data'!$I$30,0,10*ROW('Sanitation Data'!I95)))</f>
        <v/>
      </c>
      <c r="DM101" s="289" t="str">
        <f ca="true">+IF(OFFSET('Sanitation Data'!$I$31,0,10*ROW('Sanitation Data'!I95))="","",OFFSET('Sanitation Data'!$I$31,0,10*ROW('Sanitation Data'!I95)))</f>
        <v/>
      </c>
      <c r="DN101" s="289" t="str">
        <f ca="true">+IF(OFFSET('Sanitation Data'!$I$32,0,10*ROW('Sanitation Data'!I95))="","",OFFSET('Sanitation Data'!$I$32,0,10*ROW('Sanitation Data'!I95)))</f>
        <v/>
      </c>
      <c r="DO101" s="289" t="str">
        <f ca="true">+IF(OFFSET('Hygiene Data'!$D$11,0,10*ROW('Hygiene Data'!D95))="","",OFFSET('Hygiene Data'!$D$11,0,10*ROW('Hygiene Data'!D95)))</f>
        <v/>
      </c>
      <c r="DP101" s="289" t="str">
        <f ca="true">+IF(OFFSET('Hygiene Data'!$D$12,0,10*ROW('Hygiene Data'!D95))="","",OFFSET('Hygiene Data'!$D$12,0,10*ROW('Hygiene Data'!D95)))</f>
        <v/>
      </c>
      <c r="DQ101" s="289" t="str">
        <f ca="true">+IF(OFFSET('Hygiene Data'!$D$13,0,10*ROW('Hygiene Data'!D95))="","",OFFSET('Hygiene Data'!$D$13,0,10*ROW('Hygiene Data'!D95)))</f>
        <v/>
      </c>
      <c r="DR101" s="289" t="str">
        <f ca="true">+IF(OFFSET('Hygiene Data'!$E$11,0,10*ROW('Hygiene Data'!E95))="","",OFFSET('Hygiene Data'!$E$11,0,10*ROW('Hygiene Data'!E95)))</f>
        <v/>
      </c>
      <c r="DS101" s="289" t="str">
        <f ca="true">+IF(OFFSET('Hygiene Data'!$E$12,0,10*ROW('Hygiene Data'!E95))="","",OFFSET('Hygiene Data'!$E$12,0,10*ROW('Hygiene Data'!E95)))</f>
        <v/>
      </c>
      <c r="DT101" s="289" t="str">
        <f ca="true">+IF(OFFSET('Hygiene Data'!$E$13,0,10*ROW('Hygiene Data'!E95))="","",OFFSET('Hygiene Data'!$E$13,0,10*ROW('Hygiene Data'!E95)))</f>
        <v/>
      </c>
      <c r="DU101" s="289" t="str">
        <f ca="true">+IF(OFFSET('Hygiene Data'!$F$11,0,10*ROW('Hygiene Data'!F95))="","",OFFSET('Hygiene Data'!$F$11,0,10*ROW('Hygiene Data'!F95)))</f>
        <v/>
      </c>
      <c r="DV101" s="289" t="str">
        <f ca="true">+IF(OFFSET('Hygiene Data'!$F$12,0,10*ROW('Hygiene Data'!F95))="","",OFFSET('Hygiene Data'!$F$12,0,10*ROW('Hygiene Data'!F95)))</f>
        <v/>
      </c>
      <c r="DW101" s="289" t="str">
        <f ca="true">+IF(OFFSET('Hygiene Data'!$F$13,0,10*ROW('Hygiene Data'!F95))="","",OFFSET('Hygiene Data'!$F$13,0,10*ROW('Hygiene Data'!F95)))</f>
        <v/>
      </c>
      <c r="DX101" s="289" t="str">
        <f ca="true">+IF(OFFSET('Hygiene Data'!$G$11,0,10*ROW('Hygiene Data'!G95))="","",OFFSET('Hygiene Data'!$G$11,0,10*ROW('Hygiene Data'!G95)))</f>
        <v/>
      </c>
      <c r="DY101" s="289" t="str">
        <f ca="true">+IF(OFFSET('Hygiene Data'!$G$12,0,10*ROW('Hygiene Data'!G95))="","",OFFSET('Hygiene Data'!$G$12,0,10*ROW('Hygiene Data'!G95)))</f>
        <v/>
      </c>
      <c r="DZ101" s="289" t="str">
        <f ca="true">+IF(OFFSET('Hygiene Data'!$G$13,0,10*ROW('Hygiene Data'!G95))="","",OFFSET('Hygiene Data'!$G$13,0,10*ROW('Hygiene Data'!G95)))</f>
        <v/>
      </c>
      <c r="EA101" s="289" t="str">
        <f ca="true">+IF(OFFSET('Hygiene Data'!$H$11,0,10*ROW('Hygiene Data'!H95))="","",OFFSET('Hygiene Data'!$H$11,0,10*ROW('Hygiene Data'!H95)))</f>
        <v/>
      </c>
      <c r="EB101" s="289" t="str">
        <f ca="true">+IF(OFFSET('Hygiene Data'!$H$12,0,10*ROW('Hygiene Data'!H95))="","",OFFSET('Hygiene Data'!$H$12,0,10*ROW('Hygiene Data'!H95)))</f>
        <v/>
      </c>
      <c r="EC101" s="289" t="str">
        <f ca="true">+IF(OFFSET('Hygiene Data'!$H$13,0,10*ROW('Hygiene Data'!H95))="","",OFFSET('Hygiene Data'!$H$13,0,10*ROW('Hygiene Data'!H95)))</f>
        <v/>
      </c>
      <c r="ED101" s="289" t="str">
        <f ca="true">+IF(OFFSET('Hygiene Data'!$I$11,0,10*ROW('Hygiene Data'!I95))="","",OFFSET('Hygiene Data'!$I$11,0,10*ROW('Hygiene Data'!I95)))</f>
        <v/>
      </c>
      <c r="EE101" s="289" t="str">
        <f ca="true">+IF(OFFSET('Hygiene Data'!$I$12,0,10*ROW('Hygiene Data'!I95))="","",OFFSET('Hygiene Data'!$I$12,0,10*ROW('Hygiene Data'!I95)))</f>
        <v/>
      </c>
      <c r="EF101" s="289"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5"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9"/>
      <c r="BS102" s="289" t="str">
        <f ca="true">+IF(OFFSET('Water Data'!$D$27,0,10*ROW('Water Data'!D96))="","",OFFSET('Water Data'!$D$27,0,10*ROW('Water Data'!D96)))</f>
        <v/>
      </c>
      <c r="BT102" s="289" t="str">
        <f ca="true">+IF(OFFSET('Water Data'!$D$28,0,10*ROW('Water Data'!D96))="","",OFFSET('Water Data'!$D$28,0,10*ROW('Water Data'!D96)))</f>
        <v/>
      </c>
      <c r="BU102" s="289" t="str">
        <f ca="true">+IF(OFFSET('Water Data'!$D$29,0,10*ROW('Water Data'!D96))="","",OFFSET('Water Data'!$D$29,0,10*ROW('Water Data'!D96)))</f>
        <v/>
      </c>
      <c r="BV102" s="289" t="str">
        <f ca="true">+IF(OFFSET('Water Data'!$E$27,0,10*ROW('Water Data'!E96))="","",OFFSET('Water Data'!$E$27,0,10*ROW('Water Data'!E96)))</f>
        <v/>
      </c>
      <c r="BW102" s="289" t="str">
        <f ca="true">+IF(OFFSET('Water Data'!$E$28,0,10*ROW('Water Data'!E96))="","",OFFSET('Water Data'!$E$28,0,10*ROW('Water Data'!E96)))</f>
        <v/>
      </c>
      <c r="BX102" s="289" t="str">
        <f ca="true">+IF(OFFSET('Water Data'!$E$29,0,10*ROW('Water Data'!E96))="","",OFFSET('Water Data'!$E$29,0,10*ROW('Water Data'!E96)))</f>
        <v/>
      </c>
      <c r="BY102" s="289" t="str">
        <f ca="true">+IF(OFFSET('Water Data'!$F$27,0,10*ROW('Water Data'!F96))="","",OFFSET('Water Data'!$F$27,0,10*ROW('Water Data'!F96)))</f>
        <v/>
      </c>
      <c r="BZ102" s="289" t="str">
        <f ca="true">+IF(OFFSET('Water Data'!$F$28,0,10*ROW('Water Data'!F96))="","",OFFSET('Water Data'!$F$28,0,10*ROW('Water Data'!F96)))</f>
        <v/>
      </c>
      <c r="CA102" s="289" t="str">
        <f ca="true">+IF(OFFSET('Water Data'!$F$29,0,10*ROW('Water Data'!F96))="","",OFFSET('Water Data'!$F$29,0,10*ROW('Water Data'!F96)))</f>
        <v/>
      </c>
      <c r="CB102" s="289" t="str">
        <f ca="true">+IF(OFFSET('Water Data'!$G$27,0,10*ROW('Water Data'!G96))="","",OFFSET('Water Data'!$G$27,0,10*ROW('Water Data'!G96)))</f>
        <v/>
      </c>
      <c r="CC102" s="289" t="str">
        <f ca="true">+IF(OFFSET('Water Data'!$G$28,0,10*ROW('Water Data'!G96))="","",OFFSET('Water Data'!$G$28,0,10*ROW('Water Data'!G96)))</f>
        <v/>
      </c>
      <c r="CD102" s="289" t="str">
        <f ca="true">+IF(OFFSET('Water Data'!$G$29,0,10*ROW('Water Data'!G96))="","",OFFSET('Water Data'!$G$29,0,10*ROW('Water Data'!G96)))</f>
        <v/>
      </c>
      <c r="CE102" s="289" t="str">
        <f ca="true">+IF(OFFSET('Water Data'!$H$27,0,10*ROW('Water Data'!H96))="","",OFFSET('Water Data'!$H$27,0,10*ROW('Water Data'!H96)))</f>
        <v/>
      </c>
      <c r="CF102" s="289" t="str">
        <f ca="true">+IF(OFFSET('Water Data'!$H$28,0,10*ROW('Water Data'!H96))="","",OFFSET('Water Data'!$H$28,0,10*ROW('Water Data'!H96)))</f>
        <v/>
      </c>
      <c r="CG102" s="289" t="str">
        <f ca="true">+IF(OFFSET('Water Data'!$H$29,0,10*ROW('Water Data'!H96))="","",OFFSET('Water Data'!$H$29,0,10*ROW('Water Data'!H96)))</f>
        <v/>
      </c>
      <c r="CH102" s="289" t="str">
        <f ca="true">+IF(OFFSET('Water Data'!$I$27,0,10*ROW('Water Data'!I96))="","",OFFSET('Water Data'!$I$27,0,10*ROW('Water Data'!I96)))</f>
        <v/>
      </c>
      <c r="CI102" s="289" t="str">
        <f ca="true">+IF(OFFSET('Water Data'!$I$28,0,10*ROW('Water Data'!I96))="","",OFFSET('Water Data'!$I$28,0,10*ROW('Water Data'!I96)))</f>
        <v/>
      </c>
      <c r="CJ102" s="289" t="str">
        <f ca="true">+IF(OFFSET('Water Data'!$I$29,0,10*ROW('Water Data'!I96))="","",OFFSET('Water Data'!$I$29,0,10*ROW('Water Data'!I96)))</f>
        <v/>
      </c>
      <c r="CK102" s="289" t="str">
        <f ca="true">+IF(OFFSET('Sanitation Data'!$D$28,0,10*ROW('Sanitation Data'!D96))="","",OFFSET('Sanitation Data'!$D$28,0,10*ROW('Sanitation Data'!D96)))</f>
        <v/>
      </c>
      <c r="CL102" s="289" t="str">
        <f ca="true">+IF(OFFSET('Sanitation Data'!$D$29,0,10*ROW('Sanitation Data'!D96))="","",OFFSET('Sanitation Data'!$D$29,0,10*ROW('Sanitation Data'!D96)))</f>
        <v/>
      </c>
      <c r="CM102" s="289" t="str">
        <f ca="true">+IF(OFFSET('Sanitation Data'!$D$30,0,10*ROW('Sanitation Data'!D96))="","",OFFSET('Sanitation Data'!$D$30,0,10*ROW('Sanitation Data'!D96)))</f>
        <v/>
      </c>
      <c r="CN102" s="289" t="str">
        <f ca="true">+IF(OFFSET('Sanitation Data'!$D$31,0,10*ROW('Sanitation Data'!D96))="","",OFFSET('Sanitation Data'!$D$31,0,10*ROW('Sanitation Data'!D96)))</f>
        <v/>
      </c>
      <c r="CO102" s="289" t="str">
        <f ca="true">+IF(OFFSET('Sanitation Data'!$D$32,0,10*ROW('Sanitation Data'!D96))="","",OFFSET('Sanitation Data'!$D$32,0,10*ROW('Sanitation Data'!D96)))</f>
        <v/>
      </c>
      <c r="CP102" s="289" t="str">
        <f ca="true">+IF(OFFSET('Sanitation Data'!$E$28,0,10*ROW('Sanitation Data'!E96))="","",OFFSET('Sanitation Data'!$E$28,0,10*ROW('Sanitation Data'!E96)))</f>
        <v/>
      </c>
      <c r="CQ102" s="289" t="str">
        <f ca="true">+IF(OFFSET('Sanitation Data'!$E$29,0,10*ROW('Sanitation Data'!E96))="","",OFFSET('Sanitation Data'!$E$29,0,10*ROW('Sanitation Data'!E96)))</f>
        <v/>
      </c>
      <c r="CR102" s="289" t="str">
        <f ca="true">+IF(OFFSET('Sanitation Data'!$E$30,0,10*ROW('Sanitation Data'!E96))="","",OFFSET('Sanitation Data'!$E$30,0,10*ROW('Sanitation Data'!E96)))</f>
        <v/>
      </c>
      <c r="CS102" s="289" t="str">
        <f ca="true">+IF(OFFSET('Sanitation Data'!$E$31,0,10*ROW('Sanitation Data'!E96))="","",OFFSET('Sanitation Data'!$E$31,0,10*ROW('Sanitation Data'!E96)))</f>
        <v/>
      </c>
      <c r="CT102" s="289" t="str">
        <f ca="true">+IF(OFFSET('Sanitation Data'!$E$32,0,10*ROW('Sanitation Data'!E96))="","",OFFSET('Sanitation Data'!$E$32,0,10*ROW('Sanitation Data'!E96)))</f>
        <v/>
      </c>
      <c r="CU102" s="289" t="str">
        <f ca="true">+IF(OFFSET('Sanitation Data'!$F$28,0,10*ROW('Sanitation Data'!F96))="","",OFFSET('Sanitation Data'!$F$28,0,10*ROW('Sanitation Data'!F96)))</f>
        <v/>
      </c>
      <c r="CV102" s="289" t="str">
        <f ca="true">+IF(OFFSET('Sanitation Data'!$F$29,0,10*ROW('Sanitation Data'!F96))="","",OFFSET('Sanitation Data'!$F$29,0,10*ROW('Sanitation Data'!F96)))</f>
        <v/>
      </c>
      <c r="CW102" s="289" t="str">
        <f ca="true">+IF(OFFSET('Sanitation Data'!$F$30,0,10*ROW('Sanitation Data'!F96))="","",OFFSET('Sanitation Data'!$F$30,0,10*ROW('Sanitation Data'!F96)))</f>
        <v/>
      </c>
      <c r="CX102" s="289" t="str">
        <f ca="true">+IF(OFFSET('Sanitation Data'!$F$31,0,10*ROW('Sanitation Data'!F96))="","",OFFSET('Sanitation Data'!$F$31,0,10*ROW('Sanitation Data'!F96)))</f>
        <v/>
      </c>
      <c r="CY102" s="289" t="str">
        <f ca="true">+IF(OFFSET('Sanitation Data'!$F$32,0,10*ROW('Sanitation Data'!F96))="","",OFFSET('Sanitation Data'!$F$32,0,10*ROW('Sanitation Data'!F96)))</f>
        <v/>
      </c>
      <c r="CZ102" s="289" t="str">
        <f ca="true">+IF(OFFSET('Sanitation Data'!$G$28,0,10*ROW('Sanitation Data'!G96))="","",OFFSET('Sanitation Data'!$G$28,0,10*ROW('Sanitation Data'!G96)))</f>
        <v/>
      </c>
      <c r="DA102" s="289" t="str">
        <f ca="true">+IF(OFFSET('Sanitation Data'!$G$29,0,10*ROW('Sanitation Data'!G96))="","",OFFSET('Sanitation Data'!$G$29,0,10*ROW('Sanitation Data'!G96)))</f>
        <v/>
      </c>
      <c r="DB102" s="289" t="str">
        <f ca="true">+IF(OFFSET('Sanitation Data'!$G$30,0,10*ROW('Sanitation Data'!G96))="","",OFFSET('Sanitation Data'!$G$30,0,10*ROW('Sanitation Data'!G96)))</f>
        <v/>
      </c>
      <c r="DC102" s="289" t="str">
        <f ca="true">+IF(OFFSET('Sanitation Data'!$G$31,0,10*ROW('Sanitation Data'!G96))="","",OFFSET('Sanitation Data'!$G$31,0,10*ROW('Sanitation Data'!G96)))</f>
        <v/>
      </c>
      <c r="DD102" s="289" t="str">
        <f ca="true">+IF(OFFSET('Sanitation Data'!$G$32,0,10*ROW('Sanitation Data'!G96))="","",OFFSET('Sanitation Data'!$G$32,0,10*ROW('Sanitation Data'!G96)))</f>
        <v/>
      </c>
      <c r="DE102" s="289" t="str">
        <f ca="true">+IF(OFFSET('Sanitation Data'!$H$28,0,10*ROW('Sanitation Data'!H96))="","",OFFSET('Sanitation Data'!$H$28,0,10*ROW('Sanitation Data'!H96)))</f>
        <v/>
      </c>
      <c r="DF102" s="289" t="str">
        <f ca="true">+IF(OFFSET('Sanitation Data'!$H$29,0,10*ROW('Sanitation Data'!H96))="","",OFFSET('Sanitation Data'!$H$29,0,10*ROW('Sanitation Data'!H96)))</f>
        <v/>
      </c>
      <c r="DG102" s="289" t="str">
        <f ca="true">+IF(OFFSET('Sanitation Data'!$H$30,0,10*ROW('Sanitation Data'!H96))="","",OFFSET('Sanitation Data'!$H$30,0,10*ROW('Sanitation Data'!H96)))</f>
        <v/>
      </c>
      <c r="DH102" s="289" t="str">
        <f ca="true">+IF(OFFSET('Sanitation Data'!$H$31,0,10*ROW('Sanitation Data'!H96))="","",OFFSET('Sanitation Data'!$H$31,0,10*ROW('Sanitation Data'!H96)))</f>
        <v/>
      </c>
      <c r="DI102" s="289" t="str">
        <f ca="true">+IF(OFFSET('Sanitation Data'!$H$32,0,10*ROW('Sanitation Data'!H96))="","",OFFSET('Sanitation Data'!$H$32,0,10*ROW('Sanitation Data'!H96)))</f>
        <v/>
      </c>
      <c r="DJ102" s="289" t="str">
        <f ca="true">+IF(OFFSET('Sanitation Data'!$I$28,0,10*ROW('Sanitation Data'!I96))="","",OFFSET('Sanitation Data'!$I$28,0,10*ROW('Sanitation Data'!I96)))</f>
        <v/>
      </c>
      <c r="DK102" s="289" t="str">
        <f ca="true">+IF(OFFSET('Sanitation Data'!$I$29,0,10*ROW('Sanitation Data'!I96))="","",OFFSET('Sanitation Data'!$I$29,0,10*ROW('Sanitation Data'!I96)))</f>
        <v/>
      </c>
      <c r="DL102" s="289" t="str">
        <f ca="true">+IF(OFFSET('Sanitation Data'!$I$30,0,10*ROW('Sanitation Data'!I96))="","",OFFSET('Sanitation Data'!$I$30,0,10*ROW('Sanitation Data'!I96)))</f>
        <v/>
      </c>
      <c r="DM102" s="289" t="str">
        <f ca="true">+IF(OFFSET('Sanitation Data'!$I$31,0,10*ROW('Sanitation Data'!I96))="","",OFFSET('Sanitation Data'!$I$31,0,10*ROW('Sanitation Data'!I96)))</f>
        <v/>
      </c>
      <c r="DN102" s="289" t="str">
        <f ca="true">+IF(OFFSET('Sanitation Data'!$I$32,0,10*ROW('Sanitation Data'!I96))="","",OFFSET('Sanitation Data'!$I$32,0,10*ROW('Sanitation Data'!I96)))</f>
        <v/>
      </c>
      <c r="DO102" s="289" t="str">
        <f ca="true">+IF(OFFSET('Hygiene Data'!$D$11,0,10*ROW('Hygiene Data'!D96))="","",OFFSET('Hygiene Data'!$D$11,0,10*ROW('Hygiene Data'!D96)))</f>
        <v/>
      </c>
      <c r="DP102" s="289" t="str">
        <f ca="true">+IF(OFFSET('Hygiene Data'!$D$12,0,10*ROW('Hygiene Data'!D96))="","",OFFSET('Hygiene Data'!$D$12,0,10*ROW('Hygiene Data'!D96)))</f>
        <v/>
      </c>
      <c r="DQ102" s="289" t="str">
        <f ca="true">+IF(OFFSET('Hygiene Data'!$D$13,0,10*ROW('Hygiene Data'!D96))="","",OFFSET('Hygiene Data'!$D$13,0,10*ROW('Hygiene Data'!D96)))</f>
        <v/>
      </c>
      <c r="DR102" s="289" t="str">
        <f ca="true">+IF(OFFSET('Hygiene Data'!$E$11,0,10*ROW('Hygiene Data'!E96))="","",OFFSET('Hygiene Data'!$E$11,0,10*ROW('Hygiene Data'!E96)))</f>
        <v/>
      </c>
      <c r="DS102" s="289" t="str">
        <f ca="true">+IF(OFFSET('Hygiene Data'!$E$12,0,10*ROW('Hygiene Data'!E96))="","",OFFSET('Hygiene Data'!$E$12,0,10*ROW('Hygiene Data'!E96)))</f>
        <v/>
      </c>
      <c r="DT102" s="289" t="str">
        <f ca="true">+IF(OFFSET('Hygiene Data'!$E$13,0,10*ROW('Hygiene Data'!E96))="","",OFFSET('Hygiene Data'!$E$13,0,10*ROW('Hygiene Data'!E96)))</f>
        <v/>
      </c>
      <c r="DU102" s="289" t="str">
        <f ca="true">+IF(OFFSET('Hygiene Data'!$F$11,0,10*ROW('Hygiene Data'!F96))="","",OFFSET('Hygiene Data'!$F$11,0,10*ROW('Hygiene Data'!F96)))</f>
        <v/>
      </c>
      <c r="DV102" s="289" t="str">
        <f ca="true">+IF(OFFSET('Hygiene Data'!$F$12,0,10*ROW('Hygiene Data'!F96))="","",OFFSET('Hygiene Data'!$F$12,0,10*ROW('Hygiene Data'!F96)))</f>
        <v/>
      </c>
      <c r="DW102" s="289" t="str">
        <f ca="true">+IF(OFFSET('Hygiene Data'!$F$13,0,10*ROW('Hygiene Data'!F96))="","",OFFSET('Hygiene Data'!$F$13,0,10*ROW('Hygiene Data'!F96)))</f>
        <v/>
      </c>
      <c r="DX102" s="289" t="str">
        <f ca="true">+IF(OFFSET('Hygiene Data'!$G$11,0,10*ROW('Hygiene Data'!G96))="","",OFFSET('Hygiene Data'!$G$11,0,10*ROW('Hygiene Data'!G96)))</f>
        <v/>
      </c>
      <c r="DY102" s="289" t="str">
        <f ca="true">+IF(OFFSET('Hygiene Data'!$G$12,0,10*ROW('Hygiene Data'!G96))="","",OFFSET('Hygiene Data'!$G$12,0,10*ROW('Hygiene Data'!G96)))</f>
        <v/>
      </c>
      <c r="DZ102" s="289" t="str">
        <f ca="true">+IF(OFFSET('Hygiene Data'!$G$13,0,10*ROW('Hygiene Data'!G96))="","",OFFSET('Hygiene Data'!$G$13,0,10*ROW('Hygiene Data'!G96)))</f>
        <v/>
      </c>
      <c r="EA102" s="289" t="str">
        <f ca="true">+IF(OFFSET('Hygiene Data'!$H$11,0,10*ROW('Hygiene Data'!H96))="","",OFFSET('Hygiene Data'!$H$11,0,10*ROW('Hygiene Data'!H96)))</f>
        <v/>
      </c>
      <c r="EB102" s="289" t="str">
        <f ca="true">+IF(OFFSET('Hygiene Data'!$H$12,0,10*ROW('Hygiene Data'!H96))="","",OFFSET('Hygiene Data'!$H$12,0,10*ROW('Hygiene Data'!H96)))</f>
        <v/>
      </c>
      <c r="EC102" s="289" t="str">
        <f ca="true">+IF(OFFSET('Hygiene Data'!$H$13,0,10*ROW('Hygiene Data'!H96))="","",OFFSET('Hygiene Data'!$H$13,0,10*ROW('Hygiene Data'!H96)))</f>
        <v/>
      </c>
      <c r="ED102" s="289" t="str">
        <f ca="true">+IF(OFFSET('Hygiene Data'!$I$11,0,10*ROW('Hygiene Data'!I96))="","",OFFSET('Hygiene Data'!$I$11,0,10*ROW('Hygiene Data'!I96)))</f>
        <v/>
      </c>
      <c r="EE102" s="289" t="str">
        <f ca="true">+IF(OFFSET('Hygiene Data'!$I$12,0,10*ROW('Hygiene Data'!I96))="","",OFFSET('Hygiene Data'!$I$12,0,10*ROW('Hygiene Data'!I96)))</f>
        <v/>
      </c>
      <c r="EF102" s="289"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5"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9"/>
      <c r="BS103" s="289" t="str">
        <f ca="true">+IF(OFFSET('Water Data'!$D$27,0,10*ROW('Water Data'!D97))="","",OFFSET('Water Data'!$D$27,0,10*ROW('Water Data'!D97)))</f>
        <v/>
      </c>
      <c r="BT103" s="289" t="str">
        <f ca="true">+IF(OFFSET('Water Data'!$D$28,0,10*ROW('Water Data'!D97))="","",OFFSET('Water Data'!$D$28,0,10*ROW('Water Data'!D97)))</f>
        <v/>
      </c>
      <c r="BU103" s="289" t="str">
        <f ca="true">+IF(OFFSET('Water Data'!$D$29,0,10*ROW('Water Data'!D97))="","",OFFSET('Water Data'!$D$29,0,10*ROW('Water Data'!D97)))</f>
        <v/>
      </c>
      <c r="BV103" s="289" t="str">
        <f ca="true">+IF(OFFSET('Water Data'!$E$27,0,10*ROW('Water Data'!E97))="","",OFFSET('Water Data'!$E$27,0,10*ROW('Water Data'!E97)))</f>
        <v/>
      </c>
      <c r="BW103" s="289" t="str">
        <f ca="true">+IF(OFFSET('Water Data'!$E$28,0,10*ROW('Water Data'!E97))="","",OFFSET('Water Data'!$E$28,0,10*ROW('Water Data'!E97)))</f>
        <v/>
      </c>
      <c r="BX103" s="289" t="str">
        <f ca="true">+IF(OFFSET('Water Data'!$E$29,0,10*ROW('Water Data'!E97))="","",OFFSET('Water Data'!$E$29,0,10*ROW('Water Data'!E97)))</f>
        <v/>
      </c>
      <c r="BY103" s="289" t="str">
        <f ca="true">+IF(OFFSET('Water Data'!$F$27,0,10*ROW('Water Data'!F97))="","",OFFSET('Water Data'!$F$27,0,10*ROW('Water Data'!F97)))</f>
        <v/>
      </c>
      <c r="BZ103" s="289" t="str">
        <f ca="true">+IF(OFFSET('Water Data'!$F$28,0,10*ROW('Water Data'!F97))="","",OFFSET('Water Data'!$F$28,0,10*ROW('Water Data'!F97)))</f>
        <v/>
      </c>
      <c r="CA103" s="289" t="str">
        <f ca="true">+IF(OFFSET('Water Data'!$F$29,0,10*ROW('Water Data'!F97))="","",OFFSET('Water Data'!$F$29,0,10*ROW('Water Data'!F97)))</f>
        <v/>
      </c>
      <c r="CB103" s="289" t="str">
        <f ca="true">+IF(OFFSET('Water Data'!$G$27,0,10*ROW('Water Data'!G97))="","",OFFSET('Water Data'!$G$27,0,10*ROW('Water Data'!G97)))</f>
        <v/>
      </c>
      <c r="CC103" s="289" t="str">
        <f ca="true">+IF(OFFSET('Water Data'!$G$28,0,10*ROW('Water Data'!G97))="","",OFFSET('Water Data'!$G$28,0,10*ROW('Water Data'!G97)))</f>
        <v/>
      </c>
      <c r="CD103" s="289" t="str">
        <f ca="true">+IF(OFFSET('Water Data'!$G$29,0,10*ROW('Water Data'!G97))="","",OFFSET('Water Data'!$G$29,0,10*ROW('Water Data'!G97)))</f>
        <v/>
      </c>
      <c r="CE103" s="289" t="str">
        <f ca="true">+IF(OFFSET('Water Data'!$H$27,0,10*ROW('Water Data'!H97))="","",OFFSET('Water Data'!$H$27,0,10*ROW('Water Data'!H97)))</f>
        <v/>
      </c>
      <c r="CF103" s="289" t="str">
        <f ca="true">+IF(OFFSET('Water Data'!$H$28,0,10*ROW('Water Data'!H97))="","",OFFSET('Water Data'!$H$28,0,10*ROW('Water Data'!H97)))</f>
        <v/>
      </c>
      <c r="CG103" s="289" t="str">
        <f ca="true">+IF(OFFSET('Water Data'!$H$29,0,10*ROW('Water Data'!H97))="","",OFFSET('Water Data'!$H$29,0,10*ROW('Water Data'!H97)))</f>
        <v/>
      </c>
      <c r="CH103" s="289" t="str">
        <f ca="true">+IF(OFFSET('Water Data'!$I$27,0,10*ROW('Water Data'!I97))="","",OFFSET('Water Data'!$I$27,0,10*ROW('Water Data'!I97)))</f>
        <v/>
      </c>
      <c r="CI103" s="289" t="str">
        <f ca="true">+IF(OFFSET('Water Data'!$I$28,0,10*ROW('Water Data'!I97))="","",OFFSET('Water Data'!$I$28,0,10*ROW('Water Data'!I97)))</f>
        <v/>
      </c>
      <c r="CJ103" s="289" t="str">
        <f ca="true">+IF(OFFSET('Water Data'!$I$29,0,10*ROW('Water Data'!I97))="","",OFFSET('Water Data'!$I$29,0,10*ROW('Water Data'!I97)))</f>
        <v/>
      </c>
      <c r="CK103" s="289" t="str">
        <f ca="true">+IF(OFFSET('Sanitation Data'!$D$28,0,10*ROW('Sanitation Data'!D97))="","",OFFSET('Sanitation Data'!$D$28,0,10*ROW('Sanitation Data'!D97)))</f>
        <v/>
      </c>
      <c r="CL103" s="289" t="str">
        <f ca="true">+IF(OFFSET('Sanitation Data'!$D$29,0,10*ROW('Sanitation Data'!D97))="","",OFFSET('Sanitation Data'!$D$29,0,10*ROW('Sanitation Data'!D97)))</f>
        <v/>
      </c>
      <c r="CM103" s="289" t="str">
        <f ca="true">+IF(OFFSET('Sanitation Data'!$D$30,0,10*ROW('Sanitation Data'!D97))="","",OFFSET('Sanitation Data'!$D$30,0,10*ROW('Sanitation Data'!D97)))</f>
        <v/>
      </c>
      <c r="CN103" s="289" t="str">
        <f ca="true">+IF(OFFSET('Sanitation Data'!$D$31,0,10*ROW('Sanitation Data'!D97))="","",OFFSET('Sanitation Data'!$D$31,0,10*ROW('Sanitation Data'!D97)))</f>
        <v/>
      </c>
      <c r="CO103" s="289" t="str">
        <f ca="true">+IF(OFFSET('Sanitation Data'!$D$32,0,10*ROW('Sanitation Data'!D97))="","",OFFSET('Sanitation Data'!$D$32,0,10*ROW('Sanitation Data'!D97)))</f>
        <v/>
      </c>
      <c r="CP103" s="289" t="str">
        <f ca="true">+IF(OFFSET('Sanitation Data'!$E$28,0,10*ROW('Sanitation Data'!E97))="","",OFFSET('Sanitation Data'!$E$28,0,10*ROW('Sanitation Data'!E97)))</f>
        <v/>
      </c>
      <c r="CQ103" s="289" t="str">
        <f ca="true">+IF(OFFSET('Sanitation Data'!$E$29,0,10*ROW('Sanitation Data'!E97))="","",OFFSET('Sanitation Data'!$E$29,0,10*ROW('Sanitation Data'!E97)))</f>
        <v/>
      </c>
      <c r="CR103" s="289" t="str">
        <f ca="true">+IF(OFFSET('Sanitation Data'!$E$30,0,10*ROW('Sanitation Data'!E97))="","",OFFSET('Sanitation Data'!$E$30,0,10*ROW('Sanitation Data'!E97)))</f>
        <v/>
      </c>
      <c r="CS103" s="289" t="str">
        <f ca="true">+IF(OFFSET('Sanitation Data'!$E$31,0,10*ROW('Sanitation Data'!E97))="","",OFFSET('Sanitation Data'!$E$31,0,10*ROW('Sanitation Data'!E97)))</f>
        <v/>
      </c>
      <c r="CT103" s="289" t="str">
        <f ca="true">+IF(OFFSET('Sanitation Data'!$E$32,0,10*ROW('Sanitation Data'!E97))="","",OFFSET('Sanitation Data'!$E$32,0,10*ROW('Sanitation Data'!E97)))</f>
        <v/>
      </c>
      <c r="CU103" s="289" t="str">
        <f ca="true">+IF(OFFSET('Sanitation Data'!$F$28,0,10*ROW('Sanitation Data'!F97))="","",OFFSET('Sanitation Data'!$F$28,0,10*ROW('Sanitation Data'!F97)))</f>
        <v/>
      </c>
      <c r="CV103" s="289" t="str">
        <f ca="true">+IF(OFFSET('Sanitation Data'!$F$29,0,10*ROW('Sanitation Data'!F97))="","",OFFSET('Sanitation Data'!$F$29,0,10*ROW('Sanitation Data'!F97)))</f>
        <v/>
      </c>
      <c r="CW103" s="289" t="str">
        <f ca="true">+IF(OFFSET('Sanitation Data'!$F$30,0,10*ROW('Sanitation Data'!F97))="","",OFFSET('Sanitation Data'!$F$30,0,10*ROW('Sanitation Data'!F97)))</f>
        <v/>
      </c>
      <c r="CX103" s="289" t="str">
        <f ca="true">+IF(OFFSET('Sanitation Data'!$F$31,0,10*ROW('Sanitation Data'!F97))="","",OFFSET('Sanitation Data'!$F$31,0,10*ROW('Sanitation Data'!F97)))</f>
        <v/>
      </c>
      <c r="CY103" s="289" t="str">
        <f ca="true">+IF(OFFSET('Sanitation Data'!$F$32,0,10*ROW('Sanitation Data'!F97))="","",OFFSET('Sanitation Data'!$F$32,0,10*ROW('Sanitation Data'!F97)))</f>
        <v/>
      </c>
      <c r="CZ103" s="289" t="str">
        <f ca="true">+IF(OFFSET('Sanitation Data'!$G$28,0,10*ROW('Sanitation Data'!G97))="","",OFFSET('Sanitation Data'!$G$28,0,10*ROW('Sanitation Data'!G97)))</f>
        <v/>
      </c>
      <c r="DA103" s="289" t="str">
        <f ca="true">+IF(OFFSET('Sanitation Data'!$G$29,0,10*ROW('Sanitation Data'!G97))="","",OFFSET('Sanitation Data'!$G$29,0,10*ROW('Sanitation Data'!G97)))</f>
        <v/>
      </c>
      <c r="DB103" s="289" t="str">
        <f ca="true">+IF(OFFSET('Sanitation Data'!$G$30,0,10*ROW('Sanitation Data'!G97))="","",OFFSET('Sanitation Data'!$G$30,0,10*ROW('Sanitation Data'!G97)))</f>
        <v/>
      </c>
      <c r="DC103" s="289" t="str">
        <f ca="true">+IF(OFFSET('Sanitation Data'!$G$31,0,10*ROW('Sanitation Data'!G97))="","",OFFSET('Sanitation Data'!$G$31,0,10*ROW('Sanitation Data'!G97)))</f>
        <v/>
      </c>
      <c r="DD103" s="289" t="str">
        <f ca="true">+IF(OFFSET('Sanitation Data'!$G$32,0,10*ROW('Sanitation Data'!G97))="","",OFFSET('Sanitation Data'!$G$32,0,10*ROW('Sanitation Data'!G97)))</f>
        <v/>
      </c>
      <c r="DE103" s="289" t="str">
        <f ca="true">+IF(OFFSET('Sanitation Data'!$H$28,0,10*ROW('Sanitation Data'!H97))="","",OFFSET('Sanitation Data'!$H$28,0,10*ROW('Sanitation Data'!H97)))</f>
        <v/>
      </c>
      <c r="DF103" s="289" t="str">
        <f ca="true">+IF(OFFSET('Sanitation Data'!$H$29,0,10*ROW('Sanitation Data'!H97))="","",OFFSET('Sanitation Data'!$H$29,0,10*ROW('Sanitation Data'!H97)))</f>
        <v/>
      </c>
      <c r="DG103" s="289" t="str">
        <f ca="true">+IF(OFFSET('Sanitation Data'!$H$30,0,10*ROW('Sanitation Data'!H97))="","",OFFSET('Sanitation Data'!$H$30,0,10*ROW('Sanitation Data'!H97)))</f>
        <v/>
      </c>
      <c r="DH103" s="289" t="str">
        <f ca="true">+IF(OFFSET('Sanitation Data'!$H$31,0,10*ROW('Sanitation Data'!H97))="","",OFFSET('Sanitation Data'!$H$31,0,10*ROW('Sanitation Data'!H97)))</f>
        <v/>
      </c>
      <c r="DI103" s="289" t="str">
        <f ca="true">+IF(OFFSET('Sanitation Data'!$H$32,0,10*ROW('Sanitation Data'!H97))="","",OFFSET('Sanitation Data'!$H$32,0,10*ROW('Sanitation Data'!H97)))</f>
        <v/>
      </c>
      <c r="DJ103" s="289" t="str">
        <f ca="true">+IF(OFFSET('Sanitation Data'!$I$28,0,10*ROW('Sanitation Data'!I97))="","",OFFSET('Sanitation Data'!$I$28,0,10*ROW('Sanitation Data'!I97)))</f>
        <v/>
      </c>
      <c r="DK103" s="289" t="str">
        <f ca="true">+IF(OFFSET('Sanitation Data'!$I$29,0,10*ROW('Sanitation Data'!I97))="","",OFFSET('Sanitation Data'!$I$29,0,10*ROW('Sanitation Data'!I97)))</f>
        <v/>
      </c>
      <c r="DL103" s="289" t="str">
        <f ca="true">+IF(OFFSET('Sanitation Data'!$I$30,0,10*ROW('Sanitation Data'!I97))="","",OFFSET('Sanitation Data'!$I$30,0,10*ROW('Sanitation Data'!I97)))</f>
        <v/>
      </c>
      <c r="DM103" s="289" t="str">
        <f ca="true">+IF(OFFSET('Sanitation Data'!$I$31,0,10*ROW('Sanitation Data'!I97))="","",OFFSET('Sanitation Data'!$I$31,0,10*ROW('Sanitation Data'!I97)))</f>
        <v/>
      </c>
      <c r="DN103" s="289" t="str">
        <f ca="true">+IF(OFFSET('Sanitation Data'!$I$32,0,10*ROW('Sanitation Data'!I97))="","",OFFSET('Sanitation Data'!$I$32,0,10*ROW('Sanitation Data'!I97)))</f>
        <v/>
      </c>
      <c r="DO103" s="289" t="str">
        <f ca="true">+IF(OFFSET('Hygiene Data'!$D$11,0,10*ROW('Hygiene Data'!D97))="","",OFFSET('Hygiene Data'!$D$11,0,10*ROW('Hygiene Data'!D97)))</f>
        <v/>
      </c>
      <c r="DP103" s="289" t="str">
        <f ca="true">+IF(OFFSET('Hygiene Data'!$D$12,0,10*ROW('Hygiene Data'!D97))="","",OFFSET('Hygiene Data'!$D$12,0,10*ROW('Hygiene Data'!D97)))</f>
        <v/>
      </c>
      <c r="DQ103" s="289" t="str">
        <f ca="true">+IF(OFFSET('Hygiene Data'!$D$13,0,10*ROW('Hygiene Data'!D97))="","",OFFSET('Hygiene Data'!$D$13,0,10*ROW('Hygiene Data'!D97)))</f>
        <v/>
      </c>
      <c r="DR103" s="289" t="str">
        <f ca="true">+IF(OFFSET('Hygiene Data'!$E$11,0,10*ROW('Hygiene Data'!E97))="","",OFFSET('Hygiene Data'!$E$11,0,10*ROW('Hygiene Data'!E97)))</f>
        <v/>
      </c>
      <c r="DS103" s="289" t="str">
        <f ca="true">+IF(OFFSET('Hygiene Data'!$E$12,0,10*ROW('Hygiene Data'!E97))="","",OFFSET('Hygiene Data'!$E$12,0,10*ROW('Hygiene Data'!E97)))</f>
        <v/>
      </c>
      <c r="DT103" s="289" t="str">
        <f ca="true">+IF(OFFSET('Hygiene Data'!$E$13,0,10*ROW('Hygiene Data'!E97))="","",OFFSET('Hygiene Data'!$E$13,0,10*ROW('Hygiene Data'!E97)))</f>
        <v/>
      </c>
      <c r="DU103" s="289" t="str">
        <f ca="true">+IF(OFFSET('Hygiene Data'!$F$11,0,10*ROW('Hygiene Data'!F97))="","",OFFSET('Hygiene Data'!$F$11,0,10*ROW('Hygiene Data'!F97)))</f>
        <v/>
      </c>
      <c r="DV103" s="289" t="str">
        <f ca="true">+IF(OFFSET('Hygiene Data'!$F$12,0,10*ROW('Hygiene Data'!F97))="","",OFFSET('Hygiene Data'!$F$12,0,10*ROW('Hygiene Data'!F97)))</f>
        <v/>
      </c>
      <c r="DW103" s="289" t="str">
        <f ca="true">+IF(OFFSET('Hygiene Data'!$F$13,0,10*ROW('Hygiene Data'!F97))="","",OFFSET('Hygiene Data'!$F$13,0,10*ROW('Hygiene Data'!F97)))</f>
        <v/>
      </c>
      <c r="DX103" s="289" t="str">
        <f ca="true">+IF(OFFSET('Hygiene Data'!$G$11,0,10*ROW('Hygiene Data'!G97))="","",OFFSET('Hygiene Data'!$G$11,0,10*ROW('Hygiene Data'!G97)))</f>
        <v/>
      </c>
      <c r="DY103" s="289" t="str">
        <f ca="true">+IF(OFFSET('Hygiene Data'!$G$12,0,10*ROW('Hygiene Data'!G97))="","",OFFSET('Hygiene Data'!$G$12,0,10*ROW('Hygiene Data'!G97)))</f>
        <v/>
      </c>
      <c r="DZ103" s="289" t="str">
        <f ca="true">+IF(OFFSET('Hygiene Data'!$G$13,0,10*ROW('Hygiene Data'!G97))="","",OFFSET('Hygiene Data'!$G$13,0,10*ROW('Hygiene Data'!G97)))</f>
        <v/>
      </c>
      <c r="EA103" s="289" t="str">
        <f ca="true">+IF(OFFSET('Hygiene Data'!$H$11,0,10*ROW('Hygiene Data'!H97))="","",OFFSET('Hygiene Data'!$H$11,0,10*ROW('Hygiene Data'!H97)))</f>
        <v/>
      </c>
      <c r="EB103" s="289" t="str">
        <f ca="true">+IF(OFFSET('Hygiene Data'!$H$12,0,10*ROW('Hygiene Data'!H97))="","",OFFSET('Hygiene Data'!$H$12,0,10*ROW('Hygiene Data'!H97)))</f>
        <v/>
      </c>
      <c r="EC103" s="289" t="str">
        <f ca="true">+IF(OFFSET('Hygiene Data'!$H$13,0,10*ROW('Hygiene Data'!H97))="","",OFFSET('Hygiene Data'!$H$13,0,10*ROW('Hygiene Data'!H97)))</f>
        <v/>
      </c>
      <c r="ED103" s="289" t="str">
        <f ca="true">+IF(OFFSET('Hygiene Data'!$I$11,0,10*ROW('Hygiene Data'!I97))="","",OFFSET('Hygiene Data'!$I$11,0,10*ROW('Hygiene Data'!I97)))</f>
        <v/>
      </c>
      <c r="EE103" s="289" t="str">
        <f ca="true">+IF(OFFSET('Hygiene Data'!$I$12,0,10*ROW('Hygiene Data'!I97))="","",OFFSET('Hygiene Data'!$I$12,0,10*ROW('Hygiene Data'!I97)))</f>
        <v/>
      </c>
      <c r="EF103" s="289"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5"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9"/>
      <c r="BS104" s="289" t="str">
        <f ca="true">+IF(OFFSET('Water Data'!$D$27,0,10*ROW('Water Data'!D98))="","",OFFSET('Water Data'!$D$27,0,10*ROW('Water Data'!D98)))</f>
        <v/>
      </c>
      <c r="BT104" s="289" t="str">
        <f ca="true">+IF(OFFSET('Water Data'!$D$28,0,10*ROW('Water Data'!D98))="","",OFFSET('Water Data'!$D$28,0,10*ROW('Water Data'!D98)))</f>
        <v/>
      </c>
      <c r="BU104" s="289" t="str">
        <f ca="true">+IF(OFFSET('Water Data'!$D$29,0,10*ROW('Water Data'!D98))="","",OFFSET('Water Data'!$D$29,0,10*ROW('Water Data'!D98)))</f>
        <v/>
      </c>
      <c r="BV104" s="289" t="str">
        <f ca="true">+IF(OFFSET('Water Data'!$E$27,0,10*ROW('Water Data'!E98))="","",OFFSET('Water Data'!$E$27,0,10*ROW('Water Data'!E98)))</f>
        <v/>
      </c>
      <c r="BW104" s="289" t="str">
        <f ca="true">+IF(OFFSET('Water Data'!$E$28,0,10*ROW('Water Data'!E98))="","",OFFSET('Water Data'!$E$28,0,10*ROW('Water Data'!E98)))</f>
        <v/>
      </c>
      <c r="BX104" s="289" t="str">
        <f ca="true">+IF(OFFSET('Water Data'!$E$29,0,10*ROW('Water Data'!E98))="","",OFFSET('Water Data'!$E$29,0,10*ROW('Water Data'!E98)))</f>
        <v/>
      </c>
      <c r="BY104" s="289" t="str">
        <f ca="true">+IF(OFFSET('Water Data'!$F$27,0,10*ROW('Water Data'!F98))="","",OFFSET('Water Data'!$F$27,0,10*ROW('Water Data'!F98)))</f>
        <v/>
      </c>
      <c r="BZ104" s="289" t="str">
        <f ca="true">+IF(OFFSET('Water Data'!$F$28,0,10*ROW('Water Data'!F98))="","",OFFSET('Water Data'!$F$28,0,10*ROW('Water Data'!F98)))</f>
        <v/>
      </c>
      <c r="CA104" s="289" t="str">
        <f ca="true">+IF(OFFSET('Water Data'!$F$29,0,10*ROW('Water Data'!F98))="","",OFFSET('Water Data'!$F$29,0,10*ROW('Water Data'!F98)))</f>
        <v/>
      </c>
      <c r="CB104" s="289" t="str">
        <f ca="true">+IF(OFFSET('Water Data'!$G$27,0,10*ROW('Water Data'!G98))="","",OFFSET('Water Data'!$G$27,0,10*ROW('Water Data'!G98)))</f>
        <v/>
      </c>
      <c r="CC104" s="289" t="str">
        <f ca="true">+IF(OFFSET('Water Data'!$G$28,0,10*ROW('Water Data'!G98))="","",OFFSET('Water Data'!$G$28,0,10*ROW('Water Data'!G98)))</f>
        <v/>
      </c>
      <c r="CD104" s="289" t="str">
        <f ca="true">+IF(OFFSET('Water Data'!$G$29,0,10*ROW('Water Data'!G98))="","",OFFSET('Water Data'!$G$29,0,10*ROW('Water Data'!G98)))</f>
        <v/>
      </c>
      <c r="CE104" s="289" t="str">
        <f ca="true">+IF(OFFSET('Water Data'!$H$27,0,10*ROW('Water Data'!H98))="","",OFFSET('Water Data'!$H$27,0,10*ROW('Water Data'!H98)))</f>
        <v/>
      </c>
      <c r="CF104" s="289" t="str">
        <f ca="true">+IF(OFFSET('Water Data'!$H$28,0,10*ROW('Water Data'!H98))="","",OFFSET('Water Data'!$H$28,0,10*ROW('Water Data'!H98)))</f>
        <v/>
      </c>
      <c r="CG104" s="289" t="str">
        <f ca="true">+IF(OFFSET('Water Data'!$H$29,0,10*ROW('Water Data'!H98))="","",OFFSET('Water Data'!$H$29,0,10*ROW('Water Data'!H98)))</f>
        <v/>
      </c>
      <c r="CH104" s="289" t="str">
        <f ca="true">+IF(OFFSET('Water Data'!$I$27,0,10*ROW('Water Data'!I98))="","",OFFSET('Water Data'!$I$27,0,10*ROW('Water Data'!I98)))</f>
        <v/>
      </c>
      <c r="CI104" s="289" t="str">
        <f ca="true">+IF(OFFSET('Water Data'!$I$28,0,10*ROW('Water Data'!I98))="","",OFFSET('Water Data'!$I$28,0,10*ROW('Water Data'!I98)))</f>
        <v/>
      </c>
      <c r="CJ104" s="289" t="str">
        <f ca="true">+IF(OFFSET('Water Data'!$I$29,0,10*ROW('Water Data'!I98))="","",OFFSET('Water Data'!$I$29,0,10*ROW('Water Data'!I98)))</f>
        <v/>
      </c>
      <c r="CK104" s="289" t="str">
        <f ca="true">+IF(OFFSET('Sanitation Data'!$D$28,0,10*ROW('Sanitation Data'!D98))="","",OFFSET('Sanitation Data'!$D$28,0,10*ROW('Sanitation Data'!D98)))</f>
        <v/>
      </c>
      <c r="CL104" s="289" t="str">
        <f ca="true">+IF(OFFSET('Sanitation Data'!$D$29,0,10*ROW('Sanitation Data'!D98))="","",OFFSET('Sanitation Data'!$D$29,0,10*ROW('Sanitation Data'!D98)))</f>
        <v/>
      </c>
      <c r="CM104" s="289" t="str">
        <f ca="true">+IF(OFFSET('Sanitation Data'!$D$30,0,10*ROW('Sanitation Data'!D98))="","",OFFSET('Sanitation Data'!$D$30,0,10*ROW('Sanitation Data'!D98)))</f>
        <v/>
      </c>
      <c r="CN104" s="289" t="str">
        <f ca="true">+IF(OFFSET('Sanitation Data'!$D$31,0,10*ROW('Sanitation Data'!D98))="","",OFFSET('Sanitation Data'!$D$31,0,10*ROW('Sanitation Data'!D98)))</f>
        <v/>
      </c>
      <c r="CO104" s="289" t="str">
        <f ca="true">+IF(OFFSET('Sanitation Data'!$D$32,0,10*ROW('Sanitation Data'!D98))="","",OFFSET('Sanitation Data'!$D$32,0,10*ROW('Sanitation Data'!D98)))</f>
        <v/>
      </c>
      <c r="CP104" s="289" t="str">
        <f ca="true">+IF(OFFSET('Sanitation Data'!$E$28,0,10*ROW('Sanitation Data'!E98))="","",OFFSET('Sanitation Data'!$E$28,0,10*ROW('Sanitation Data'!E98)))</f>
        <v/>
      </c>
      <c r="CQ104" s="289" t="str">
        <f ca="true">+IF(OFFSET('Sanitation Data'!$E$29,0,10*ROW('Sanitation Data'!E98))="","",OFFSET('Sanitation Data'!$E$29,0,10*ROW('Sanitation Data'!E98)))</f>
        <v/>
      </c>
      <c r="CR104" s="289" t="str">
        <f ca="true">+IF(OFFSET('Sanitation Data'!$E$30,0,10*ROW('Sanitation Data'!E98))="","",OFFSET('Sanitation Data'!$E$30,0,10*ROW('Sanitation Data'!E98)))</f>
        <v/>
      </c>
      <c r="CS104" s="289" t="str">
        <f ca="true">+IF(OFFSET('Sanitation Data'!$E$31,0,10*ROW('Sanitation Data'!E98))="","",OFFSET('Sanitation Data'!$E$31,0,10*ROW('Sanitation Data'!E98)))</f>
        <v/>
      </c>
      <c r="CT104" s="289" t="str">
        <f ca="true">+IF(OFFSET('Sanitation Data'!$E$32,0,10*ROW('Sanitation Data'!E98))="","",OFFSET('Sanitation Data'!$E$32,0,10*ROW('Sanitation Data'!E98)))</f>
        <v/>
      </c>
      <c r="CU104" s="289" t="str">
        <f ca="true">+IF(OFFSET('Sanitation Data'!$F$28,0,10*ROW('Sanitation Data'!F98))="","",OFFSET('Sanitation Data'!$F$28,0,10*ROW('Sanitation Data'!F98)))</f>
        <v/>
      </c>
      <c r="CV104" s="289" t="str">
        <f ca="true">+IF(OFFSET('Sanitation Data'!$F$29,0,10*ROW('Sanitation Data'!F98))="","",OFFSET('Sanitation Data'!$F$29,0,10*ROW('Sanitation Data'!F98)))</f>
        <v/>
      </c>
      <c r="CW104" s="289" t="str">
        <f ca="true">+IF(OFFSET('Sanitation Data'!$F$30,0,10*ROW('Sanitation Data'!F98))="","",OFFSET('Sanitation Data'!$F$30,0,10*ROW('Sanitation Data'!F98)))</f>
        <v/>
      </c>
      <c r="CX104" s="289" t="str">
        <f ca="true">+IF(OFFSET('Sanitation Data'!$F$31,0,10*ROW('Sanitation Data'!F98))="","",OFFSET('Sanitation Data'!$F$31,0,10*ROW('Sanitation Data'!F98)))</f>
        <v/>
      </c>
      <c r="CY104" s="289" t="str">
        <f ca="true">+IF(OFFSET('Sanitation Data'!$F$32,0,10*ROW('Sanitation Data'!F98))="","",OFFSET('Sanitation Data'!$F$32,0,10*ROW('Sanitation Data'!F98)))</f>
        <v/>
      </c>
      <c r="CZ104" s="289" t="str">
        <f ca="true">+IF(OFFSET('Sanitation Data'!$G$28,0,10*ROW('Sanitation Data'!G98))="","",OFFSET('Sanitation Data'!$G$28,0,10*ROW('Sanitation Data'!G98)))</f>
        <v/>
      </c>
      <c r="DA104" s="289" t="str">
        <f ca="true">+IF(OFFSET('Sanitation Data'!$G$29,0,10*ROW('Sanitation Data'!G98))="","",OFFSET('Sanitation Data'!$G$29,0,10*ROW('Sanitation Data'!G98)))</f>
        <v/>
      </c>
      <c r="DB104" s="289" t="str">
        <f ca="true">+IF(OFFSET('Sanitation Data'!$G$30,0,10*ROW('Sanitation Data'!G98))="","",OFFSET('Sanitation Data'!$G$30,0,10*ROW('Sanitation Data'!G98)))</f>
        <v/>
      </c>
      <c r="DC104" s="289" t="str">
        <f ca="true">+IF(OFFSET('Sanitation Data'!$G$31,0,10*ROW('Sanitation Data'!G98))="","",OFFSET('Sanitation Data'!$G$31,0,10*ROW('Sanitation Data'!G98)))</f>
        <v/>
      </c>
      <c r="DD104" s="289" t="str">
        <f ca="true">+IF(OFFSET('Sanitation Data'!$G$32,0,10*ROW('Sanitation Data'!G98))="","",OFFSET('Sanitation Data'!$G$32,0,10*ROW('Sanitation Data'!G98)))</f>
        <v/>
      </c>
      <c r="DE104" s="289" t="str">
        <f ca="true">+IF(OFFSET('Sanitation Data'!$H$28,0,10*ROW('Sanitation Data'!H98))="","",OFFSET('Sanitation Data'!$H$28,0,10*ROW('Sanitation Data'!H98)))</f>
        <v/>
      </c>
      <c r="DF104" s="289" t="str">
        <f ca="true">+IF(OFFSET('Sanitation Data'!$H$29,0,10*ROW('Sanitation Data'!H98))="","",OFFSET('Sanitation Data'!$H$29,0,10*ROW('Sanitation Data'!H98)))</f>
        <v/>
      </c>
      <c r="DG104" s="289" t="str">
        <f ca="true">+IF(OFFSET('Sanitation Data'!$H$30,0,10*ROW('Sanitation Data'!H98))="","",OFFSET('Sanitation Data'!$H$30,0,10*ROW('Sanitation Data'!H98)))</f>
        <v/>
      </c>
      <c r="DH104" s="289" t="str">
        <f ca="true">+IF(OFFSET('Sanitation Data'!$H$31,0,10*ROW('Sanitation Data'!H98))="","",OFFSET('Sanitation Data'!$H$31,0,10*ROW('Sanitation Data'!H98)))</f>
        <v/>
      </c>
      <c r="DI104" s="289" t="str">
        <f ca="true">+IF(OFFSET('Sanitation Data'!$H$32,0,10*ROW('Sanitation Data'!H98))="","",OFFSET('Sanitation Data'!$H$32,0,10*ROW('Sanitation Data'!H98)))</f>
        <v/>
      </c>
      <c r="DJ104" s="289" t="str">
        <f ca="true">+IF(OFFSET('Sanitation Data'!$I$28,0,10*ROW('Sanitation Data'!I98))="","",OFFSET('Sanitation Data'!$I$28,0,10*ROW('Sanitation Data'!I98)))</f>
        <v/>
      </c>
      <c r="DK104" s="289" t="str">
        <f ca="true">+IF(OFFSET('Sanitation Data'!$I$29,0,10*ROW('Sanitation Data'!I98))="","",OFFSET('Sanitation Data'!$I$29,0,10*ROW('Sanitation Data'!I98)))</f>
        <v/>
      </c>
      <c r="DL104" s="289" t="str">
        <f ca="true">+IF(OFFSET('Sanitation Data'!$I$30,0,10*ROW('Sanitation Data'!I98))="","",OFFSET('Sanitation Data'!$I$30,0,10*ROW('Sanitation Data'!I98)))</f>
        <v/>
      </c>
      <c r="DM104" s="289" t="str">
        <f ca="true">+IF(OFFSET('Sanitation Data'!$I$31,0,10*ROW('Sanitation Data'!I98))="","",OFFSET('Sanitation Data'!$I$31,0,10*ROW('Sanitation Data'!I98)))</f>
        <v/>
      </c>
      <c r="DN104" s="289" t="str">
        <f ca="true">+IF(OFFSET('Sanitation Data'!$I$32,0,10*ROW('Sanitation Data'!I98))="","",OFFSET('Sanitation Data'!$I$32,0,10*ROW('Sanitation Data'!I98)))</f>
        <v/>
      </c>
      <c r="DO104" s="289" t="str">
        <f ca="true">+IF(OFFSET('Hygiene Data'!$D$11,0,10*ROW('Hygiene Data'!D98))="","",OFFSET('Hygiene Data'!$D$11,0,10*ROW('Hygiene Data'!D98)))</f>
        <v/>
      </c>
      <c r="DP104" s="289" t="str">
        <f ca="true">+IF(OFFSET('Hygiene Data'!$D$12,0,10*ROW('Hygiene Data'!D98))="","",OFFSET('Hygiene Data'!$D$12,0,10*ROW('Hygiene Data'!D98)))</f>
        <v/>
      </c>
      <c r="DQ104" s="289" t="str">
        <f ca="true">+IF(OFFSET('Hygiene Data'!$D$13,0,10*ROW('Hygiene Data'!D98))="","",OFFSET('Hygiene Data'!$D$13,0,10*ROW('Hygiene Data'!D98)))</f>
        <v/>
      </c>
      <c r="DR104" s="289" t="str">
        <f ca="true">+IF(OFFSET('Hygiene Data'!$E$11,0,10*ROW('Hygiene Data'!E98))="","",OFFSET('Hygiene Data'!$E$11,0,10*ROW('Hygiene Data'!E98)))</f>
        <v/>
      </c>
      <c r="DS104" s="289" t="str">
        <f ca="true">+IF(OFFSET('Hygiene Data'!$E$12,0,10*ROW('Hygiene Data'!E98))="","",OFFSET('Hygiene Data'!$E$12,0,10*ROW('Hygiene Data'!E98)))</f>
        <v/>
      </c>
      <c r="DT104" s="289" t="str">
        <f ca="true">+IF(OFFSET('Hygiene Data'!$E$13,0,10*ROW('Hygiene Data'!E98))="","",OFFSET('Hygiene Data'!$E$13,0,10*ROW('Hygiene Data'!E98)))</f>
        <v/>
      </c>
      <c r="DU104" s="289" t="str">
        <f ca="true">+IF(OFFSET('Hygiene Data'!$F$11,0,10*ROW('Hygiene Data'!F98))="","",OFFSET('Hygiene Data'!$F$11,0,10*ROW('Hygiene Data'!F98)))</f>
        <v/>
      </c>
      <c r="DV104" s="289" t="str">
        <f ca="true">+IF(OFFSET('Hygiene Data'!$F$12,0,10*ROW('Hygiene Data'!F98))="","",OFFSET('Hygiene Data'!$F$12,0,10*ROW('Hygiene Data'!F98)))</f>
        <v/>
      </c>
      <c r="DW104" s="289" t="str">
        <f ca="true">+IF(OFFSET('Hygiene Data'!$F$13,0,10*ROW('Hygiene Data'!F98))="","",OFFSET('Hygiene Data'!$F$13,0,10*ROW('Hygiene Data'!F98)))</f>
        <v/>
      </c>
      <c r="DX104" s="289" t="str">
        <f ca="true">+IF(OFFSET('Hygiene Data'!$G$11,0,10*ROW('Hygiene Data'!G98))="","",OFFSET('Hygiene Data'!$G$11,0,10*ROW('Hygiene Data'!G98)))</f>
        <v/>
      </c>
      <c r="DY104" s="289" t="str">
        <f ca="true">+IF(OFFSET('Hygiene Data'!$G$12,0,10*ROW('Hygiene Data'!G98))="","",OFFSET('Hygiene Data'!$G$12,0,10*ROW('Hygiene Data'!G98)))</f>
        <v/>
      </c>
      <c r="DZ104" s="289" t="str">
        <f ca="true">+IF(OFFSET('Hygiene Data'!$G$13,0,10*ROW('Hygiene Data'!G98))="","",OFFSET('Hygiene Data'!$G$13,0,10*ROW('Hygiene Data'!G98)))</f>
        <v/>
      </c>
      <c r="EA104" s="289" t="str">
        <f ca="true">+IF(OFFSET('Hygiene Data'!$H$11,0,10*ROW('Hygiene Data'!H98))="","",OFFSET('Hygiene Data'!$H$11,0,10*ROW('Hygiene Data'!H98)))</f>
        <v/>
      </c>
      <c r="EB104" s="289" t="str">
        <f ca="true">+IF(OFFSET('Hygiene Data'!$H$12,0,10*ROW('Hygiene Data'!H98))="","",OFFSET('Hygiene Data'!$H$12,0,10*ROW('Hygiene Data'!H98)))</f>
        <v/>
      </c>
      <c r="EC104" s="289" t="str">
        <f ca="true">+IF(OFFSET('Hygiene Data'!$H$13,0,10*ROW('Hygiene Data'!H98))="","",OFFSET('Hygiene Data'!$H$13,0,10*ROW('Hygiene Data'!H98)))</f>
        <v/>
      </c>
      <c r="ED104" s="289" t="str">
        <f ca="true">+IF(OFFSET('Hygiene Data'!$I$11,0,10*ROW('Hygiene Data'!I98))="","",OFFSET('Hygiene Data'!$I$11,0,10*ROW('Hygiene Data'!I98)))</f>
        <v/>
      </c>
      <c r="EE104" s="289" t="str">
        <f ca="true">+IF(OFFSET('Hygiene Data'!$I$12,0,10*ROW('Hygiene Data'!I98))="","",OFFSET('Hygiene Data'!$I$12,0,10*ROW('Hygiene Data'!I98)))</f>
        <v/>
      </c>
      <c r="EF104" s="289"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5"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9"/>
      <c r="BS105" s="289" t="str">
        <f ca="true">+IF(OFFSET('Water Data'!$D$27,0,10*ROW('Water Data'!D99))="","",OFFSET('Water Data'!$D$27,0,10*ROW('Water Data'!D99)))</f>
        <v/>
      </c>
      <c r="BT105" s="289" t="str">
        <f ca="true">+IF(OFFSET('Water Data'!$D$28,0,10*ROW('Water Data'!D99))="","",OFFSET('Water Data'!$D$28,0,10*ROW('Water Data'!D99)))</f>
        <v/>
      </c>
      <c r="BU105" s="289" t="str">
        <f ca="true">+IF(OFFSET('Water Data'!$D$29,0,10*ROW('Water Data'!D99))="","",OFFSET('Water Data'!$D$29,0,10*ROW('Water Data'!D99)))</f>
        <v/>
      </c>
      <c r="BV105" s="289" t="str">
        <f ca="true">+IF(OFFSET('Water Data'!$E$27,0,10*ROW('Water Data'!E99))="","",OFFSET('Water Data'!$E$27,0,10*ROW('Water Data'!E99)))</f>
        <v/>
      </c>
      <c r="BW105" s="289" t="str">
        <f ca="true">+IF(OFFSET('Water Data'!$E$28,0,10*ROW('Water Data'!E99))="","",OFFSET('Water Data'!$E$28,0,10*ROW('Water Data'!E99)))</f>
        <v/>
      </c>
      <c r="BX105" s="289" t="str">
        <f ca="true">+IF(OFFSET('Water Data'!$E$29,0,10*ROW('Water Data'!E99))="","",OFFSET('Water Data'!$E$29,0,10*ROW('Water Data'!E99)))</f>
        <v/>
      </c>
      <c r="BY105" s="289" t="str">
        <f ca="true">+IF(OFFSET('Water Data'!$F$27,0,10*ROW('Water Data'!F99))="","",OFFSET('Water Data'!$F$27,0,10*ROW('Water Data'!F99)))</f>
        <v/>
      </c>
      <c r="BZ105" s="289" t="str">
        <f ca="true">+IF(OFFSET('Water Data'!$F$28,0,10*ROW('Water Data'!F99))="","",OFFSET('Water Data'!$F$28,0,10*ROW('Water Data'!F99)))</f>
        <v/>
      </c>
      <c r="CA105" s="289" t="str">
        <f ca="true">+IF(OFFSET('Water Data'!$F$29,0,10*ROW('Water Data'!F99))="","",OFFSET('Water Data'!$F$29,0,10*ROW('Water Data'!F99)))</f>
        <v/>
      </c>
      <c r="CB105" s="289" t="str">
        <f ca="true">+IF(OFFSET('Water Data'!$G$27,0,10*ROW('Water Data'!G99))="","",OFFSET('Water Data'!$G$27,0,10*ROW('Water Data'!G99)))</f>
        <v/>
      </c>
      <c r="CC105" s="289" t="str">
        <f ca="true">+IF(OFFSET('Water Data'!$G$28,0,10*ROW('Water Data'!G99))="","",OFFSET('Water Data'!$G$28,0,10*ROW('Water Data'!G99)))</f>
        <v/>
      </c>
      <c r="CD105" s="289" t="str">
        <f ca="true">+IF(OFFSET('Water Data'!$G$29,0,10*ROW('Water Data'!G99))="","",OFFSET('Water Data'!$G$29,0,10*ROW('Water Data'!G99)))</f>
        <v/>
      </c>
      <c r="CE105" s="289" t="str">
        <f ca="true">+IF(OFFSET('Water Data'!$H$27,0,10*ROW('Water Data'!H99))="","",OFFSET('Water Data'!$H$27,0,10*ROW('Water Data'!H99)))</f>
        <v/>
      </c>
      <c r="CF105" s="289" t="str">
        <f ca="true">+IF(OFFSET('Water Data'!$H$28,0,10*ROW('Water Data'!H99))="","",OFFSET('Water Data'!$H$28,0,10*ROW('Water Data'!H99)))</f>
        <v/>
      </c>
      <c r="CG105" s="289" t="str">
        <f ca="true">+IF(OFFSET('Water Data'!$H$29,0,10*ROW('Water Data'!H99))="","",OFFSET('Water Data'!$H$29,0,10*ROW('Water Data'!H99)))</f>
        <v/>
      </c>
      <c r="CH105" s="289" t="str">
        <f ca="true">+IF(OFFSET('Water Data'!$I$27,0,10*ROW('Water Data'!I99))="","",OFFSET('Water Data'!$I$27,0,10*ROW('Water Data'!I99)))</f>
        <v/>
      </c>
      <c r="CI105" s="289" t="str">
        <f ca="true">+IF(OFFSET('Water Data'!$I$28,0,10*ROW('Water Data'!I99))="","",OFFSET('Water Data'!$I$28,0,10*ROW('Water Data'!I99)))</f>
        <v/>
      </c>
      <c r="CJ105" s="289" t="str">
        <f ca="true">+IF(OFFSET('Water Data'!$I$29,0,10*ROW('Water Data'!I99))="","",OFFSET('Water Data'!$I$29,0,10*ROW('Water Data'!I99)))</f>
        <v/>
      </c>
      <c r="CK105" s="289" t="str">
        <f ca="true">+IF(OFFSET('Sanitation Data'!$D$28,0,10*ROW('Sanitation Data'!D99))="","",OFFSET('Sanitation Data'!$D$28,0,10*ROW('Sanitation Data'!D99)))</f>
        <v/>
      </c>
      <c r="CL105" s="289" t="str">
        <f ca="true">+IF(OFFSET('Sanitation Data'!$D$29,0,10*ROW('Sanitation Data'!D99))="","",OFFSET('Sanitation Data'!$D$29,0,10*ROW('Sanitation Data'!D99)))</f>
        <v/>
      </c>
      <c r="CM105" s="289" t="str">
        <f ca="true">+IF(OFFSET('Sanitation Data'!$D$30,0,10*ROW('Sanitation Data'!D99))="","",OFFSET('Sanitation Data'!$D$30,0,10*ROW('Sanitation Data'!D99)))</f>
        <v/>
      </c>
      <c r="CN105" s="289" t="str">
        <f ca="true">+IF(OFFSET('Sanitation Data'!$D$31,0,10*ROW('Sanitation Data'!D99))="","",OFFSET('Sanitation Data'!$D$31,0,10*ROW('Sanitation Data'!D99)))</f>
        <v/>
      </c>
      <c r="CO105" s="289" t="str">
        <f ca="true">+IF(OFFSET('Sanitation Data'!$D$32,0,10*ROW('Sanitation Data'!D99))="","",OFFSET('Sanitation Data'!$D$32,0,10*ROW('Sanitation Data'!D99)))</f>
        <v/>
      </c>
      <c r="CP105" s="289" t="str">
        <f ca="true">+IF(OFFSET('Sanitation Data'!$E$28,0,10*ROW('Sanitation Data'!E99))="","",OFFSET('Sanitation Data'!$E$28,0,10*ROW('Sanitation Data'!E99)))</f>
        <v/>
      </c>
      <c r="CQ105" s="289" t="str">
        <f ca="true">+IF(OFFSET('Sanitation Data'!$E$29,0,10*ROW('Sanitation Data'!E99))="","",OFFSET('Sanitation Data'!$E$29,0,10*ROW('Sanitation Data'!E99)))</f>
        <v/>
      </c>
      <c r="CR105" s="289" t="str">
        <f ca="true">+IF(OFFSET('Sanitation Data'!$E$30,0,10*ROW('Sanitation Data'!E99))="","",OFFSET('Sanitation Data'!$E$30,0,10*ROW('Sanitation Data'!E99)))</f>
        <v/>
      </c>
      <c r="CS105" s="289" t="str">
        <f ca="true">+IF(OFFSET('Sanitation Data'!$E$31,0,10*ROW('Sanitation Data'!E99))="","",OFFSET('Sanitation Data'!$E$31,0,10*ROW('Sanitation Data'!E99)))</f>
        <v/>
      </c>
      <c r="CT105" s="289" t="str">
        <f ca="true">+IF(OFFSET('Sanitation Data'!$E$32,0,10*ROW('Sanitation Data'!E99))="","",OFFSET('Sanitation Data'!$E$32,0,10*ROW('Sanitation Data'!E99)))</f>
        <v/>
      </c>
      <c r="CU105" s="289" t="str">
        <f ca="true">+IF(OFFSET('Sanitation Data'!$F$28,0,10*ROW('Sanitation Data'!F99))="","",OFFSET('Sanitation Data'!$F$28,0,10*ROW('Sanitation Data'!F99)))</f>
        <v/>
      </c>
      <c r="CV105" s="289" t="str">
        <f ca="true">+IF(OFFSET('Sanitation Data'!$F$29,0,10*ROW('Sanitation Data'!F99))="","",OFFSET('Sanitation Data'!$F$29,0,10*ROW('Sanitation Data'!F99)))</f>
        <v/>
      </c>
      <c r="CW105" s="289" t="str">
        <f ca="true">+IF(OFFSET('Sanitation Data'!$F$30,0,10*ROW('Sanitation Data'!F99))="","",OFFSET('Sanitation Data'!$F$30,0,10*ROW('Sanitation Data'!F99)))</f>
        <v/>
      </c>
      <c r="CX105" s="289" t="str">
        <f ca="true">+IF(OFFSET('Sanitation Data'!$F$31,0,10*ROW('Sanitation Data'!F99))="","",OFFSET('Sanitation Data'!$F$31,0,10*ROW('Sanitation Data'!F99)))</f>
        <v/>
      </c>
      <c r="CY105" s="289" t="str">
        <f ca="true">+IF(OFFSET('Sanitation Data'!$F$32,0,10*ROW('Sanitation Data'!F99))="","",OFFSET('Sanitation Data'!$F$32,0,10*ROW('Sanitation Data'!F99)))</f>
        <v/>
      </c>
      <c r="CZ105" s="289" t="str">
        <f ca="true">+IF(OFFSET('Sanitation Data'!$G$28,0,10*ROW('Sanitation Data'!G99))="","",OFFSET('Sanitation Data'!$G$28,0,10*ROW('Sanitation Data'!G99)))</f>
        <v/>
      </c>
      <c r="DA105" s="289" t="str">
        <f ca="true">+IF(OFFSET('Sanitation Data'!$G$29,0,10*ROW('Sanitation Data'!G99))="","",OFFSET('Sanitation Data'!$G$29,0,10*ROW('Sanitation Data'!G99)))</f>
        <v/>
      </c>
      <c r="DB105" s="289" t="str">
        <f ca="true">+IF(OFFSET('Sanitation Data'!$G$30,0,10*ROW('Sanitation Data'!G99))="","",OFFSET('Sanitation Data'!$G$30,0,10*ROW('Sanitation Data'!G99)))</f>
        <v/>
      </c>
      <c r="DC105" s="289" t="str">
        <f ca="true">+IF(OFFSET('Sanitation Data'!$G$31,0,10*ROW('Sanitation Data'!G99))="","",OFFSET('Sanitation Data'!$G$31,0,10*ROW('Sanitation Data'!G99)))</f>
        <v/>
      </c>
      <c r="DD105" s="289" t="str">
        <f ca="true">+IF(OFFSET('Sanitation Data'!$G$32,0,10*ROW('Sanitation Data'!G99))="","",OFFSET('Sanitation Data'!$G$32,0,10*ROW('Sanitation Data'!G99)))</f>
        <v/>
      </c>
      <c r="DE105" s="289" t="str">
        <f ca="true">+IF(OFFSET('Sanitation Data'!$H$28,0,10*ROW('Sanitation Data'!H99))="","",OFFSET('Sanitation Data'!$H$28,0,10*ROW('Sanitation Data'!H99)))</f>
        <v/>
      </c>
      <c r="DF105" s="289" t="str">
        <f ca="true">+IF(OFFSET('Sanitation Data'!$H$29,0,10*ROW('Sanitation Data'!H99))="","",OFFSET('Sanitation Data'!$H$29,0,10*ROW('Sanitation Data'!H99)))</f>
        <v/>
      </c>
      <c r="DG105" s="289" t="str">
        <f ca="true">+IF(OFFSET('Sanitation Data'!$H$30,0,10*ROW('Sanitation Data'!H99))="","",OFFSET('Sanitation Data'!$H$30,0,10*ROW('Sanitation Data'!H99)))</f>
        <v/>
      </c>
      <c r="DH105" s="289" t="str">
        <f ca="true">+IF(OFFSET('Sanitation Data'!$H$31,0,10*ROW('Sanitation Data'!H99))="","",OFFSET('Sanitation Data'!$H$31,0,10*ROW('Sanitation Data'!H99)))</f>
        <v/>
      </c>
      <c r="DI105" s="289" t="str">
        <f ca="true">+IF(OFFSET('Sanitation Data'!$H$32,0,10*ROW('Sanitation Data'!H99))="","",OFFSET('Sanitation Data'!$H$32,0,10*ROW('Sanitation Data'!H99)))</f>
        <v/>
      </c>
      <c r="DJ105" s="289" t="str">
        <f ca="true">+IF(OFFSET('Sanitation Data'!$I$28,0,10*ROW('Sanitation Data'!I99))="","",OFFSET('Sanitation Data'!$I$28,0,10*ROW('Sanitation Data'!I99)))</f>
        <v/>
      </c>
      <c r="DK105" s="289" t="str">
        <f ca="true">+IF(OFFSET('Sanitation Data'!$I$29,0,10*ROW('Sanitation Data'!I99))="","",OFFSET('Sanitation Data'!$I$29,0,10*ROW('Sanitation Data'!I99)))</f>
        <v/>
      </c>
      <c r="DL105" s="289" t="str">
        <f ca="true">+IF(OFFSET('Sanitation Data'!$I$30,0,10*ROW('Sanitation Data'!I99))="","",OFFSET('Sanitation Data'!$I$30,0,10*ROW('Sanitation Data'!I99)))</f>
        <v/>
      </c>
      <c r="DM105" s="289" t="str">
        <f ca="true">+IF(OFFSET('Sanitation Data'!$I$31,0,10*ROW('Sanitation Data'!I99))="","",OFFSET('Sanitation Data'!$I$31,0,10*ROW('Sanitation Data'!I99)))</f>
        <v/>
      </c>
      <c r="DN105" s="289" t="str">
        <f ca="true">+IF(OFFSET('Sanitation Data'!$I$32,0,10*ROW('Sanitation Data'!I99))="","",OFFSET('Sanitation Data'!$I$32,0,10*ROW('Sanitation Data'!I99)))</f>
        <v/>
      </c>
      <c r="DO105" s="289" t="str">
        <f ca="true">+IF(OFFSET('Hygiene Data'!$D$11,0,10*ROW('Hygiene Data'!D99))="","",OFFSET('Hygiene Data'!$D$11,0,10*ROW('Hygiene Data'!D99)))</f>
        <v/>
      </c>
      <c r="DP105" s="289" t="str">
        <f ca="true">+IF(OFFSET('Hygiene Data'!$D$12,0,10*ROW('Hygiene Data'!D99))="","",OFFSET('Hygiene Data'!$D$12,0,10*ROW('Hygiene Data'!D99)))</f>
        <v/>
      </c>
      <c r="DQ105" s="289" t="str">
        <f ca="true">+IF(OFFSET('Hygiene Data'!$D$13,0,10*ROW('Hygiene Data'!D99))="","",OFFSET('Hygiene Data'!$D$13,0,10*ROW('Hygiene Data'!D99)))</f>
        <v/>
      </c>
      <c r="DR105" s="289" t="str">
        <f ca="true">+IF(OFFSET('Hygiene Data'!$E$11,0,10*ROW('Hygiene Data'!E99))="","",OFFSET('Hygiene Data'!$E$11,0,10*ROW('Hygiene Data'!E99)))</f>
        <v/>
      </c>
      <c r="DS105" s="289" t="str">
        <f ca="true">+IF(OFFSET('Hygiene Data'!$E$12,0,10*ROW('Hygiene Data'!E99))="","",OFFSET('Hygiene Data'!$E$12,0,10*ROW('Hygiene Data'!E99)))</f>
        <v/>
      </c>
      <c r="DT105" s="289" t="str">
        <f ca="true">+IF(OFFSET('Hygiene Data'!$E$13,0,10*ROW('Hygiene Data'!E99))="","",OFFSET('Hygiene Data'!$E$13,0,10*ROW('Hygiene Data'!E99)))</f>
        <v/>
      </c>
      <c r="DU105" s="289" t="str">
        <f ca="true">+IF(OFFSET('Hygiene Data'!$F$11,0,10*ROW('Hygiene Data'!F99))="","",OFFSET('Hygiene Data'!$F$11,0,10*ROW('Hygiene Data'!F99)))</f>
        <v/>
      </c>
      <c r="DV105" s="289" t="str">
        <f ca="true">+IF(OFFSET('Hygiene Data'!$F$12,0,10*ROW('Hygiene Data'!F99))="","",OFFSET('Hygiene Data'!$F$12,0,10*ROW('Hygiene Data'!F99)))</f>
        <v/>
      </c>
      <c r="DW105" s="289" t="str">
        <f ca="true">+IF(OFFSET('Hygiene Data'!$F$13,0,10*ROW('Hygiene Data'!F99))="","",OFFSET('Hygiene Data'!$F$13,0,10*ROW('Hygiene Data'!F99)))</f>
        <v/>
      </c>
      <c r="DX105" s="289" t="str">
        <f ca="true">+IF(OFFSET('Hygiene Data'!$G$11,0,10*ROW('Hygiene Data'!G99))="","",OFFSET('Hygiene Data'!$G$11,0,10*ROW('Hygiene Data'!G99)))</f>
        <v/>
      </c>
      <c r="DY105" s="289" t="str">
        <f ca="true">+IF(OFFSET('Hygiene Data'!$G$12,0,10*ROW('Hygiene Data'!G99))="","",OFFSET('Hygiene Data'!$G$12,0,10*ROW('Hygiene Data'!G99)))</f>
        <v/>
      </c>
      <c r="DZ105" s="289" t="str">
        <f ca="true">+IF(OFFSET('Hygiene Data'!$G$13,0,10*ROW('Hygiene Data'!G99))="","",OFFSET('Hygiene Data'!$G$13,0,10*ROW('Hygiene Data'!G99)))</f>
        <v/>
      </c>
      <c r="EA105" s="289" t="str">
        <f ca="true">+IF(OFFSET('Hygiene Data'!$H$11,0,10*ROW('Hygiene Data'!H99))="","",OFFSET('Hygiene Data'!$H$11,0,10*ROW('Hygiene Data'!H99)))</f>
        <v/>
      </c>
      <c r="EB105" s="289" t="str">
        <f ca="true">+IF(OFFSET('Hygiene Data'!$H$12,0,10*ROW('Hygiene Data'!H99))="","",OFFSET('Hygiene Data'!$H$12,0,10*ROW('Hygiene Data'!H99)))</f>
        <v/>
      </c>
      <c r="EC105" s="289" t="str">
        <f ca="true">+IF(OFFSET('Hygiene Data'!$H$13,0,10*ROW('Hygiene Data'!H99))="","",OFFSET('Hygiene Data'!$H$13,0,10*ROW('Hygiene Data'!H99)))</f>
        <v/>
      </c>
      <c r="ED105" s="289" t="str">
        <f ca="true">+IF(OFFSET('Hygiene Data'!$I$11,0,10*ROW('Hygiene Data'!I99))="","",OFFSET('Hygiene Data'!$I$11,0,10*ROW('Hygiene Data'!I99)))</f>
        <v/>
      </c>
      <c r="EE105" s="289" t="str">
        <f ca="true">+IF(OFFSET('Hygiene Data'!$I$12,0,10*ROW('Hygiene Data'!I99))="","",OFFSET('Hygiene Data'!$I$12,0,10*ROW('Hygiene Data'!I99)))</f>
        <v/>
      </c>
      <c r="EF105" s="289"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5"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9"/>
      <c r="BS106" s="289" t="str">
        <f ca="true">+IF(OFFSET('Water Data'!$D$27,0,10*ROW('Water Data'!D100))="","",OFFSET('Water Data'!$D$27,0,10*ROW('Water Data'!D100)))</f>
        <v/>
      </c>
      <c r="BT106" s="289" t="str">
        <f ca="true">+IF(OFFSET('Water Data'!$D$28,0,10*ROW('Water Data'!D100))="","",OFFSET('Water Data'!$D$28,0,10*ROW('Water Data'!D100)))</f>
        <v/>
      </c>
      <c r="BU106" s="289" t="str">
        <f ca="true">+IF(OFFSET('Water Data'!$D$29,0,10*ROW('Water Data'!D100))="","",OFFSET('Water Data'!$D$29,0,10*ROW('Water Data'!D100)))</f>
        <v/>
      </c>
      <c r="BV106" s="289" t="str">
        <f ca="true">+IF(OFFSET('Water Data'!$E$27,0,10*ROW('Water Data'!E100))="","",OFFSET('Water Data'!$E$27,0,10*ROW('Water Data'!E100)))</f>
        <v/>
      </c>
      <c r="BW106" s="289" t="str">
        <f ca="true">+IF(OFFSET('Water Data'!$E$28,0,10*ROW('Water Data'!E100))="","",OFFSET('Water Data'!$E$28,0,10*ROW('Water Data'!E100)))</f>
        <v/>
      </c>
      <c r="BX106" s="289" t="str">
        <f ca="true">+IF(OFFSET('Water Data'!$E$29,0,10*ROW('Water Data'!E100))="","",OFFSET('Water Data'!$E$29,0,10*ROW('Water Data'!E100)))</f>
        <v/>
      </c>
      <c r="BY106" s="289" t="str">
        <f ca="true">+IF(OFFSET('Water Data'!$F$27,0,10*ROW('Water Data'!F100))="","",OFFSET('Water Data'!$F$27,0,10*ROW('Water Data'!F100)))</f>
        <v/>
      </c>
      <c r="BZ106" s="289" t="str">
        <f ca="true">+IF(OFFSET('Water Data'!$F$28,0,10*ROW('Water Data'!F100))="","",OFFSET('Water Data'!$F$28,0,10*ROW('Water Data'!F100)))</f>
        <v/>
      </c>
      <c r="CA106" s="289" t="str">
        <f ca="true">+IF(OFFSET('Water Data'!$F$29,0,10*ROW('Water Data'!F100))="","",OFFSET('Water Data'!$F$29,0,10*ROW('Water Data'!F100)))</f>
        <v/>
      </c>
      <c r="CB106" s="289" t="str">
        <f ca="true">+IF(OFFSET('Water Data'!$G$27,0,10*ROW('Water Data'!G100))="","",OFFSET('Water Data'!$G$27,0,10*ROW('Water Data'!G100)))</f>
        <v/>
      </c>
      <c r="CC106" s="289" t="str">
        <f ca="true">+IF(OFFSET('Water Data'!$G$28,0,10*ROW('Water Data'!G100))="","",OFFSET('Water Data'!$G$28,0,10*ROW('Water Data'!G100)))</f>
        <v/>
      </c>
      <c r="CD106" s="289" t="str">
        <f ca="true">+IF(OFFSET('Water Data'!$G$29,0,10*ROW('Water Data'!G100))="","",OFFSET('Water Data'!$G$29,0,10*ROW('Water Data'!G100)))</f>
        <v/>
      </c>
      <c r="CE106" s="289" t="str">
        <f ca="true">+IF(OFFSET('Water Data'!$H$27,0,10*ROW('Water Data'!H100))="","",OFFSET('Water Data'!$H$27,0,10*ROW('Water Data'!H100)))</f>
        <v/>
      </c>
      <c r="CF106" s="289" t="str">
        <f ca="true">+IF(OFFSET('Water Data'!$H$28,0,10*ROW('Water Data'!H100))="","",OFFSET('Water Data'!$H$28,0,10*ROW('Water Data'!H100)))</f>
        <v/>
      </c>
      <c r="CG106" s="289" t="str">
        <f ca="true">+IF(OFFSET('Water Data'!$H$29,0,10*ROW('Water Data'!H100))="","",OFFSET('Water Data'!$H$29,0,10*ROW('Water Data'!H100)))</f>
        <v/>
      </c>
      <c r="CH106" s="289" t="str">
        <f ca="true">+IF(OFFSET('Water Data'!$I$27,0,10*ROW('Water Data'!I100))="","",OFFSET('Water Data'!$I$27,0,10*ROW('Water Data'!I100)))</f>
        <v/>
      </c>
      <c r="CI106" s="289" t="str">
        <f ca="true">+IF(OFFSET('Water Data'!$I$28,0,10*ROW('Water Data'!I100))="","",OFFSET('Water Data'!$I$28,0,10*ROW('Water Data'!I100)))</f>
        <v/>
      </c>
      <c r="CJ106" s="289" t="str">
        <f ca="true">+IF(OFFSET('Water Data'!$I$29,0,10*ROW('Water Data'!I100))="","",OFFSET('Water Data'!$I$29,0,10*ROW('Water Data'!I100)))</f>
        <v/>
      </c>
      <c r="CK106" s="289" t="str">
        <f ca="true">+IF(OFFSET('Sanitation Data'!$D$28,0,10*ROW('Sanitation Data'!D100))="","",OFFSET('Sanitation Data'!$D$28,0,10*ROW('Sanitation Data'!D100)))</f>
        <v/>
      </c>
      <c r="CL106" s="289" t="str">
        <f ca="true">+IF(OFFSET('Sanitation Data'!$D$29,0,10*ROW('Sanitation Data'!D100))="","",OFFSET('Sanitation Data'!$D$29,0,10*ROW('Sanitation Data'!D100)))</f>
        <v/>
      </c>
      <c r="CM106" s="289" t="str">
        <f ca="true">+IF(OFFSET('Sanitation Data'!$D$30,0,10*ROW('Sanitation Data'!D100))="","",OFFSET('Sanitation Data'!$D$30,0,10*ROW('Sanitation Data'!D100)))</f>
        <v/>
      </c>
      <c r="CN106" s="289" t="str">
        <f ca="true">+IF(OFFSET('Sanitation Data'!$D$31,0,10*ROW('Sanitation Data'!D100))="","",OFFSET('Sanitation Data'!$D$31,0,10*ROW('Sanitation Data'!D100)))</f>
        <v/>
      </c>
      <c r="CO106" s="289" t="str">
        <f ca="true">+IF(OFFSET('Sanitation Data'!$D$32,0,10*ROW('Sanitation Data'!D100))="","",OFFSET('Sanitation Data'!$D$32,0,10*ROW('Sanitation Data'!D100)))</f>
        <v/>
      </c>
      <c r="CP106" s="289" t="str">
        <f ca="true">+IF(OFFSET('Sanitation Data'!$E$28,0,10*ROW('Sanitation Data'!E100))="","",OFFSET('Sanitation Data'!$E$28,0,10*ROW('Sanitation Data'!E100)))</f>
        <v/>
      </c>
      <c r="CQ106" s="289" t="str">
        <f ca="true">+IF(OFFSET('Sanitation Data'!$E$29,0,10*ROW('Sanitation Data'!E100))="","",OFFSET('Sanitation Data'!$E$29,0,10*ROW('Sanitation Data'!E100)))</f>
        <v/>
      </c>
      <c r="CR106" s="289" t="str">
        <f ca="true">+IF(OFFSET('Sanitation Data'!$E$30,0,10*ROW('Sanitation Data'!E100))="","",OFFSET('Sanitation Data'!$E$30,0,10*ROW('Sanitation Data'!E100)))</f>
        <v/>
      </c>
      <c r="CS106" s="289" t="str">
        <f ca="true">+IF(OFFSET('Sanitation Data'!$E$31,0,10*ROW('Sanitation Data'!E100))="","",OFFSET('Sanitation Data'!$E$31,0,10*ROW('Sanitation Data'!E100)))</f>
        <v/>
      </c>
      <c r="CT106" s="289" t="str">
        <f ca="true">+IF(OFFSET('Sanitation Data'!$E$32,0,10*ROW('Sanitation Data'!E100))="","",OFFSET('Sanitation Data'!$E$32,0,10*ROW('Sanitation Data'!E100)))</f>
        <v/>
      </c>
      <c r="CU106" s="289" t="str">
        <f ca="true">+IF(OFFSET('Sanitation Data'!$F$28,0,10*ROW('Sanitation Data'!F100))="","",OFFSET('Sanitation Data'!$F$28,0,10*ROW('Sanitation Data'!F100)))</f>
        <v/>
      </c>
      <c r="CV106" s="289" t="str">
        <f ca="true">+IF(OFFSET('Sanitation Data'!$F$29,0,10*ROW('Sanitation Data'!F100))="","",OFFSET('Sanitation Data'!$F$29,0,10*ROW('Sanitation Data'!F100)))</f>
        <v/>
      </c>
      <c r="CW106" s="289" t="str">
        <f ca="true">+IF(OFFSET('Sanitation Data'!$F$30,0,10*ROW('Sanitation Data'!F100))="","",OFFSET('Sanitation Data'!$F$30,0,10*ROW('Sanitation Data'!F100)))</f>
        <v/>
      </c>
      <c r="CX106" s="289" t="str">
        <f ca="true">+IF(OFFSET('Sanitation Data'!$F$31,0,10*ROW('Sanitation Data'!F100))="","",OFFSET('Sanitation Data'!$F$31,0,10*ROW('Sanitation Data'!F100)))</f>
        <v/>
      </c>
      <c r="CY106" s="289" t="str">
        <f ca="true">+IF(OFFSET('Sanitation Data'!$F$32,0,10*ROW('Sanitation Data'!F100))="","",OFFSET('Sanitation Data'!$F$32,0,10*ROW('Sanitation Data'!F100)))</f>
        <v/>
      </c>
      <c r="CZ106" s="289" t="str">
        <f ca="true">+IF(OFFSET('Sanitation Data'!$G$28,0,10*ROW('Sanitation Data'!G100))="","",OFFSET('Sanitation Data'!$G$28,0,10*ROW('Sanitation Data'!G100)))</f>
        <v/>
      </c>
      <c r="DA106" s="289" t="str">
        <f ca="true">+IF(OFFSET('Sanitation Data'!$G$29,0,10*ROW('Sanitation Data'!G100))="","",OFFSET('Sanitation Data'!$G$29,0,10*ROW('Sanitation Data'!G100)))</f>
        <v/>
      </c>
      <c r="DB106" s="289" t="str">
        <f ca="true">+IF(OFFSET('Sanitation Data'!$G$30,0,10*ROW('Sanitation Data'!G100))="","",OFFSET('Sanitation Data'!$G$30,0,10*ROW('Sanitation Data'!G100)))</f>
        <v/>
      </c>
      <c r="DC106" s="289" t="str">
        <f ca="true">+IF(OFFSET('Sanitation Data'!$G$31,0,10*ROW('Sanitation Data'!G100))="","",OFFSET('Sanitation Data'!$G$31,0,10*ROW('Sanitation Data'!G100)))</f>
        <v/>
      </c>
      <c r="DD106" s="289" t="str">
        <f ca="true">+IF(OFFSET('Sanitation Data'!$G$32,0,10*ROW('Sanitation Data'!G100))="","",OFFSET('Sanitation Data'!$G$32,0,10*ROW('Sanitation Data'!G100)))</f>
        <v/>
      </c>
      <c r="DE106" s="289" t="str">
        <f ca="true">+IF(OFFSET('Sanitation Data'!$H$28,0,10*ROW('Sanitation Data'!H100))="","",OFFSET('Sanitation Data'!$H$28,0,10*ROW('Sanitation Data'!H100)))</f>
        <v/>
      </c>
      <c r="DF106" s="289" t="str">
        <f ca="true">+IF(OFFSET('Sanitation Data'!$H$29,0,10*ROW('Sanitation Data'!H100))="","",OFFSET('Sanitation Data'!$H$29,0,10*ROW('Sanitation Data'!H100)))</f>
        <v/>
      </c>
      <c r="DG106" s="289" t="str">
        <f ca="true">+IF(OFFSET('Sanitation Data'!$H$30,0,10*ROW('Sanitation Data'!H100))="","",OFFSET('Sanitation Data'!$H$30,0,10*ROW('Sanitation Data'!H100)))</f>
        <v/>
      </c>
      <c r="DH106" s="289" t="str">
        <f ca="true">+IF(OFFSET('Sanitation Data'!$H$31,0,10*ROW('Sanitation Data'!H100))="","",OFFSET('Sanitation Data'!$H$31,0,10*ROW('Sanitation Data'!H100)))</f>
        <v/>
      </c>
      <c r="DI106" s="289" t="str">
        <f ca="true">+IF(OFFSET('Sanitation Data'!$H$32,0,10*ROW('Sanitation Data'!H100))="","",OFFSET('Sanitation Data'!$H$32,0,10*ROW('Sanitation Data'!H100)))</f>
        <v/>
      </c>
      <c r="DJ106" s="289" t="str">
        <f ca="true">+IF(OFFSET('Sanitation Data'!$I$28,0,10*ROW('Sanitation Data'!I100))="","",OFFSET('Sanitation Data'!$I$28,0,10*ROW('Sanitation Data'!I100)))</f>
        <v/>
      </c>
      <c r="DK106" s="289" t="str">
        <f ca="true">+IF(OFFSET('Sanitation Data'!$I$29,0,10*ROW('Sanitation Data'!I100))="","",OFFSET('Sanitation Data'!$I$29,0,10*ROW('Sanitation Data'!I100)))</f>
        <v/>
      </c>
      <c r="DL106" s="289" t="str">
        <f ca="true">+IF(OFFSET('Sanitation Data'!$I$30,0,10*ROW('Sanitation Data'!I100))="","",OFFSET('Sanitation Data'!$I$30,0,10*ROW('Sanitation Data'!I100)))</f>
        <v/>
      </c>
      <c r="DM106" s="289" t="str">
        <f ca="true">+IF(OFFSET('Sanitation Data'!$I$31,0,10*ROW('Sanitation Data'!I100))="","",OFFSET('Sanitation Data'!$I$31,0,10*ROW('Sanitation Data'!I100)))</f>
        <v/>
      </c>
      <c r="DN106" s="289" t="str">
        <f ca="true">+IF(OFFSET('Sanitation Data'!$I$32,0,10*ROW('Sanitation Data'!I100))="","",OFFSET('Sanitation Data'!$I$32,0,10*ROW('Sanitation Data'!I100)))</f>
        <v/>
      </c>
      <c r="DO106" s="289" t="str">
        <f ca="true">+IF(OFFSET('Hygiene Data'!$D$11,0,10*ROW('Hygiene Data'!D100))="","",OFFSET('Hygiene Data'!$D$11,0,10*ROW('Hygiene Data'!D100)))</f>
        <v/>
      </c>
      <c r="DP106" s="289" t="str">
        <f ca="true">+IF(OFFSET('Hygiene Data'!$D$12,0,10*ROW('Hygiene Data'!D100))="","",OFFSET('Hygiene Data'!$D$12,0,10*ROW('Hygiene Data'!D100)))</f>
        <v/>
      </c>
      <c r="DQ106" s="289" t="str">
        <f ca="true">+IF(OFFSET('Hygiene Data'!$D$13,0,10*ROW('Hygiene Data'!D100))="","",OFFSET('Hygiene Data'!$D$13,0,10*ROW('Hygiene Data'!D100)))</f>
        <v/>
      </c>
      <c r="DR106" s="289" t="str">
        <f ca="true">+IF(OFFSET('Hygiene Data'!$E$11,0,10*ROW('Hygiene Data'!E100))="","",OFFSET('Hygiene Data'!$E$11,0,10*ROW('Hygiene Data'!E100)))</f>
        <v/>
      </c>
      <c r="DS106" s="289" t="str">
        <f ca="true">+IF(OFFSET('Hygiene Data'!$E$12,0,10*ROW('Hygiene Data'!E100))="","",OFFSET('Hygiene Data'!$E$12,0,10*ROW('Hygiene Data'!E100)))</f>
        <v/>
      </c>
      <c r="DT106" s="289" t="str">
        <f ca="true">+IF(OFFSET('Hygiene Data'!$E$13,0,10*ROW('Hygiene Data'!E100))="","",OFFSET('Hygiene Data'!$E$13,0,10*ROW('Hygiene Data'!E100)))</f>
        <v/>
      </c>
      <c r="DU106" s="289" t="str">
        <f ca="true">+IF(OFFSET('Hygiene Data'!$F$11,0,10*ROW('Hygiene Data'!F100))="","",OFFSET('Hygiene Data'!$F$11,0,10*ROW('Hygiene Data'!F100)))</f>
        <v/>
      </c>
      <c r="DV106" s="289" t="str">
        <f ca="true">+IF(OFFSET('Hygiene Data'!$F$12,0,10*ROW('Hygiene Data'!F100))="","",OFFSET('Hygiene Data'!$F$12,0,10*ROW('Hygiene Data'!F100)))</f>
        <v/>
      </c>
      <c r="DW106" s="289" t="str">
        <f ca="true">+IF(OFFSET('Hygiene Data'!$F$13,0,10*ROW('Hygiene Data'!F100))="","",OFFSET('Hygiene Data'!$F$13,0,10*ROW('Hygiene Data'!F100)))</f>
        <v/>
      </c>
      <c r="DX106" s="289" t="str">
        <f ca="true">+IF(OFFSET('Hygiene Data'!$G$11,0,10*ROW('Hygiene Data'!G100))="","",OFFSET('Hygiene Data'!$G$11,0,10*ROW('Hygiene Data'!G100)))</f>
        <v/>
      </c>
      <c r="DY106" s="289" t="str">
        <f ca="true">+IF(OFFSET('Hygiene Data'!$G$12,0,10*ROW('Hygiene Data'!G100))="","",OFFSET('Hygiene Data'!$G$12,0,10*ROW('Hygiene Data'!G100)))</f>
        <v/>
      </c>
      <c r="DZ106" s="289" t="str">
        <f ca="true">+IF(OFFSET('Hygiene Data'!$G$13,0,10*ROW('Hygiene Data'!G100))="","",OFFSET('Hygiene Data'!$G$13,0,10*ROW('Hygiene Data'!G100)))</f>
        <v/>
      </c>
      <c r="EA106" s="289" t="str">
        <f ca="true">+IF(OFFSET('Hygiene Data'!$H$11,0,10*ROW('Hygiene Data'!H100))="","",OFFSET('Hygiene Data'!$H$11,0,10*ROW('Hygiene Data'!H100)))</f>
        <v/>
      </c>
      <c r="EB106" s="289" t="str">
        <f ca="true">+IF(OFFSET('Hygiene Data'!$H$12,0,10*ROW('Hygiene Data'!H100))="","",OFFSET('Hygiene Data'!$H$12,0,10*ROW('Hygiene Data'!H100)))</f>
        <v/>
      </c>
      <c r="EC106" s="289" t="str">
        <f ca="true">+IF(OFFSET('Hygiene Data'!$H$13,0,10*ROW('Hygiene Data'!H100))="","",OFFSET('Hygiene Data'!$H$13,0,10*ROW('Hygiene Data'!H100)))</f>
        <v/>
      </c>
      <c r="ED106" s="289" t="str">
        <f ca="true">+IF(OFFSET('Hygiene Data'!$I$11,0,10*ROW('Hygiene Data'!I100))="","",OFFSET('Hygiene Data'!$I$11,0,10*ROW('Hygiene Data'!I100)))</f>
        <v/>
      </c>
      <c r="EE106" s="289" t="str">
        <f ca="true">+IF(OFFSET('Hygiene Data'!$I$12,0,10*ROW('Hygiene Data'!I100))="","",OFFSET('Hygiene Data'!$I$12,0,10*ROW('Hygiene Data'!I100)))</f>
        <v/>
      </c>
      <c r="EF106" s="289"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5"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9"/>
      <c r="BS107" s="289" t="str">
        <f ca="true">+IF(OFFSET('Water Data'!$D$27,0,10*ROW('Water Data'!D101))="","",OFFSET('Water Data'!$D$27,0,10*ROW('Water Data'!D101)))</f>
        <v/>
      </c>
      <c r="BT107" s="289" t="str">
        <f ca="true">+IF(OFFSET('Water Data'!$D$28,0,10*ROW('Water Data'!D101))="","",OFFSET('Water Data'!$D$28,0,10*ROW('Water Data'!D101)))</f>
        <v/>
      </c>
      <c r="BU107" s="289" t="str">
        <f ca="true">+IF(OFFSET('Water Data'!$D$29,0,10*ROW('Water Data'!D101))="","",OFFSET('Water Data'!$D$29,0,10*ROW('Water Data'!D101)))</f>
        <v/>
      </c>
      <c r="BV107" s="289" t="str">
        <f ca="true">+IF(OFFSET('Water Data'!$E$27,0,10*ROW('Water Data'!E101))="","",OFFSET('Water Data'!$E$27,0,10*ROW('Water Data'!E101)))</f>
        <v/>
      </c>
      <c r="BW107" s="289" t="str">
        <f ca="true">+IF(OFFSET('Water Data'!$E$28,0,10*ROW('Water Data'!E101))="","",OFFSET('Water Data'!$E$28,0,10*ROW('Water Data'!E101)))</f>
        <v/>
      </c>
      <c r="BX107" s="289" t="str">
        <f ca="true">+IF(OFFSET('Water Data'!$E$29,0,10*ROW('Water Data'!E101))="","",OFFSET('Water Data'!$E$29,0,10*ROW('Water Data'!E101)))</f>
        <v/>
      </c>
      <c r="BY107" s="289" t="str">
        <f ca="true">+IF(OFFSET('Water Data'!$F$27,0,10*ROW('Water Data'!F101))="","",OFFSET('Water Data'!$F$27,0,10*ROW('Water Data'!F101)))</f>
        <v/>
      </c>
      <c r="BZ107" s="289" t="str">
        <f ca="true">+IF(OFFSET('Water Data'!$F$28,0,10*ROW('Water Data'!F101))="","",OFFSET('Water Data'!$F$28,0,10*ROW('Water Data'!F101)))</f>
        <v/>
      </c>
      <c r="CA107" s="289" t="str">
        <f ca="true">+IF(OFFSET('Water Data'!$F$29,0,10*ROW('Water Data'!F101))="","",OFFSET('Water Data'!$F$29,0,10*ROW('Water Data'!F101)))</f>
        <v/>
      </c>
      <c r="CB107" s="289" t="str">
        <f ca="true">+IF(OFFSET('Water Data'!$G$27,0,10*ROW('Water Data'!G101))="","",OFFSET('Water Data'!$G$27,0,10*ROW('Water Data'!G101)))</f>
        <v/>
      </c>
      <c r="CC107" s="289" t="str">
        <f ca="true">+IF(OFFSET('Water Data'!$G$28,0,10*ROW('Water Data'!G101))="","",OFFSET('Water Data'!$G$28,0,10*ROW('Water Data'!G101)))</f>
        <v/>
      </c>
      <c r="CD107" s="289" t="str">
        <f ca="true">+IF(OFFSET('Water Data'!$G$29,0,10*ROW('Water Data'!G101))="","",OFFSET('Water Data'!$G$29,0,10*ROW('Water Data'!G101)))</f>
        <v/>
      </c>
      <c r="CE107" s="289" t="str">
        <f ca="true">+IF(OFFSET('Water Data'!$H$27,0,10*ROW('Water Data'!H101))="","",OFFSET('Water Data'!$H$27,0,10*ROW('Water Data'!H101)))</f>
        <v/>
      </c>
      <c r="CF107" s="289" t="str">
        <f ca="true">+IF(OFFSET('Water Data'!$H$28,0,10*ROW('Water Data'!H101))="","",OFFSET('Water Data'!$H$28,0,10*ROW('Water Data'!H101)))</f>
        <v/>
      </c>
      <c r="CG107" s="289" t="str">
        <f ca="true">+IF(OFFSET('Water Data'!$H$29,0,10*ROW('Water Data'!H101))="","",OFFSET('Water Data'!$H$29,0,10*ROW('Water Data'!H101)))</f>
        <v/>
      </c>
      <c r="CH107" s="289" t="str">
        <f ca="true">+IF(OFFSET('Water Data'!$I$27,0,10*ROW('Water Data'!I101))="","",OFFSET('Water Data'!$I$27,0,10*ROW('Water Data'!I101)))</f>
        <v/>
      </c>
      <c r="CI107" s="289" t="str">
        <f ca="true">+IF(OFFSET('Water Data'!$I$28,0,10*ROW('Water Data'!I101))="","",OFFSET('Water Data'!$I$28,0,10*ROW('Water Data'!I101)))</f>
        <v/>
      </c>
      <c r="CJ107" s="289" t="str">
        <f ca="true">+IF(OFFSET('Water Data'!$I$29,0,10*ROW('Water Data'!I101))="","",OFFSET('Water Data'!$I$29,0,10*ROW('Water Data'!I101)))</f>
        <v/>
      </c>
      <c r="CK107" s="289" t="str">
        <f ca="true">+IF(OFFSET('Sanitation Data'!$D$28,0,10*ROW('Sanitation Data'!D101))="","",OFFSET('Sanitation Data'!$D$28,0,10*ROW('Sanitation Data'!D101)))</f>
        <v/>
      </c>
      <c r="CL107" s="289" t="str">
        <f ca="true">+IF(OFFSET('Sanitation Data'!$D$29,0,10*ROW('Sanitation Data'!D101))="","",OFFSET('Sanitation Data'!$D$29,0,10*ROW('Sanitation Data'!D101)))</f>
        <v/>
      </c>
      <c r="CM107" s="289" t="str">
        <f ca="true">+IF(OFFSET('Sanitation Data'!$D$30,0,10*ROW('Sanitation Data'!D101))="","",OFFSET('Sanitation Data'!$D$30,0,10*ROW('Sanitation Data'!D101)))</f>
        <v/>
      </c>
      <c r="CN107" s="289" t="str">
        <f ca="true">+IF(OFFSET('Sanitation Data'!$D$31,0,10*ROW('Sanitation Data'!D101))="","",OFFSET('Sanitation Data'!$D$31,0,10*ROW('Sanitation Data'!D101)))</f>
        <v/>
      </c>
      <c r="CO107" s="289" t="str">
        <f ca="true">+IF(OFFSET('Sanitation Data'!$D$32,0,10*ROW('Sanitation Data'!D101))="","",OFFSET('Sanitation Data'!$D$32,0,10*ROW('Sanitation Data'!D101)))</f>
        <v/>
      </c>
      <c r="CP107" s="289" t="str">
        <f ca="true">+IF(OFFSET('Sanitation Data'!$E$28,0,10*ROW('Sanitation Data'!E101))="","",OFFSET('Sanitation Data'!$E$28,0,10*ROW('Sanitation Data'!E101)))</f>
        <v/>
      </c>
      <c r="CQ107" s="289" t="str">
        <f ca="true">+IF(OFFSET('Sanitation Data'!$E$29,0,10*ROW('Sanitation Data'!E101))="","",OFFSET('Sanitation Data'!$E$29,0,10*ROW('Sanitation Data'!E101)))</f>
        <v/>
      </c>
      <c r="CR107" s="289" t="str">
        <f ca="true">+IF(OFFSET('Sanitation Data'!$E$30,0,10*ROW('Sanitation Data'!E101))="","",OFFSET('Sanitation Data'!$E$30,0,10*ROW('Sanitation Data'!E101)))</f>
        <v/>
      </c>
      <c r="CS107" s="289" t="str">
        <f ca="true">+IF(OFFSET('Sanitation Data'!$E$31,0,10*ROW('Sanitation Data'!E101))="","",OFFSET('Sanitation Data'!$E$31,0,10*ROW('Sanitation Data'!E101)))</f>
        <v/>
      </c>
      <c r="CT107" s="289" t="str">
        <f ca="true">+IF(OFFSET('Sanitation Data'!$E$32,0,10*ROW('Sanitation Data'!E101))="","",OFFSET('Sanitation Data'!$E$32,0,10*ROW('Sanitation Data'!E101)))</f>
        <v/>
      </c>
      <c r="CU107" s="289" t="str">
        <f ca="true">+IF(OFFSET('Sanitation Data'!$F$28,0,10*ROW('Sanitation Data'!F101))="","",OFFSET('Sanitation Data'!$F$28,0,10*ROW('Sanitation Data'!F101)))</f>
        <v/>
      </c>
      <c r="CV107" s="289" t="str">
        <f ca="true">+IF(OFFSET('Sanitation Data'!$F$29,0,10*ROW('Sanitation Data'!F101))="","",OFFSET('Sanitation Data'!$F$29,0,10*ROW('Sanitation Data'!F101)))</f>
        <v/>
      </c>
      <c r="CW107" s="289" t="str">
        <f ca="true">+IF(OFFSET('Sanitation Data'!$F$30,0,10*ROW('Sanitation Data'!F101))="","",OFFSET('Sanitation Data'!$F$30,0,10*ROW('Sanitation Data'!F101)))</f>
        <v/>
      </c>
      <c r="CX107" s="289" t="str">
        <f ca="true">+IF(OFFSET('Sanitation Data'!$F$31,0,10*ROW('Sanitation Data'!F101))="","",OFFSET('Sanitation Data'!$F$31,0,10*ROW('Sanitation Data'!F101)))</f>
        <v/>
      </c>
      <c r="CY107" s="289" t="str">
        <f ca="true">+IF(OFFSET('Sanitation Data'!$F$32,0,10*ROW('Sanitation Data'!F101))="","",OFFSET('Sanitation Data'!$F$32,0,10*ROW('Sanitation Data'!F101)))</f>
        <v/>
      </c>
      <c r="CZ107" s="289" t="str">
        <f ca="true">+IF(OFFSET('Sanitation Data'!$G$28,0,10*ROW('Sanitation Data'!G101))="","",OFFSET('Sanitation Data'!$G$28,0,10*ROW('Sanitation Data'!G101)))</f>
        <v/>
      </c>
      <c r="DA107" s="289" t="str">
        <f ca="true">+IF(OFFSET('Sanitation Data'!$G$29,0,10*ROW('Sanitation Data'!G101))="","",OFFSET('Sanitation Data'!$G$29,0,10*ROW('Sanitation Data'!G101)))</f>
        <v/>
      </c>
      <c r="DB107" s="289" t="str">
        <f ca="true">+IF(OFFSET('Sanitation Data'!$G$30,0,10*ROW('Sanitation Data'!G101))="","",OFFSET('Sanitation Data'!$G$30,0,10*ROW('Sanitation Data'!G101)))</f>
        <v/>
      </c>
      <c r="DC107" s="289" t="str">
        <f ca="true">+IF(OFFSET('Sanitation Data'!$G$31,0,10*ROW('Sanitation Data'!G101))="","",OFFSET('Sanitation Data'!$G$31,0,10*ROW('Sanitation Data'!G101)))</f>
        <v/>
      </c>
      <c r="DD107" s="289" t="str">
        <f ca="true">+IF(OFFSET('Sanitation Data'!$G$32,0,10*ROW('Sanitation Data'!G101))="","",OFFSET('Sanitation Data'!$G$32,0,10*ROW('Sanitation Data'!G101)))</f>
        <v/>
      </c>
      <c r="DE107" s="289" t="str">
        <f ca="true">+IF(OFFSET('Sanitation Data'!$H$28,0,10*ROW('Sanitation Data'!H101))="","",OFFSET('Sanitation Data'!$H$28,0,10*ROW('Sanitation Data'!H101)))</f>
        <v/>
      </c>
      <c r="DF107" s="289" t="str">
        <f ca="true">+IF(OFFSET('Sanitation Data'!$H$29,0,10*ROW('Sanitation Data'!H101))="","",OFFSET('Sanitation Data'!$H$29,0,10*ROW('Sanitation Data'!H101)))</f>
        <v/>
      </c>
      <c r="DG107" s="289" t="str">
        <f ca="true">+IF(OFFSET('Sanitation Data'!$H$30,0,10*ROW('Sanitation Data'!H101))="","",OFFSET('Sanitation Data'!$H$30,0,10*ROW('Sanitation Data'!H101)))</f>
        <v/>
      </c>
      <c r="DH107" s="289" t="str">
        <f ca="true">+IF(OFFSET('Sanitation Data'!$H$31,0,10*ROW('Sanitation Data'!H101))="","",OFFSET('Sanitation Data'!$H$31,0,10*ROW('Sanitation Data'!H101)))</f>
        <v/>
      </c>
      <c r="DI107" s="289" t="str">
        <f ca="true">+IF(OFFSET('Sanitation Data'!$H$32,0,10*ROW('Sanitation Data'!H101))="","",OFFSET('Sanitation Data'!$H$32,0,10*ROW('Sanitation Data'!H101)))</f>
        <v/>
      </c>
      <c r="DJ107" s="289" t="str">
        <f ca="true">+IF(OFFSET('Sanitation Data'!$I$28,0,10*ROW('Sanitation Data'!I101))="","",OFFSET('Sanitation Data'!$I$28,0,10*ROW('Sanitation Data'!I101)))</f>
        <v/>
      </c>
      <c r="DK107" s="289" t="str">
        <f ca="true">+IF(OFFSET('Sanitation Data'!$I$29,0,10*ROW('Sanitation Data'!I101))="","",OFFSET('Sanitation Data'!$I$29,0,10*ROW('Sanitation Data'!I101)))</f>
        <v/>
      </c>
      <c r="DL107" s="289" t="str">
        <f ca="true">+IF(OFFSET('Sanitation Data'!$I$30,0,10*ROW('Sanitation Data'!I101))="","",OFFSET('Sanitation Data'!$I$30,0,10*ROW('Sanitation Data'!I101)))</f>
        <v/>
      </c>
      <c r="DM107" s="289" t="str">
        <f ca="true">+IF(OFFSET('Sanitation Data'!$I$31,0,10*ROW('Sanitation Data'!I101))="","",OFFSET('Sanitation Data'!$I$31,0,10*ROW('Sanitation Data'!I101)))</f>
        <v/>
      </c>
      <c r="DN107" s="289" t="str">
        <f ca="true">+IF(OFFSET('Sanitation Data'!$I$32,0,10*ROW('Sanitation Data'!I101))="","",OFFSET('Sanitation Data'!$I$32,0,10*ROW('Sanitation Data'!I101)))</f>
        <v/>
      </c>
      <c r="DO107" s="289" t="str">
        <f ca="true">+IF(OFFSET('Hygiene Data'!$D$11,0,10*ROW('Hygiene Data'!D101))="","",OFFSET('Hygiene Data'!$D$11,0,10*ROW('Hygiene Data'!D101)))</f>
        <v/>
      </c>
      <c r="DP107" s="289" t="str">
        <f ca="true">+IF(OFFSET('Hygiene Data'!$D$12,0,10*ROW('Hygiene Data'!D101))="","",OFFSET('Hygiene Data'!$D$12,0,10*ROW('Hygiene Data'!D101)))</f>
        <v/>
      </c>
      <c r="DQ107" s="289" t="str">
        <f ca="true">+IF(OFFSET('Hygiene Data'!$D$13,0,10*ROW('Hygiene Data'!D101))="","",OFFSET('Hygiene Data'!$D$13,0,10*ROW('Hygiene Data'!D101)))</f>
        <v/>
      </c>
      <c r="DR107" s="289" t="str">
        <f ca="true">+IF(OFFSET('Hygiene Data'!$E$11,0,10*ROW('Hygiene Data'!E101))="","",OFFSET('Hygiene Data'!$E$11,0,10*ROW('Hygiene Data'!E101)))</f>
        <v/>
      </c>
      <c r="DS107" s="289" t="str">
        <f ca="true">+IF(OFFSET('Hygiene Data'!$E$12,0,10*ROW('Hygiene Data'!E101))="","",OFFSET('Hygiene Data'!$E$12,0,10*ROW('Hygiene Data'!E101)))</f>
        <v/>
      </c>
      <c r="DT107" s="289" t="str">
        <f ca="true">+IF(OFFSET('Hygiene Data'!$E$13,0,10*ROW('Hygiene Data'!E101))="","",OFFSET('Hygiene Data'!$E$13,0,10*ROW('Hygiene Data'!E101)))</f>
        <v/>
      </c>
      <c r="DU107" s="289" t="str">
        <f ca="true">+IF(OFFSET('Hygiene Data'!$F$11,0,10*ROW('Hygiene Data'!F101))="","",OFFSET('Hygiene Data'!$F$11,0,10*ROW('Hygiene Data'!F101)))</f>
        <v/>
      </c>
      <c r="DV107" s="289" t="str">
        <f ca="true">+IF(OFFSET('Hygiene Data'!$F$12,0,10*ROW('Hygiene Data'!F101))="","",OFFSET('Hygiene Data'!$F$12,0,10*ROW('Hygiene Data'!F101)))</f>
        <v/>
      </c>
      <c r="DW107" s="289" t="str">
        <f ca="true">+IF(OFFSET('Hygiene Data'!$F$13,0,10*ROW('Hygiene Data'!F101))="","",OFFSET('Hygiene Data'!$F$13,0,10*ROW('Hygiene Data'!F101)))</f>
        <v/>
      </c>
      <c r="DX107" s="289" t="str">
        <f ca="true">+IF(OFFSET('Hygiene Data'!$G$11,0,10*ROW('Hygiene Data'!G101))="","",OFFSET('Hygiene Data'!$G$11,0,10*ROW('Hygiene Data'!G101)))</f>
        <v/>
      </c>
      <c r="DY107" s="289" t="str">
        <f ca="true">+IF(OFFSET('Hygiene Data'!$G$12,0,10*ROW('Hygiene Data'!G101))="","",OFFSET('Hygiene Data'!$G$12,0,10*ROW('Hygiene Data'!G101)))</f>
        <v/>
      </c>
      <c r="DZ107" s="289" t="str">
        <f ca="true">+IF(OFFSET('Hygiene Data'!$G$13,0,10*ROW('Hygiene Data'!G101))="","",OFFSET('Hygiene Data'!$G$13,0,10*ROW('Hygiene Data'!G101)))</f>
        <v/>
      </c>
      <c r="EA107" s="289" t="str">
        <f ca="true">+IF(OFFSET('Hygiene Data'!$H$11,0,10*ROW('Hygiene Data'!H101))="","",OFFSET('Hygiene Data'!$H$11,0,10*ROW('Hygiene Data'!H101)))</f>
        <v/>
      </c>
      <c r="EB107" s="289" t="str">
        <f ca="true">+IF(OFFSET('Hygiene Data'!$H$12,0,10*ROW('Hygiene Data'!H101))="","",OFFSET('Hygiene Data'!$H$12,0,10*ROW('Hygiene Data'!H101)))</f>
        <v/>
      </c>
      <c r="EC107" s="289" t="str">
        <f ca="true">+IF(OFFSET('Hygiene Data'!$H$13,0,10*ROW('Hygiene Data'!H101))="","",OFFSET('Hygiene Data'!$H$13,0,10*ROW('Hygiene Data'!H101)))</f>
        <v/>
      </c>
      <c r="ED107" s="289" t="str">
        <f ca="true">+IF(OFFSET('Hygiene Data'!$I$11,0,10*ROW('Hygiene Data'!I101))="","",OFFSET('Hygiene Data'!$I$11,0,10*ROW('Hygiene Data'!I101)))</f>
        <v/>
      </c>
      <c r="EE107" s="289" t="str">
        <f ca="true">+IF(OFFSET('Hygiene Data'!$I$12,0,10*ROW('Hygiene Data'!I101))="","",OFFSET('Hygiene Data'!$I$12,0,10*ROW('Hygiene Data'!I101)))</f>
        <v/>
      </c>
      <c r="EF107" s="289"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5"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9"/>
      <c r="BS108" s="289" t="str">
        <f ca="true">+IF(OFFSET('Water Data'!$D$27,0,10*ROW('Water Data'!D102))="","",OFFSET('Water Data'!$D$27,0,10*ROW('Water Data'!D102)))</f>
        <v/>
      </c>
      <c r="BT108" s="289" t="str">
        <f ca="true">+IF(OFFSET('Water Data'!$D$28,0,10*ROW('Water Data'!D102))="","",OFFSET('Water Data'!$D$28,0,10*ROW('Water Data'!D102)))</f>
        <v/>
      </c>
      <c r="BU108" s="289" t="str">
        <f ca="true">+IF(OFFSET('Water Data'!$D$29,0,10*ROW('Water Data'!D102))="","",OFFSET('Water Data'!$D$29,0,10*ROW('Water Data'!D102)))</f>
        <v/>
      </c>
      <c r="BV108" s="289" t="str">
        <f ca="true">+IF(OFFSET('Water Data'!$E$27,0,10*ROW('Water Data'!E102))="","",OFFSET('Water Data'!$E$27,0,10*ROW('Water Data'!E102)))</f>
        <v/>
      </c>
      <c r="BW108" s="289" t="str">
        <f ca="true">+IF(OFFSET('Water Data'!$E$28,0,10*ROW('Water Data'!E102))="","",OFFSET('Water Data'!$E$28,0,10*ROW('Water Data'!E102)))</f>
        <v/>
      </c>
      <c r="BX108" s="289" t="str">
        <f ca="true">+IF(OFFSET('Water Data'!$E$29,0,10*ROW('Water Data'!E102))="","",OFFSET('Water Data'!$E$29,0,10*ROW('Water Data'!E102)))</f>
        <v/>
      </c>
      <c r="BY108" s="289" t="str">
        <f ca="true">+IF(OFFSET('Water Data'!$F$27,0,10*ROW('Water Data'!F102))="","",OFFSET('Water Data'!$F$27,0,10*ROW('Water Data'!F102)))</f>
        <v/>
      </c>
      <c r="BZ108" s="289" t="str">
        <f ca="true">+IF(OFFSET('Water Data'!$F$28,0,10*ROW('Water Data'!F102))="","",OFFSET('Water Data'!$F$28,0,10*ROW('Water Data'!F102)))</f>
        <v/>
      </c>
      <c r="CA108" s="289" t="str">
        <f ca="true">+IF(OFFSET('Water Data'!$F$29,0,10*ROW('Water Data'!F102))="","",OFFSET('Water Data'!$F$29,0,10*ROW('Water Data'!F102)))</f>
        <v/>
      </c>
      <c r="CB108" s="289" t="str">
        <f ca="true">+IF(OFFSET('Water Data'!$G$27,0,10*ROW('Water Data'!G102))="","",OFFSET('Water Data'!$G$27,0,10*ROW('Water Data'!G102)))</f>
        <v/>
      </c>
      <c r="CC108" s="289" t="str">
        <f ca="true">+IF(OFFSET('Water Data'!$G$28,0,10*ROW('Water Data'!G102))="","",OFFSET('Water Data'!$G$28,0,10*ROW('Water Data'!G102)))</f>
        <v/>
      </c>
      <c r="CD108" s="289" t="str">
        <f ca="true">+IF(OFFSET('Water Data'!$G$29,0,10*ROW('Water Data'!G102))="","",OFFSET('Water Data'!$G$29,0,10*ROW('Water Data'!G102)))</f>
        <v/>
      </c>
      <c r="CE108" s="289" t="str">
        <f ca="true">+IF(OFFSET('Water Data'!$H$27,0,10*ROW('Water Data'!H102))="","",OFFSET('Water Data'!$H$27,0,10*ROW('Water Data'!H102)))</f>
        <v/>
      </c>
      <c r="CF108" s="289" t="str">
        <f ca="true">+IF(OFFSET('Water Data'!$H$28,0,10*ROW('Water Data'!H102))="","",OFFSET('Water Data'!$H$28,0,10*ROW('Water Data'!H102)))</f>
        <v/>
      </c>
      <c r="CG108" s="289" t="str">
        <f ca="true">+IF(OFFSET('Water Data'!$H$29,0,10*ROW('Water Data'!H102))="","",OFFSET('Water Data'!$H$29,0,10*ROW('Water Data'!H102)))</f>
        <v/>
      </c>
      <c r="CH108" s="289" t="str">
        <f ca="true">+IF(OFFSET('Water Data'!$I$27,0,10*ROW('Water Data'!I102))="","",OFFSET('Water Data'!$I$27,0,10*ROW('Water Data'!I102)))</f>
        <v/>
      </c>
      <c r="CI108" s="289" t="str">
        <f ca="true">+IF(OFFSET('Water Data'!$I$28,0,10*ROW('Water Data'!I102))="","",OFFSET('Water Data'!$I$28,0,10*ROW('Water Data'!I102)))</f>
        <v/>
      </c>
      <c r="CJ108" s="289" t="str">
        <f ca="true">+IF(OFFSET('Water Data'!$I$29,0,10*ROW('Water Data'!I102))="","",OFFSET('Water Data'!$I$29,0,10*ROW('Water Data'!I102)))</f>
        <v/>
      </c>
      <c r="CK108" s="289" t="str">
        <f ca="true">+IF(OFFSET('Sanitation Data'!$D$28,0,10*ROW('Sanitation Data'!D102))="","",OFFSET('Sanitation Data'!$D$28,0,10*ROW('Sanitation Data'!D102)))</f>
        <v/>
      </c>
      <c r="CL108" s="289" t="str">
        <f ca="true">+IF(OFFSET('Sanitation Data'!$D$29,0,10*ROW('Sanitation Data'!D102))="","",OFFSET('Sanitation Data'!$D$29,0,10*ROW('Sanitation Data'!D102)))</f>
        <v/>
      </c>
      <c r="CM108" s="289" t="str">
        <f ca="true">+IF(OFFSET('Sanitation Data'!$D$30,0,10*ROW('Sanitation Data'!D102))="","",OFFSET('Sanitation Data'!$D$30,0,10*ROW('Sanitation Data'!D102)))</f>
        <v/>
      </c>
      <c r="CN108" s="289" t="str">
        <f ca="true">+IF(OFFSET('Sanitation Data'!$D$31,0,10*ROW('Sanitation Data'!D102))="","",OFFSET('Sanitation Data'!$D$31,0,10*ROW('Sanitation Data'!D102)))</f>
        <v/>
      </c>
      <c r="CO108" s="289" t="str">
        <f ca="true">+IF(OFFSET('Sanitation Data'!$D$32,0,10*ROW('Sanitation Data'!D102))="","",OFFSET('Sanitation Data'!$D$32,0,10*ROW('Sanitation Data'!D102)))</f>
        <v/>
      </c>
      <c r="CP108" s="289" t="str">
        <f ca="true">+IF(OFFSET('Sanitation Data'!$E$28,0,10*ROW('Sanitation Data'!E102))="","",OFFSET('Sanitation Data'!$E$28,0,10*ROW('Sanitation Data'!E102)))</f>
        <v/>
      </c>
      <c r="CQ108" s="289" t="str">
        <f ca="true">+IF(OFFSET('Sanitation Data'!$E$29,0,10*ROW('Sanitation Data'!E102))="","",OFFSET('Sanitation Data'!$E$29,0,10*ROW('Sanitation Data'!E102)))</f>
        <v/>
      </c>
      <c r="CR108" s="289" t="str">
        <f ca="true">+IF(OFFSET('Sanitation Data'!$E$30,0,10*ROW('Sanitation Data'!E102))="","",OFFSET('Sanitation Data'!$E$30,0,10*ROW('Sanitation Data'!E102)))</f>
        <v/>
      </c>
      <c r="CS108" s="289" t="str">
        <f ca="true">+IF(OFFSET('Sanitation Data'!$E$31,0,10*ROW('Sanitation Data'!E102))="","",OFFSET('Sanitation Data'!$E$31,0,10*ROW('Sanitation Data'!E102)))</f>
        <v/>
      </c>
      <c r="CT108" s="289" t="str">
        <f ca="true">+IF(OFFSET('Sanitation Data'!$E$32,0,10*ROW('Sanitation Data'!E102))="","",OFFSET('Sanitation Data'!$E$32,0,10*ROW('Sanitation Data'!E102)))</f>
        <v/>
      </c>
      <c r="CU108" s="289" t="str">
        <f ca="true">+IF(OFFSET('Sanitation Data'!$F$28,0,10*ROW('Sanitation Data'!F102))="","",OFFSET('Sanitation Data'!$F$28,0,10*ROW('Sanitation Data'!F102)))</f>
        <v/>
      </c>
      <c r="CV108" s="289" t="str">
        <f ca="true">+IF(OFFSET('Sanitation Data'!$F$29,0,10*ROW('Sanitation Data'!F102))="","",OFFSET('Sanitation Data'!$F$29,0,10*ROW('Sanitation Data'!F102)))</f>
        <v/>
      </c>
      <c r="CW108" s="289" t="str">
        <f ca="true">+IF(OFFSET('Sanitation Data'!$F$30,0,10*ROW('Sanitation Data'!F102))="","",OFFSET('Sanitation Data'!$F$30,0,10*ROW('Sanitation Data'!F102)))</f>
        <v/>
      </c>
      <c r="CX108" s="289" t="str">
        <f ca="true">+IF(OFFSET('Sanitation Data'!$F$31,0,10*ROW('Sanitation Data'!F102))="","",OFFSET('Sanitation Data'!$F$31,0,10*ROW('Sanitation Data'!F102)))</f>
        <v/>
      </c>
      <c r="CY108" s="289" t="str">
        <f ca="true">+IF(OFFSET('Sanitation Data'!$F$32,0,10*ROW('Sanitation Data'!F102))="","",OFFSET('Sanitation Data'!$F$32,0,10*ROW('Sanitation Data'!F102)))</f>
        <v/>
      </c>
      <c r="CZ108" s="289" t="str">
        <f ca="true">+IF(OFFSET('Sanitation Data'!$G$28,0,10*ROW('Sanitation Data'!G102))="","",OFFSET('Sanitation Data'!$G$28,0,10*ROW('Sanitation Data'!G102)))</f>
        <v/>
      </c>
      <c r="DA108" s="289" t="str">
        <f ca="true">+IF(OFFSET('Sanitation Data'!$G$29,0,10*ROW('Sanitation Data'!G102))="","",OFFSET('Sanitation Data'!$G$29,0,10*ROW('Sanitation Data'!G102)))</f>
        <v/>
      </c>
      <c r="DB108" s="289" t="str">
        <f ca="true">+IF(OFFSET('Sanitation Data'!$G$30,0,10*ROW('Sanitation Data'!G102))="","",OFFSET('Sanitation Data'!$G$30,0,10*ROW('Sanitation Data'!G102)))</f>
        <v/>
      </c>
      <c r="DC108" s="289" t="str">
        <f ca="true">+IF(OFFSET('Sanitation Data'!$G$31,0,10*ROW('Sanitation Data'!G102))="","",OFFSET('Sanitation Data'!$G$31,0,10*ROW('Sanitation Data'!G102)))</f>
        <v/>
      </c>
      <c r="DD108" s="289" t="str">
        <f ca="true">+IF(OFFSET('Sanitation Data'!$G$32,0,10*ROW('Sanitation Data'!G102))="","",OFFSET('Sanitation Data'!$G$32,0,10*ROW('Sanitation Data'!G102)))</f>
        <v/>
      </c>
      <c r="DE108" s="289" t="str">
        <f ca="true">+IF(OFFSET('Sanitation Data'!$H$28,0,10*ROW('Sanitation Data'!H102))="","",OFFSET('Sanitation Data'!$H$28,0,10*ROW('Sanitation Data'!H102)))</f>
        <v/>
      </c>
      <c r="DF108" s="289" t="str">
        <f ca="true">+IF(OFFSET('Sanitation Data'!$H$29,0,10*ROW('Sanitation Data'!H102))="","",OFFSET('Sanitation Data'!$H$29,0,10*ROW('Sanitation Data'!H102)))</f>
        <v/>
      </c>
      <c r="DG108" s="289" t="str">
        <f ca="true">+IF(OFFSET('Sanitation Data'!$H$30,0,10*ROW('Sanitation Data'!H102))="","",OFFSET('Sanitation Data'!$H$30,0,10*ROW('Sanitation Data'!H102)))</f>
        <v/>
      </c>
      <c r="DH108" s="289" t="str">
        <f ca="true">+IF(OFFSET('Sanitation Data'!$H$31,0,10*ROW('Sanitation Data'!H102))="","",OFFSET('Sanitation Data'!$H$31,0,10*ROW('Sanitation Data'!H102)))</f>
        <v/>
      </c>
      <c r="DI108" s="289" t="str">
        <f ca="true">+IF(OFFSET('Sanitation Data'!$H$32,0,10*ROW('Sanitation Data'!H102))="","",OFFSET('Sanitation Data'!$H$32,0,10*ROW('Sanitation Data'!H102)))</f>
        <v/>
      </c>
      <c r="DJ108" s="289" t="str">
        <f ca="true">+IF(OFFSET('Sanitation Data'!$I$28,0,10*ROW('Sanitation Data'!I102))="","",OFFSET('Sanitation Data'!$I$28,0,10*ROW('Sanitation Data'!I102)))</f>
        <v/>
      </c>
      <c r="DK108" s="289" t="str">
        <f ca="true">+IF(OFFSET('Sanitation Data'!$I$29,0,10*ROW('Sanitation Data'!I102))="","",OFFSET('Sanitation Data'!$I$29,0,10*ROW('Sanitation Data'!I102)))</f>
        <v/>
      </c>
      <c r="DL108" s="289" t="str">
        <f ca="true">+IF(OFFSET('Sanitation Data'!$I$30,0,10*ROW('Sanitation Data'!I102))="","",OFFSET('Sanitation Data'!$I$30,0,10*ROW('Sanitation Data'!I102)))</f>
        <v/>
      </c>
      <c r="DM108" s="289" t="str">
        <f ca="true">+IF(OFFSET('Sanitation Data'!$I$31,0,10*ROW('Sanitation Data'!I102))="","",OFFSET('Sanitation Data'!$I$31,0,10*ROW('Sanitation Data'!I102)))</f>
        <v/>
      </c>
      <c r="DN108" s="289" t="str">
        <f ca="true">+IF(OFFSET('Sanitation Data'!$I$32,0,10*ROW('Sanitation Data'!I102))="","",OFFSET('Sanitation Data'!$I$32,0,10*ROW('Sanitation Data'!I102)))</f>
        <v/>
      </c>
      <c r="DO108" s="289" t="str">
        <f ca="true">+IF(OFFSET('Hygiene Data'!$D$11,0,10*ROW('Hygiene Data'!D102))="","",OFFSET('Hygiene Data'!$D$11,0,10*ROW('Hygiene Data'!D102)))</f>
        <v/>
      </c>
      <c r="DP108" s="289" t="str">
        <f ca="true">+IF(OFFSET('Hygiene Data'!$D$12,0,10*ROW('Hygiene Data'!D102))="","",OFFSET('Hygiene Data'!$D$12,0,10*ROW('Hygiene Data'!D102)))</f>
        <v/>
      </c>
      <c r="DQ108" s="289" t="str">
        <f ca="true">+IF(OFFSET('Hygiene Data'!$D$13,0,10*ROW('Hygiene Data'!D102))="","",OFFSET('Hygiene Data'!$D$13,0,10*ROW('Hygiene Data'!D102)))</f>
        <v/>
      </c>
      <c r="DR108" s="289" t="str">
        <f ca="true">+IF(OFFSET('Hygiene Data'!$E$11,0,10*ROW('Hygiene Data'!E102))="","",OFFSET('Hygiene Data'!$E$11,0,10*ROW('Hygiene Data'!E102)))</f>
        <v/>
      </c>
      <c r="DS108" s="289" t="str">
        <f ca="true">+IF(OFFSET('Hygiene Data'!$E$12,0,10*ROW('Hygiene Data'!E102))="","",OFFSET('Hygiene Data'!$E$12,0,10*ROW('Hygiene Data'!E102)))</f>
        <v/>
      </c>
      <c r="DT108" s="289" t="str">
        <f ca="true">+IF(OFFSET('Hygiene Data'!$E$13,0,10*ROW('Hygiene Data'!E102))="","",OFFSET('Hygiene Data'!$E$13,0,10*ROW('Hygiene Data'!E102)))</f>
        <v/>
      </c>
      <c r="DU108" s="289" t="str">
        <f ca="true">+IF(OFFSET('Hygiene Data'!$F$11,0,10*ROW('Hygiene Data'!F102))="","",OFFSET('Hygiene Data'!$F$11,0,10*ROW('Hygiene Data'!F102)))</f>
        <v/>
      </c>
      <c r="DV108" s="289" t="str">
        <f ca="true">+IF(OFFSET('Hygiene Data'!$F$12,0,10*ROW('Hygiene Data'!F102))="","",OFFSET('Hygiene Data'!$F$12,0,10*ROW('Hygiene Data'!F102)))</f>
        <v/>
      </c>
      <c r="DW108" s="289" t="str">
        <f ca="true">+IF(OFFSET('Hygiene Data'!$F$13,0,10*ROW('Hygiene Data'!F102))="","",OFFSET('Hygiene Data'!$F$13,0,10*ROW('Hygiene Data'!F102)))</f>
        <v/>
      </c>
      <c r="DX108" s="289" t="str">
        <f ca="true">+IF(OFFSET('Hygiene Data'!$G$11,0,10*ROW('Hygiene Data'!G102))="","",OFFSET('Hygiene Data'!$G$11,0,10*ROW('Hygiene Data'!G102)))</f>
        <v/>
      </c>
      <c r="DY108" s="289" t="str">
        <f ca="true">+IF(OFFSET('Hygiene Data'!$G$12,0,10*ROW('Hygiene Data'!G102))="","",OFFSET('Hygiene Data'!$G$12,0,10*ROW('Hygiene Data'!G102)))</f>
        <v/>
      </c>
      <c r="DZ108" s="289" t="str">
        <f ca="true">+IF(OFFSET('Hygiene Data'!$G$13,0,10*ROW('Hygiene Data'!G102))="","",OFFSET('Hygiene Data'!$G$13,0,10*ROW('Hygiene Data'!G102)))</f>
        <v/>
      </c>
      <c r="EA108" s="289" t="str">
        <f ca="true">+IF(OFFSET('Hygiene Data'!$H$11,0,10*ROW('Hygiene Data'!H102))="","",OFFSET('Hygiene Data'!$H$11,0,10*ROW('Hygiene Data'!H102)))</f>
        <v/>
      </c>
      <c r="EB108" s="289" t="str">
        <f ca="true">+IF(OFFSET('Hygiene Data'!$H$12,0,10*ROW('Hygiene Data'!H102))="","",OFFSET('Hygiene Data'!$H$12,0,10*ROW('Hygiene Data'!H102)))</f>
        <v/>
      </c>
      <c r="EC108" s="289" t="str">
        <f ca="true">+IF(OFFSET('Hygiene Data'!$H$13,0,10*ROW('Hygiene Data'!H102))="","",OFFSET('Hygiene Data'!$H$13,0,10*ROW('Hygiene Data'!H102)))</f>
        <v/>
      </c>
      <c r="ED108" s="289" t="str">
        <f ca="true">+IF(OFFSET('Hygiene Data'!$I$11,0,10*ROW('Hygiene Data'!I102))="","",OFFSET('Hygiene Data'!$I$11,0,10*ROW('Hygiene Data'!I102)))</f>
        <v/>
      </c>
      <c r="EE108" s="289" t="str">
        <f ca="true">+IF(OFFSET('Hygiene Data'!$I$12,0,10*ROW('Hygiene Data'!I102))="","",OFFSET('Hygiene Data'!$I$12,0,10*ROW('Hygiene Data'!I102)))</f>
        <v/>
      </c>
      <c r="EF108" s="289"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5"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9"/>
      <c r="BS109" s="289" t="str">
        <f ca="true">+IF(OFFSET('Water Data'!$D$27,0,10*ROW('Water Data'!D103))="","",OFFSET('Water Data'!$D$27,0,10*ROW('Water Data'!D103)))</f>
        <v/>
      </c>
      <c r="BT109" s="289" t="str">
        <f ca="true">+IF(OFFSET('Water Data'!$D$28,0,10*ROW('Water Data'!D103))="","",OFFSET('Water Data'!$D$28,0,10*ROW('Water Data'!D103)))</f>
        <v/>
      </c>
      <c r="BU109" s="289" t="str">
        <f ca="true">+IF(OFFSET('Water Data'!$D$29,0,10*ROW('Water Data'!D103))="","",OFFSET('Water Data'!$D$29,0,10*ROW('Water Data'!D103)))</f>
        <v/>
      </c>
      <c r="BV109" s="289" t="str">
        <f ca="true">+IF(OFFSET('Water Data'!$E$27,0,10*ROW('Water Data'!E103))="","",OFFSET('Water Data'!$E$27,0,10*ROW('Water Data'!E103)))</f>
        <v/>
      </c>
      <c r="BW109" s="289" t="str">
        <f ca="true">+IF(OFFSET('Water Data'!$E$28,0,10*ROW('Water Data'!E103))="","",OFFSET('Water Data'!$E$28,0,10*ROW('Water Data'!E103)))</f>
        <v/>
      </c>
      <c r="BX109" s="289" t="str">
        <f ca="true">+IF(OFFSET('Water Data'!$E$29,0,10*ROW('Water Data'!E103))="","",OFFSET('Water Data'!$E$29,0,10*ROW('Water Data'!E103)))</f>
        <v/>
      </c>
      <c r="BY109" s="289" t="str">
        <f ca="true">+IF(OFFSET('Water Data'!$F$27,0,10*ROW('Water Data'!F103))="","",OFFSET('Water Data'!$F$27,0,10*ROW('Water Data'!F103)))</f>
        <v/>
      </c>
      <c r="BZ109" s="289" t="str">
        <f ca="true">+IF(OFFSET('Water Data'!$F$28,0,10*ROW('Water Data'!F103))="","",OFFSET('Water Data'!$F$28,0,10*ROW('Water Data'!F103)))</f>
        <v/>
      </c>
      <c r="CA109" s="289" t="str">
        <f ca="true">+IF(OFFSET('Water Data'!$F$29,0,10*ROW('Water Data'!F103))="","",OFFSET('Water Data'!$F$29,0,10*ROW('Water Data'!F103)))</f>
        <v/>
      </c>
      <c r="CB109" s="289" t="str">
        <f ca="true">+IF(OFFSET('Water Data'!$G$27,0,10*ROW('Water Data'!G103))="","",OFFSET('Water Data'!$G$27,0,10*ROW('Water Data'!G103)))</f>
        <v/>
      </c>
      <c r="CC109" s="289" t="str">
        <f ca="true">+IF(OFFSET('Water Data'!$G$28,0,10*ROW('Water Data'!G103))="","",OFFSET('Water Data'!$G$28,0,10*ROW('Water Data'!G103)))</f>
        <v/>
      </c>
      <c r="CD109" s="289" t="str">
        <f ca="true">+IF(OFFSET('Water Data'!$G$29,0,10*ROW('Water Data'!G103))="","",OFFSET('Water Data'!$G$29,0,10*ROW('Water Data'!G103)))</f>
        <v/>
      </c>
      <c r="CE109" s="289" t="str">
        <f ca="true">+IF(OFFSET('Water Data'!$H$27,0,10*ROW('Water Data'!H103))="","",OFFSET('Water Data'!$H$27,0,10*ROW('Water Data'!H103)))</f>
        <v/>
      </c>
      <c r="CF109" s="289" t="str">
        <f ca="true">+IF(OFFSET('Water Data'!$H$28,0,10*ROW('Water Data'!H103))="","",OFFSET('Water Data'!$H$28,0,10*ROW('Water Data'!H103)))</f>
        <v/>
      </c>
      <c r="CG109" s="289" t="str">
        <f ca="true">+IF(OFFSET('Water Data'!$H$29,0,10*ROW('Water Data'!H103))="","",OFFSET('Water Data'!$H$29,0,10*ROW('Water Data'!H103)))</f>
        <v/>
      </c>
      <c r="CH109" s="289" t="str">
        <f ca="true">+IF(OFFSET('Water Data'!$I$27,0,10*ROW('Water Data'!I103))="","",OFFSET('Water Data'!$I$27,0,10*ROW('Water Data'!I103)))</f>
        <v/>
      </c>
      <c r="CI109" s="289" t="str">
        <f ca="true">+IF(OFFSET('Water Data'!$I$28,0,10*ROW('Water Data'!I103))="","",OFFSET('Water Data'!$I$28,0,10*ROW('Water Data'!I103)))</f>
        <v/>
      </c>
      <c r="CJ109" s="289" t="str">
        <f ca="true">+IF(OFFSET('Water Data'!$I$29,0,10*ROW('Water Data'!I103))="","",OFFSET('Water Data'!$I$29,0,10*ROW('Water Data'!I103)))</f>
        <v/>
      </c>
      <c r="CK109" s="289" t="str">
        <f ca="true">+IF(OFFSET('Sanitation Data'!$D$28,0,10*ROW('Sanitation Data'!D103))="","",OFFSET('Sanitation Data'!$D$28,0,10*ROW('Sanitation Data'!D103)))</f>
        <v/>
      </c>
      <c r="CL109" s="289" t="str">
        <f ca="true">+IF(OFFSET('Sanitation Data'!$D$29,0,10*ROW('Sanitation Data'!D103))="","",OFFSET('Sanitation Data'!$D$29,0,10*ROW('Sanitation Data'!D103)))</f>
        <v/>
      </c>
      <c r="CM109" s="289" t="str">
        <f ca="true">+IF(OFFSET('Sanitation Data'!$D$30,0,10*ROW('Sanitation Data'!D103))="","",OFFSET('Sanitation Data'!$D$30,0,10*ROW('Sanitation Data'!D103)))</f>
        <v/>
      </c>
      <c r="CN109" s="289" t="str">
        <f ca="true">+IF(OFFSET('Sanitation Data'!$D$31,0,10*ROW('Sanitation Data'!D103))="","",OFFSET('Sanitation Data'!$D$31,0,10*ROW('Sanitation Data'!D103)))</f>
        <v/>
      </c>
      <c r="CO109" s="289" t="str">
        <f ca="true">+IF(OFFSET('Sanitation Data'!$D$32,0,10*ROW('Sanitation Data'!D103))="","",OFFSET('Sanitation Data'!$D$32,0,10*ROW('Sanitation Data'!D103)))</f>
        <v/>
      </c>
      <c r="CP109" s="289" t="str">
        <f ca="true">+IF(OFFSET('Sanitation Data'!$E$28,0,10*ROW('Sanitation Data'!E103))="","",OFFSET('Sanitation Data'!$E$28,0,10*ROW('Sanitation Data'!E103)))</f>
        <v/>
      </c>
      <c r="CQ109" s="289" t="str">
        <f ca="true">+IF(OFFSET('Sanitation Data'!$E$29,0,10*ROW('Sanitation Data'!E103))="","",OFFSET('Sanitation Data'!$E$29,0,10*ROW('Sanitation Data'!E103)))</f>
        <v/>
      </c>
      <c r="CR109" s="289" t="str">
        <f ca="true">+IF(OFFSET('Sanitation Data'!$E$30,0,10*ROW('Sanitation Data'!E103))="","",OFFSET('Sanitation Data'!$E$30,0,10*ROW('Sanitation Data'!E103)))</f>
        <v/>
      </c>
      <c r="CS109" s="289" t="str">
        <f ca="true">+IF(OFFSET('Sanitation Data'!$E$31,0,10*ROW('Sanitation Data'!E103))="","",OFFSET('Sanitation Data'!$E$31,0,10*ROW('Sanitation Data'!E103)))</f>
        <v/>
      </c>
      <c r="CT109" s="289" t="str">
        <f ca="true">+IF(OFFSET('Sanitation Data'!$E$32,0,10*ROW('Sanitation Data'!E103))="","",OFFSET('Sanitation Data'!$E$32,0,10*ROW('Sanitation Data'!E103)))</f>
        <v/>
      </c>
      <c r="CU109" s="289" t="str">
        <f ca="true">+IF(OFFSET('Sanitation Data'!$F$28,0,10*ROW('Sanitation Data'!F103))="","",OFFSET('Sanitation Data'!$F$28,0,10*ROW('Sanitation Data'!F103)))</f>
        <v/>
      </c>
      <c r="CV109" s="289" t="str">
        <f ca="true">+IF(OFFSET('Sanitation Data'!$F$29,0,10*ROW('Sanitation Data'!F103))="","",OFFSET('Sanitation Data'!$F$29,0,10*ROW('Sanitation Data'!F103)))</f>
        <v/>
      </c>
      <c r="CW109" s="289" t="str">
        <f ca="true">+IF(OFFSET('Sanitation Data'!$F$30,0,10*ROW('Sanitation Data'!F103))="","",OFFSET('Sanitation Data'!$F$30,0,10*ROW('Sanitation Data'!F103)))</f>
        <v/>
      </c>
      <c r="CX109" s="289" t="str">
        <f ca="true">+IF(OFFSET('Sanitation Data'!$F$31,0,10*ROW('Sanitation Data'!F103))="","",OFFSET('Sanitation Data'!$F$31,0,10*ROW('Sanitation Data'!F103)))</f>
        <v/>
      </c>
      <c r="CY109" s="289" t="str">
        <f ca="true">+IF(OFFSET('Sanitation Data'!$F$32,0,10*ROW('Sanitation Data'!F103))="","",OFFSET('Sanitation Data'!$F$32,0,10*ROW('Sanitation Data'!F103)))</f>
        <v/>
      </c>
      <c r="CZ109" s="289" t="str">
        <f ca="true">+IF(OFFSET('Sanitation Data'!$G$28,0,10*ROW('Sanitation Data'!G103))="","",OFFSET('Sanitation Data'!$G$28,0,10*ROW('Sanitation Data'!G103)))</f>
        <v/>
      </c>
      <c r="DA109" s="289" t="str">
        <f ca="true">+IF(OFFSET('Sanitation Data'!$G$29,0,10*ROW('Sanitation Data'!G103))="","",OFFSET('Sanitation Data'!$G$29,0,10*ROW('Sanitation Data'!G103)))</f>
        <v/>
      </c>
      <c r="DB109" s="289" t="str">
        <f ca="true">+IF(OFFSET('Sanitation Data'!$G$30,0,10*ROW('Sanitation Data'!G103))="","",OFFSET('Sanitation Data'!$G$30,0,10*ROW('Sanitation Data'!G103)))</f>
        <v/>
      </c>
      <c r="DC109" s="289" t="str">
        <f ca="true">+IF(OFFSET('Sanitation Data'!$G$31,0,10*ROW('Sanitation Data'!G103))="","",OFFSET('Sanitation Data'!$G$31,0,10*ROW('Sanitation Data'!G103)))</f>
        <v/>
      </c>
      <c r="DD109" s="289" t="str">
        <f ca="true">+IF(OFFSET('Sanitation Data'!$G$32,0,10*ROW('Sanitation Data'!G103))="","",OFFSET('Sanitation Data'!$G$32,0,10*ROW('Sanitation Data'!G103)))</f>
        <v/>
      </c>
      <c r="DE109" s="289" t="str">
        <f ca="true">+IF(OFFSET('Sanitation Data'!$H$28,0,10*ROW('Sanitation Data'!H103))="","",OFFSET('Sanitation Data'!$H$28,0,10*ROW('Sanitation Data'!H103)))</f>
        <v/>
      </c>
      <c r="DF109" s="289" t="str">
        <f ca="true">+IF(OFFSET('Sanitation Data'!$H$29,0,10*ROW('Sanitation Data'!H103))="","",OFFSET('Sanitation Data'!$H$29,0,10*ROW('Sanitation Data'!H103)))</f>
        <v/>
      </c>
      <c r="DG109" s="289" t="str">
        <f ca="true">+IF(OFFSET('Sanitation Data'!$H$30,0,10*ROW('Sanitation Data'!H103))="","",OFFSET('Sanitation Data'!$H$30,0,10*ROW('Sanitation Data'!H103)))</f>
        <v/>
      </c>
      <c r="DH109" s="289" t="str">
        <f ca="true">+IF(OFFSET('Sanitation Data'!$H$31,0,10*ROW('Sanitation Data'!H103))="","",OFFSET('Sanitation Data'!$H$31,0,10*ROW('Sanitation Data'!H103)))</f>
        <v/>
      </c>
      <c r="DI109" s="289" t="str">
        <f ca="true">+IF(OFFSET('Sanitation Data'!$H$32,0,10*ROW('Sanitation Data'!H103))="","",OFFSET('Sanitation Data'!$H$32,0,10*ROW('Sanitation Data'!H103)))</f>
        <v/>
      </c>
      <c r="DJ109" s="289" t="str">
        <f ca="true">+IF(OFFSET('Sanitation Data'!$I$28,0,10*ROW('Sanitation Data'!I103))="","",OFFSET('Sanitation Data'!$I$28,0,10*ROW('Sanitation Data'!I103)))</f>
        <v/>
      </c>
      <c r="DK109" s="289" t="str">
        <f ca="true">+IF(OFFSET('Sanitation Data'!$I$29,0,10*ROW('Sanitation Data'!I103))="","",OFFSET('Sanitation Data'!$I$29,0,10*ROW('Sanitation Data'!I103)))</f>
        <v/>
      </c>
      <c r="DL109" s="289" t="str">
        <f ca="true">+IF(OFFSET('Sanitation Data'!$I$30,0,10*ROW('Sanitation Data'!I103))="","",OFFSET('Sanitation Data'!$I$30,0,10*ROW('Sanitation Data'!I103)))</f>
        <v/>
      </c>
      <c r="DM109" s="289" t="str">
        <f ca="true">+IF(OFFSET('Sanitation Data'!$I$31,0,10*ROW('Sanitation Data'!I103))="","",OFFSET('Sanitation Data'!$I$31,0,10*ROW('Sanitation Data'!I103)))</f>
        <v/>
      </c>
      <c r="DN109" s="289" t="str">
        <f ca="true">+IF(OFFSET('Sanitation Data'!$I$32,0,10*ROW('Sanitation Data'!I103))="","",OFFSET('Sanitation Data'!$I$32,0,10*ROW('Sanitation Data'!I103)))</f>
        <v/>
      </c>
      <c r="DO109" s="289" t="str">
        <f ca="true">+IF(OFFSET('Hygiene Data'!$D$11,0,10*ROW('Hygiene Data'!D103))="","",OFFSET('Hygiene Data'!$D$11,0,10*ROW('Hygiene Data'!D103)))</f>
        <v/>
      </c>
      <c r="DP109" s="289" t="str">
        <f ca="true">+IF(OFFSET('Hygiene Data'!$D$12,0,10*ROW('Hygiene Data'!D103))="","",OFFSET('Hygiene Data'!$D$12,0,10*ROW('Hygiene Data'!D103)))</f>
        <v/>
      </c>
      <c r="DQ109" s="289" t="str">
        <f ca="true">+IF(OFFSET('Hygiene Data'!$D$13,0,10*ROW('Hygiene Data'!D103))="","",OFFSET('Hygiene Data'!$D$13,0,10*ROW('Hygiene Data'!D103)))</f>
        <v/>
      </c>
      <c r="DR109" s="289" t="str">
        <f ca="true">+IF(OFFSET('Hygiene Data'!$E$11,0,10*ROW('Hygiene Data'!E103))="","",OFFSET('Hygiene Data'!$E$11,0,10*ROW('Hygiene Data'!E103)))</f>
        <v/>
      </c>
      <c r="DS109" s="289" t="str">
        <f ca="true">+IF(OFFSET('Hygiene Data'!$E$12,0,10*ROW('Hygiene Data'!E103))="","",OFFSET('Hygiene Data'!$E$12,0,10*ROW('Hygiene Data'!E103)))</f>
        <v/>
      </c>
      <c r="DT109" s="289" t="str">
        <f ca="true">+IF(OFFSET('Hygiene Data'!$E$13,0,10*ROW('Hygiene Data'!E103))="","",OFFSET('Hygiene Data'!$E$13,0,10*ROW('Hygiene Data'!E103)))</f>
        <v/>
      </c>
      <c r="DU109" s="289" t="str">
        <f ca="true">+IF(OFFSET('Hygiene Data'!$F$11,0,10*ROW('Hygiene Data'!F103))="","",OFFSET('Hygiene Data'!$F$11,0,10*ROW('Hygiene Data'!F103)))</f>
        <v/>
      </c>
      <c r="DV109" s="289" t="str">
        <f ca="true">+IF(OFFSET('Hygiene Data'!$F$12,0,10*ROW('Hygiene Data'!F103))="","",OFFSET('Hygiene Data'!$F$12,0,10*ROW('Hygiene Data'!F103)))</f>
        <v/>
      </c>
      <c r="DW109" s="289" t="str">
        <f ca="true">+IF(OFFSET('Hygiene Data'!$F$13,0,10*ROW('Hygiene Data'!F103))="","",OFFSET('Hygiene Data'!$F$13,0,10*ROW('Hygiene Data'!F103)))</f>
        <v/>
      </c>
      <c r="DX109" s="289" t="str">
        <f ca="true">+IF(OFFSET('Hygiene Data'!$G$11,0,10*ROW('Hygiene Data'!G103))="","",OFFSET('Hygiene Data'!$G$11,0,10*ROW('Hygiene Data'!G103)))</f>
        <v/>
      </c>
      <c r="DY109" s="289" t="str">
        <f ca="true">+IF(OFFSET('Hygiene Data'!$G$12,0,10*ROW('Hygiene Data'!G103))="","",OFFSET('Hygiene Data'!$G$12,0,10*ROW('Hygiene Data'!G103)))</f>
        <v/>
      </c>
      <c r="DZ109" s="289" t="str">
        <f ca="true">+IF(OFFSET('Hygiene Data'!$G$13,0,10*ROW('Hygiene Data'!G103))="","",OFFSET('Hygiene Data'!$G$13,0,10*ROW('Hygiene Data'!G103)))</f>
        <v/>
      </c>
      <c r="EA109" s="289" t="str">
        <f ca="true">+IF(OFFSET('Hygiene Data'!$H$11,0,10*ROW('Hygiene Data'!H103))="","",OFFSET('Hygiene Data'!$H$11,0,10*ROW('Hygiene Data'!H103)))</f>
        <v/>
      </c>
      <c r="EB109" s="289" t="str">
        <f ca="true">+IF(OFFSET('Hygiene Data'!$H$12,0,10*ROW('Hygiene Data'!H103))="","",OFFSET('Hygiene Data'!$H$12,0,10*ROW('Hygiene Data'!H103)))</f>
        <v/>
      </c>
      <c r="EC109" s="289" t="str">
        <f ca="true">+IF(OFFSET('Hygiene Data'!$H$13,0,10*ROW('Hygiene Data'!H103))="","",OFFSET('Hygiene Data'!$H$13,0,10*ROW('Hygiene Data'!H103)))</f>
        <v/>
      </c>
      <c r="ED109" s="289" t="str">
        <f ca="true">+IF(OFFSET('Hygiene Data'!$I$11,0,10*ROW('Hygiene Data'!I103))="","",OFFSET('Hygiene Data'!$I$11,0,10*ROW('Hygiene Data'!I103)))</f>
        <v/>
      </c>
      <c r="EE109" s="289" t="str">
        <f ca="true">+IF(OFFSET('Hygiene Data'!$I$12,0,10*ROW('Hygiene Data'!I103))="","",OFFSET('Hygiene Data'!$I$12,0,10*ROW('Hygiene Data'!I103)))</f>
        <v/>
      </c>
      <c r="EF109" s="289"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5"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9"/>
      <c r="BS110" s="289" t="str">
        <f ca="true">+IF(OFFSET('Water Data'!$D$27,0,10*ROW('Water Data'!D104))="","",OFFSET('Water Data'!$D$27,0,10*ROW('Water Data'!D104)))</f>
        <v/>
      </c>
      <c r="BT110" s="289" t="str">
        <f ca="true">+IF(OFFSET('Water Data'!$D$28,0,10*ROW('Water Data'!D104))="","",OFFSET('Water Data'!$D$28,0,10*ROW('Water Data'!D104)))</f>
        <v/>
      </c>
      <c r="BU110" s="289" t="str">
        <f ca="true">+IF(OFFSET('Water Data'!$D$29,0,10*ROW('Water Data'!D104))="","",OFFSET('Water Data'!$D$29,0,10*ROW('Water Data'!D104)))</f>
        <v/>
      </c>
      <c r="BV110" s="289" t="str">
        <f ca="true">+IF(OFFSET('Water Data'!$E$27,0,10*ROW('Water Data'!E104))="","",OFFSET('Water Data'!$E$27,0,10*ROW('Water Data'!E104)))</f>
        <v/>
      </c>
      <c r="BW110" s="289" t="str">
        <f ca="true">+IF(OFFSET('Water Data'!$E$28,0,10*ROW('Water Data'!E104))="","",OFFSET('Water Data'!$E$28,0,10*ROW('Water Data'!E104)))</f>
        <v/>
      </c>
      <c r="BX110" s="289" t="str">
        <f ca="true">+IF(OFFSET('Water Data'!$E$29,0,10*ROW('Water Data'!E104))="","",OFFSET('Water Data'!$E$29,0,10*ROW('Water Data'!E104)))</f>
        <v/>
      </c>
      <c r="BY110" s="289" t="str">
        <f ca="true">+IF(OFFSET('Water Data'!$F$27,0,10*ROW('Water Data'!F104))="","",OFFSET('Water Data'!$F$27,0,10*ROW('Water Data'!F104)))</f>
        <v/>
      </c>
      <c r="BZ110" s="289" t="str">
        <f ca="true">+IF(OFFSET('Water Data'!$F$28,0,10*ROW('Water Data'!F104))="","",OFFSET('Water Data'!$F$28,0,10*ROW('Water Data'!F104)))</f>
        <v/>
      </c>
      <c r="CA110" s="289" t="str">
        <f ca="true">+IF(OFFSET('Water Data'!$F$29,0,10*ROW('Water Data'!F104))="","",OFFSET('Water Data'!$F$29,0,10*ROW('Water Data'!F104)))</f>
        <v/>
      </c>
      <c r="CB110" s="289" t="str">
        <f ca="true">+IF(OFFSET('Water Data'!$G$27,0,10*ROW('Water Data'!G104))="","",OFFSET('Water Data'!$G$27,0,10*ROW('Water Data'!G104)))</f>
        <v/>
      </c>
      <c r="CC110" s="289" t="str">
        <f ca="true">+IF(OFFSET('Water Data'!$G$28,0,10*ROW('Water Data'!G104))="","",OFFSET('Water Data'!$G$28,0,10*ROW('Water Data'!G104)))</f>
        <v/>
      </c>
      <c r="CD110" s="289" t="str">
        <f ca="true">+IF(OFFSET('Water Data'!$G$29,0,10*ROW('Water Data'!G104))="","",OFFSET('Water Data'!$G$29,0,10*ROW('Water Data'!G104)))</f>
        <v/>
      </c>
      <c r="CE110" s="289" t="str">
        <f ca="true">+IF(OFFSET('Water Data'!$H$27,0,10*ROW('Water Data'!H104))="","",OFFSET('Water Data'!$H$27,0,10*ROW('Water Data'!H104)))</f>
        <v/>
      </c>
      <c r="CF110" s="289" t="str">
        <f ca="true">+IF(OFFSET('Water Data'!$H$28,0,10*ROW('Water Data'!H104))="","",OFFSET('Water Data'!$H$28,0,10*ROW('Water Data'!H104)))</f>
        <v/>
      </c>
      <c r="CG110" s="289" t="str">
        <f ca="true">+IF(OFFSET('Water Data'!$H$29,0,10*ROW('Water Data'!H104))="","",OFFSET('Water Data'!$H$29,0,10*ROW('Water Data'!H104)))</f>
        <v/>
      </c>
      <c r="CH110" s="289" t="str">
        <f ca="true">+IF(OFFSET('Water Data'!$I$27,0,10*ROW('Water Data'!I104))="","",OFFSET('Water Data'!$I$27,0,10*ROW('Water Data'!I104)))</f>
        <v/>
      </c>
      <c r="CI110" s="289" t="str">
        <f ca="true">+IF(OFFSET('Water Data'!$I$28,0,10*ROW('Water Data'!I104))="","",OFFSET('Water Data'!$I$28,0,10*ROW('Water Data'!I104)))</f>
        <v/>
      </c>
      <c r="CJ110" s="289" t="str">
        <f ca="true">+IF(OFFSET('Water Data'!$I$29,0,10*ROW('Water Data'!I104))="","",OFFSET('Water Data'!$I$29,0,10*ROW('Water Data'!I104)))</f>
        <v/>
      </c>
      <c r="CK110" s="289" t="str">
        <f ca="true">+IF(OFFSET('Sanitation Data'!$D$28,0,10*ROW('Sanitation Data'!D104))="","",OFFSET('Sanitation Data'!$D$28,0,10*ROW('Sanitation Data'!D104)))</f>
        <v/>
      </c>
      <c r="CL110" s="289" t="str">
        <f ca="true">+IF(OFFSET('Sanitation Data'!$D$29,0,10*ROW('Sanitation Data'!D104))="","",OFFSET('Sanitation Data'!$D$29,0,10*ROW('Sanitation Data'!D104)))</f>
        <v/>
      </c>
      <c r="CM110" s="289" t="str">
        <f ca="true">+IF(OFFSET('Sanitation Data'!$D$30,0,10*ROW('Sanitation Data'!D104))="","",OFFSET('Sanitation Data'!$D$30,0,10*ROW('Sanitation Data'!D104)))</f>
        <v/>
      </c>
      <c r="CN110" s="289" t="str">
        <f ca="true">+IF(OFFSET('Sanitation Data'!$D$31,0,10*ROW('Sanitation Data'!D104))="","",OFFSET('Sanitation Data'!$D$31,0,10*ROW('Sanitation Data'!D104)))</f>
        <v/>
      </c>
      <c r="CO110" s="289" t="str">
        <f ca="true">+IF(OFFSET('Sanitation Data'!$D$32,0,10*ROW('Sanitation Data'!D104))="","",OFFSET('Sanitation Data'!$D$32,0,10*ROW('Sanitation Data'!D104)))</f>
        <v/>
      </c>
      <c r="CP110" s="289" t="str">
        <f ca="true">+IF(OFFSET('Sanitation Data'!$E$28,0,10*ROW('Sanitation Data'!E104))="","",OFFSET('Sanitation Data'!$E$28,0,10*ROW('Sanitation Data'!E104)))</f>
        <v/>
      </c>
      <c r="CQ110" s="289" t="str">
        <f ca="true">+IF(OFFSET('Sanitation Data'!$E$29,0,10*ROW('Sanitation Data'!E104))="","",OFFSET('Sanitation Data'!$E$29,0,10*ROW('Sanitation Data'!E104)))</f>
        <v/>
      </c>
      <c r="CR110" s="289" t="str">
        <f ca="true">+IF(OFFSET('Sanitation Data'!$E$30,0,10*ROW('Sanitation Data'!E104))="","",OFFSET('Sanitation Data'!$E$30,0,10*ROW('Sanitation Data'!E104)))</f>
        <v/>
      </c>
      <c r="CS110" s="289" t="str">
        <f ca="true">+IF(OFFSET('Sanitation Data'!$E$31,0,10*ROW('Sanitation Data'!E104))="","",OFFSET('Sanitation Data'!$E$31,0,10*ROW('Sanitation Data'!E104)))</f>
        <v/>
      </c>
      <c r="CT110" s="289" t="str">
        <f ca="true">+IF(OFFSET('Sanitation Data'!$E$32,0,10*ROW('Sanitation Data'!E104))="","",OFFSET('Sanitation Data'!$E$32,0,10*ROW('Sanitation Data'!E104)))</f>
        <v/>
      </c>
      <c r="CU110" s="289" t="str">
        <f ca="true">+IF(OFFSET('Sanitation Data'!$F$28,0,10*ROW('Sanitation Data'!F104))="","",OFFSET('Sanitation Data'!$F$28,0,10*ROW('Sanitation Data'!F104)))</f>
        <v/>
      </c>
      <c r="CV110" s="289" t="str">
        <f ca="true">+IF(OFFSET('Sanitation Data'!$F$29,0,10*ROW('Sanitation Data'!F104))="","",OFFSET('Sanitation Data'!$F$29,0,10*ROW('Sanitation Data'!F104)))</f>
        <v/>
      </c>
      <c r="CW110" s="289" t="str">
        <f ca="true">+IF(OFFSET('Sanitation Data'!$F$30,0,10*ROW('Sanitation Data'!F104))="","",OFFSET('Sanitation Data'!$F$30,0,10*ROW('Sanitation Data'!F104)))</f>
        <v/>
      </c>
      <c r="CX110" s="289" t="str">
        <f ca="true">+IF(OFFSET('Sanitation Data'!$F$31,0,10*ROW('Sanitation Data'!F104))="","",OFFSET('Sanitation Data'!$F$31,0,10*ROW('Sanitation Data'!F104)))</f>
        <v/>
      </c>
      <c r="CY110" s="289" t="str">
        <f ca="true">+IF(OFFSET('Sanitation Data'!$F$32,0,10*ROW('Sanitation Data'!F104))="","",OFFSET('Sanitation Data'!$F$32,0,10*ROW('Sanitation Data'!F104)))</f>
        <v/>
      </c>
      <c r="CZ110" s="289" t="str">
        <f ca="true">+IF(OFFSET('Sanitation Data'!$G$28,0,10*ROW('Sanitation Data'!G104))="","",OFFSET('Sanitation Data'!$G$28,0,10*ROW('Sanitation Data'!G104)))</f>
        <v/>
      </c>
      <c r="DA110" s="289" t="str">
        <f ca="true">+IF(OFFSET('Sanitation Data'!$G$29,0,10*ROW('Sanitation Data'!G104))="","",OFFSET('Sanitation Data'!$G$29,0,10*ROW('Sanitation Data'!G104)))</f>
        <v/>
      </c>
      <c r="DB110" s="289" t="str">
        <f ca="true">+IF(OFFSET('Sanitation Data'!$G$30,0,10*ROW('Sanitation Data'!G104))="","",OFFSET('Sanitation Data'!$G$30,0,10*ROW('Sanitation Data'!G104)))</f>
        <v/>
      </c>
      <c r="DC110" s="289" t="str">
        <f ca="true">+IF(OFFSET('Sanitation Data'!$G$31,0,10*ROW('Sanitation Data'!G104))="","",OFFSET('Sanitation Data'!$G$31,0,10*ROW('Sanitation Data'!G104)))</f>
        <v/>
      </c>
      <c r="DD110" s="289" t="str">
        <f ca="true">+IF(OFFSET('Sanitation Data'!$G$32,0,10*ROW('Sanitation Data'!G104))="","",OFFSET('Sanitation Data'!$G$32,0,10*ROW('Sanitation Data'!G104)))</f>
        <v/>
      </c>
      <c r="DE110" s="289" t="str">
        <f ca="true">+IF(OFFSET('Sanitation Data'!$H$28,0,10*ROW('Sanitation Data'!H104))="","",OFFSET('Sanitation Data'!$H$28,0,10*ROW('Sanitation Data'!H104)))</f>
        <v/>
      </c>
      <c r="DF110" s="289" t="str">
        <f ca="true">+IF(OFFSET('Sanitation Data'!$H$29,0,10*ROW('Sanitation Data'!H104))="","",OFFSET('Sanitation Data'!$H$29,0,10*ROW('Sanitation Data'!H104)))</f>
        <v/>
      </c>
      <c r="DG110" s="289" t="str">
        <f ca="true">+IF(OFFSET('Sanitation Data'!$H$30,0,10*ROW('Sanitation Data'!H104))="","",OFFSET('Sanitation Data'!$H$30,0,10*ROW('Sanitation Data'!H104)))</f>
        <v/>
      </c>
      <c r="DH110" s="289" t="str">
        <f ca="true">+IF(OFFSET('Sanitation Data'!$H$31,0,10*ROW('Sanitation Data'!H104))="","",OFFSET('Sanitation Data'!$H$31,0,10*ROW('Sanitation Data'!H104)))</f>
        <v/>
      </c>
      <c r="DI110" s="289" t="str">
        <f ca="true">+IF(OFFSET('Sanitation Data'!$H$32,0,10*ROW('Sanitation Data'!H104))="","",OFFSET('Sanitation Data'!$H$32,0,10*ROW('Sanitation Data'!H104)))</f>
        <v/>
      </c>
      <c r="DJ110" s="289" t="str">
        <f ca="true">+IF(OFFSET('Sanitation Data'!$I$28,0,10*ROW('Sanitation Data'!I104))="","",OFFSET('Sanitation Data'!$I$28,0,10*ROW('Sanitation Data'!I104)))</f>
        <v/>
      </c>
      <c r="DK110" s="289" t="str">
        <f ca="true">+IF(OFFSET('Sanitation Data'!$I$29,0,10*ROW('Sanitation Data'!I104))="","",OFFSET('Sanitation Data'!$I$29,0,10*ROW('Sanitation Data'!I104)))</f>
        <v/>
      </c>
      <c r="DL110" s="289" t="str">
        <f ca="true">+IF(OFFSET('Sanitation Data'!$I$30,0,10*ROW('Sanitation Data'!I104))="","",OFFSET('Sanitation Data'!$I$30,0,10*ROW('Sanitation Data'!I104)))</f>
        <v/>
      </c>
      <c r="DM110" s="289" t="str">
        <f ca="true">+IF(OFFSET('Sanitation Data'!$I$31,0,10*ROW('Sanitation Data'!I104))="","",OFFSET('Sanitation Data'!$I$31,0,10*ROW('Sanitation Data'!I104)))</f>
        <v/>
      </c>
      <c r="DN110" s="289" t="str">
        <f ca="true">+IF(OFFSET('Sanitation Data'!$I$32,0,10*ROW('Sanitation Data'!I104))="","",OFFSET('Sanitation Data'!$I$32,0,10*ROW('Sanitation Data'!I104)))</f>
        <v/>
      </c>
      <c r="DO110" s="289" t="str">
        <f ca="true">+IF(OFFSET('Hygiene Data'!$D$11,0,10*ROW('Hygiene Data'!D104))="","",OFFSET('Hygiene Data'!$D$11,0,10*ROW('Hygiene Data'!D104)))</f>
        <v/>
      </c>
      <c r="DP110" s="289" t="str">
        <f ca="true">+IF(OFFSET('Hygiene Data'!$D$12,0,10*ROW('Hygiene Data'!D104))="","",OFFSET('Hygiene Data'!$D$12,0,10*ROW('Hygiene Data'!D104)))</f>
        <v/>
      </c>
      <c r="DQ110" s="289" t="str">
        <f ca="true">+IF(OFFSET('Hygiene Data'!$D$13,0,10*ROW('Hygiene Data'!D104))="","",OFFSET('Hygiene Data'!$D$13,0,10*ROW('Hygiene Data'!D104)))</f>
        <v/>
      </c>
      <c r="DR110" s="289" t="str">
        <f ca="true">+IF(OFFSET('Hygiene Data'!$E$11,0,10*ROW('Hygiene Data'!E104))="","",OFFSET('Hygiene Data'!$E$11,0,10*ROW('Hygiene Data'!E104)))</f>
        <v/>
      </c>
      <c r="DS110" s="289" t="str">
        <f ca="true">+IF(OFFSET('Hygiene Data'!$E$12,0,10*ROW('Hygiene Data'!E104))="","",OFFSET('Hygiene Data'!$E$12,0,10*ROW('Hygiene Data'!E104)))</f>
        <v/>
      </c>
      <c r="DT110" s="289" t="str">
        <f ca="true">+IF(OFFSET('Hygiene Data'!$E$13,0,10*ROW('Hygiene Data'!E104))="","",OFFSET('Hygiene Data'!$E$13,0,10*ROW('Hygiene Data'!E104)))</f>
        <v/>
      </c>
      <c r="DU110" s="289" t="str">
        <f ca="true">+IF(OFFSET('Hygiene Data'!$F$11,0,10*ROW('Hygiene Data'!F104))="","",OFFSET('Hygiene Data'!$F$11,0,10*ROW('Hygiene Data'!F104)))</f>
        <v/>
      </c>
      <c r="DV110" s="289" t="str">
        <f ca="true">+IF(OFFSET('Hygiene Data'!$F$12,0,10*ROW('Hygiene Data'!F104))="","",OFFSET('Hygiene Data'!$F$12,0,10*ROW('Hygiene Data'!F104)))</f>
        <v/>
      </c>
      <c r="DW110" s="289" t="str">
        <f ca="true">+IF(OFFSET('Hygiene Data'!$F$13,0,10*ROW('Hygiene Data'!F104))="","",OFFSET('Hygiene Data'!$F$13,0,10*ROW('Hygiene Data'!F104)))</f>
        <v/>
      </c>
      <c r="DX110" s="289" t="str">
        <f ca="true">+IF(OFFSET('Hygiene Data'!$G$11,0,10*ROW('Hygiene Data'!G104))="","",OFFSET('Hygiene Data'!$G$11,0,10*ROW('Hygiene Data'!G104)))</f>
        <v/>
      </c>
      <c r="DY110" s="289" t="str">
        <f ca="true">+IF(OFFSET('Hygiene Data'!$G$12,0,10*ROW('Hygiene Data'!G104))="","",OFFSET('Hygiene Data'!$G$12,0,10*ROW('Hygiene Data'!G104)))</f>
        <v/>
      </c>
      <c r="DZ110" s="289" t="str">
        <f ca="true">+IF(OFFSET('Hygiene Data'!$G$13,0,10*ROW('Hygiene Data'!G104))="","",OFFSET('Hygiene Data'!$G$13,0,10*ROW('Hygiene Data'!G104)))</f>
        <v/>
      </c>
      <c r="EA110" s="289" t="str">
        <f ca="true">+IF(OFFSET('Hygiene Data'!$H$11,0,10*ROW('Hygiene Data'!H104))="","",OFFSET('Hygiene Data'!$H$11,0,10*ROW('Hygiene Data'!H104)))</f>
        <v/>
      </c>
      <c r="EB110" s="289" t="str">
        <f ca="true">+IF(OFFSET('Hygiene Data'!$H$12,0,10*ROW('Hygiene Data'!H104))="","",OFFSET('Hygiene Data'!$H$12,0,10*ROW('Hygiene Data'!H104)))</f>
        <v/>
      </c>
      <c r="EC110" s="289" t="str">
        <f ca="true">+IF(OFFSET('Hygiene Data'!$H$13,0,10*ROW('Hygiene Data'!H104))="","",OFFSET('Hygiene Data'!$H$13,0,10*ROW('Hygiene Data'!H104)))</f>
        <v/>
      </c>
      <c r="ED110" s="289" t="str">
        <f ca="true">+IF(OFFSET('Hygiene Data'!$I$11,0,10*ROW('Hygiene Data'!I104))="","",OFFSET('Hygiene Data'!$I$11,0,10*ROW('Hygiene Data'!I104)))</f>
        <v/>
      </c>
      <c r="EE110" s="289" t="str">
        <f ca="true">+IF(OFFSET('Hygiene Data'!$I$12,0,10*ROW('Hygiene Data'!I104))="","",OFFSET('Hygiene Data'!$I$12,0,10*ROW('Hygiene Data'!I104)))</f>
        <v/>
      </c>
      <c r="EF110" s="289"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5"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9"/>
      <c r="BS111" s="289" t="str">
        <f ca="true">+IF(OFFSET('Water Data'!$D$27,0,10*ROW('Water Data'!D105))="","",OFFSET('Water Data'!$D$27,0,10*ROW('Water Data'!D105)))</f>
        <v/>
      </c>
      <c r="BT111" s="289" t="str">
        <f ca="true">+IF(OFFSET('Water Data'!$D$28,0,10*ROW('Water Data'!D105))="","",OFFSET('Water Data'!$D$28,0,10*ROW('Water Data'!D105)))</f>
        <v/>
      </c>
      <c r="BU111" s="289" t="str">
        <f ca="true">+IF(OFFSET('Water Data'!$D$29,0,10*ROW('Water Data'!D105))="","",OFFSET('Water Data'!$D$29,0,10*ROW('Water Data'!D105)))</f>
        <v/>
      </c>
      <c r="BV111" s="289" t="str">
        <f ca="true">+IF(OFFSET('Water Data'!$E$27,0,10*ROW('Water Data'!E105))="","",OFFSET('Water Data'!$E$27,0,10*ROW('Water Data'!E105)))</f>
        <v/>
      </c>
      <c r="BW111" s="289" t="str">
        <f ca="true">+IF(OFFSET('Water Data'!$E$28,0,10*ROW('Water Data'!E105))="","",OFFSET('Water Data'!$E$28,0,10*ROW('Water Data'!E105)))</f>
        <v/>
      </c>
      <c r="BX111" s="289" t="str">
        <f ca="true">+IF(OFFSET('Water Data'!$E$29,0,10*ROW('Water Data'!E105))="","",OFFSET('Water Data'!$E$29,0,10*ROW('Water Data'!E105)))</f>
        <v/>
      </c>
      <c r="BY111" s="289" t="str">
        <f ca="true">+IF(OFFSET('Water Data'!$F$27,0,10*ROW('Water Data'!F105))="","",OFFSET('Water Data'!$F$27,0,10*ROW('Water Data'!F105)))</f>
        <v/>
      </c>
      <c r="BZ111" s="289" t="str">
        <f ca="true">+IF(OFFSET('Water Data'!$F$28,0,10*ROW('Water Data'!F105))="","",OFFSET('Water Data'!$F$28,0,10*ROW('Water Data'!F105)))</f>
        <v/>
      </c>
      <c r="CA111" s="289" t="str">
        <f ca="true">+IF(OFFSET('Water Data'!$F$29,0,10*ROW('Water Data'!F105))="","",OFFSET('Water Data'!$F$29,0,10*ROW('Water Data'!F105)))</f>
        <v/>
      </c>
      <c r="CB111" s="289" t="str">
        <f ca="true">+IF(OFFSET('Water Data'!$G$27,0,10*ROW('Water Data'!G105))="","",OFFSET('Water Data'!$G$27,0,10*ROW('Water Data'!G105)))</f>
        <v/>
      </c>
      <c r="CC111" s="289" t="str">
        <f ca="true">+IF(OFFSET('Water Data'!$G$28,0,10*ROW('Water Data'!G105))="","",OFFSET('Water Data'!$G$28,0,10*ROW('Water Data'!G105)))</f>
        <v/>
      </c>
      <c r="CD111" s="289" t="str">
        <f ca="true">+IF(OFFSET('Water Data'!$G$29,0,10*ROW('Water Data'!G105))="","",OFFSET('Water Data'!$G$29,0,10*ROW('Water Data'!G105)))</f>
        <v/>
      </c>
      <c r="CE111" s="289" t="str">
        <f ca="true">+IF(OFFSET('Water Data'!$H$27,0,10*ROW('Water Data'!H105))="","",OFFSET('Water Data'!$H$27,0,10*ROW('Water Data'!H105)))</f>
        <v/>
      </c>
      <c r="CF111" s="289" t="str">
        <f ca="true">+IF(OFFSET('Water Data'!$H$28,0,10*ROW('Water Data'!H105))="","",OFFSET('Water Data'!$H$28,0,10*ROW('Water Data'!H105)))</f>
        <v/>
      </c>
      <c r="CG111" s="289" t="str">
        <f ca="true">+IF(OFFSET('Water Data'!$H$29,0,10*ROW('Water Data'!H105))="","",OFFSET('Water Data'!$H$29,0,10*ROW('Water Data'!H105)))</f>
        <v/>
      </c>
      <c r="CH111" s="289" t="str">
        <f ca="true">+IF(OFFSET('Water Data'!$I$27,0,10*ROW('Water Data'!I105))="","",OFFSET('Water Data'!$I$27,0,10*ROW('Water Data'!I105)))</f>
        <v/>
      </c>
      <c r="CI111" s="289" t="str">
        <f ca="true">+IF(OFFSET('Water Data'!$I$28,0,10*ROW('Water Data'!I105))="","",OFFSET('Water Data'!$I$28,0,10*ROW('Water Data'!I105)))</f>
        <v/>
      </c>
      <c r="CJ111" s="289" t="str">
        <f ca="true">+IF(OFFSET('Water Data'!$I$29,0,10*ROW('Water Data'!I105))="","",OFFSET('Water Data'!$I$29,0,10*ROW('Water Data'!I105)))</f>
        <v/>
      </c>
      <c r="CK111" s="289" t="str">
        <f ca="true">+IF(OFFSET('Sanitation Data'!$D$28,0,10*ROW('Sanitation Data'!D105))="","",OFFSET('Sanitation Data'!$D$28,0,10*ROW('Sanitation Data'!D105)))</f>
        <v/>
      </c>
      <c r="CL111" s="289" t="str">
        <f ca="true">+IF(OFFSET('Sanitation Data'!$D$29,0,10*ROW('Sanitation Data'!D105))="","",OFFSET('Sanitation Data'!$D$29,0,10*ROW('Sanitation Data'!D105)))</f>
        <v/>
      </c>
      <c r="CM111" s="289" t="str">
        <f ca="true">+IF(OFFSET('Sanitation Data'!$D$30,0,10*ROW('Sanitation Data'!D105))="","",OFFSET('Sanitation Data'!$D$30,0,10*ROW('Sanitation Data'!D105)))</f>
        <v/>
      </c>
      <c r="CN111" s="289" t="str">
        <f ca="true">+IF(OFFSET('Sanitation Data'!$D$31,0,10*ROW('Sanitation Data'!D105))="","",OFFSET('Sanitation Data'!$D$31,0,10*ROW('Sanitation Data'!D105)))</f>
        <v/>
      </c>
      <c r="CO111" s="289" t="str">
        <f ca="true">+IF(OFFSET('Sanitation Data'!$D$32,0,10*ROW('Sanitation Data'!D105))="","",OFFSET('Sanitation Data'!$D$32,0,10*ROW('Sanitation Data'!D105)))</f>
        <v/>
      </c>
      <c r="CP111" s="289" t="str">
        <f ca="true">+IF(OFFSET('Sanitation Data'!$E$28,0,10*ROW('Sanitation Data'!E105))="","",OFFSET('Sanitation Data'!$E$28,0,10*ROW('Sanitation Data'!E105)))</f>
        <v/>
      </c>
      <c r="CQ111" s="289" t="str">
        <f ca="true">+IF(OFFSET('Sanitation Data'!$E$29,0,10*ROW('Sanitation Data'!E105))="","",OFFSET('Sanitation Data'!$E$29,0,10*ROW('Sanitation Data'!E105)))</f>
        <v/>
      </c>
      <c r="CR111" s="289" t="str">
        <f ca="true">+IF(OFFSET('Sanitation Data'!$E$30,0,10*ROW('Sanitation Data'!E105))="","",OFFSET('Sanitation Data'!$E$30,0,10*ROW('Sanitation Data'!E105)))</f>
        <v/>
      </c>
      <c r="CS111" s="289" t="str">
        <f ca="true">+IF(OFFSET('Sanitation Data'!$E$31,0,10*ROW('Sanitation Data'!E105))="","",OFFSET('Sanitation Data'!$E$31,0,10*ROW('Sanitation Data'!E105)))</f>
        <v/>
      </c>
      <c r="CT111" s="289" t="str">
        <f ca="true">+IF(OFFSET('Sanitation Data'!$E$32,0,10*ROW('Sanitation Data'!E105))="","",OFFSET('Sanitation Data'!$E$32,0,10*ROW('Sanitation Data'!E105)))</f>
        <v/>
      </c>
      <c r="CU111" s="289" t="str">
        <f ca="true">+IF(OFFSET('Sanitation Data'!$F$28,0,10*ROW('Sanitation Data'!F105))="","",OFFSET('Sanitation Data'!$F$28,0,10*ROW('Sanitation Data'!F105)))</f>
        <v/>
      </c>
      <c r="CV111" s="289" t="str">
        <f ca="true">+IF(OFFSET('Sanitation Data'!$F$29,0,10*ROW('Sanitation Data'!F105))="","",OFFSET('Sanitation Data'!$F$29,0,10*ROW('Sanitation Data'!F105)))</f>
        <v/>
      </c>
      <c r="CW111" s="289" t="str">
        <f ca="true">+IF(OFFSET('Sanitation Data'!$F$30,0,10*ROW('Sanitation Data'!F105))="","",OFFSET('Sanitation Data'!$F$30,0,10*ROW('Sanitation Data'!F105)))</f>
        <v/>
      </c>
      <c r="CX111" s="289" t="str">
        <f ca="true">+IF(OFFSET('Sanitation Data'!$F$31,0,10*ROW('Sanitation Data'!F105))="","",OFFSET('Sanitation Data'!$F$31,0,10*ROW('Sanitation Data'!F105)))</f>
        <v/>
      </c>
      <c r="CY111" s="289" t="str">
        <f ca="true">+IF(OFFSET('Sanitation Data'!$F$32,0,10*ROW('Sanitation Data'!F105))="","",OFFSET('Sanitation Data'!$F$32,0,10*ROW('Sanitation Data'!F105)))</f>
        <v/>
      </c>
      <c r="CZ111" s="289" t="str">
        <f ca="true">+IF(OFFSET('Sanitation Data'!$G$28,0,10*ROW('Sanitation Data'!G105))="","",OFFSET('Sanitation Data'!$G$28,0,10*ROW('Sanitation Data'!G105)))</f>
        <v/>
      </c>
      <c r="DA111" s="289" t="str">
        <f ca="true">+IF(OFFSET('Sanitation Data'!$G$29,0,10*ROW('Sanitation Data'!G105))="","",OFFSET('Sanitation Data'!$G$29,0,10*ROW('Sanitation Data'!G105)))</f>
        <v/>
      </c>
      <c r="DB111" s="289" t="str">
        <f ca="true">+IF(OFFSET('Sanitation Data'!$G$30,0,10*ROW('Sanitation Data'!G105))="","",OFFSET('Sanitation Data'!$G$30,0,10*ROW('Sanitation Data'!G105)))</f>
        <v/>
      </c>
      <c r="DC111" s="289" t="str">
        <f ca="true">+IF(OFFSET('Sanitation Data'!$G$31,0,10*ROW('Sanitation Data'!G105))="","",OFFSET('Sanitation Data'!$G$31,0,10*ROW('Sanitation Data'!G105)))</f>
        <v/>
      </c>
      <c r="DD111" s="289" t="str">
        <f ca="true">+IF(OFFSET('Sanitation Data'!$G$32,0,10*ROW('Sanitation Data'!G105))="","",OFFSET('Sanitation Data'!$G$32,0,10*ROW('Sanitation Data'!G105)))</f>
        <v/>
      </c>
      <c r="DE111" s="289" t="str">
        <f ca="true">+IF(OFFSET('Sanitation Data'!$H$28,0,10*ROW('Sanitation Data'!H105))="","",OFFSET('Sanitation Data'!$H$28,0,10*ROW('Sanitation Data'!H105)))</f>
        <v/>
      </c>
      <c r="DF111" s="289" t="str">
        <f ca="true">+IF(OFFSET('Sanitation Data'!$H$29,0,10*ROW('Sanitation Data'!H105))="","",OFFSET('Sanitation Data'!$H$29,0,10*ROW('Sanitation Data'!H105)))</f>
        <v/>
      </c>
      <c r="DG111" s="289" t="str">
        <f ca="true">+IF(OFFSET('Sanitation Data'!$H$30,0,10*ROW('Sanitation Data'!H105))="","",OFFSET('Sanitation Data'!$H$30,0,10*ROW('Sanitation Data'!H105)))</f>
        <v/>
      </c>
      <c r="DH111" s="289" t="str">
        <f ca="true">+IF(OFFSET('Sanitation Data'!$H$31,0,10*ROW('Sanitation Data'!H105))="","",OFFSET('Sanitation Data'!$H$31,0,10*ROW('Sanitation Data'!H105)))</f>
        <v/>
      </c>
      <c r="DI111" s="289" t="str">
        <f ca="true">+IF(OFFSET('Sanitation Data'!$H$32,0,10*ROW('Sanitation Data'!H105))="","",OFFSET('Sanitation Data'!$H$32,0,10*ROW('Sanitation Data'!H105)))</f>
        <v/>
      </c>
      <c r="DJ111" s="289" t="str">
        <f ca="true">+IF(OFFSET('Sanitation Data'!$I$28,0,10*ROW('Sanitation Data'!I105))="","",OFFSET('Sanitation Data'!$I$28,0,10*ROW('Sanitation Data'!I105)))</f>
        <v/>
      </c>
      <c r="DK111" s="289" t="str">
        <f ca="true">+IF(OFFSET('Sanitation Data'!$I$29,0,10*ROW('Sanitation Data'!I105))="","",OFFSET('Sanitation Data'!$I$29,0,10*ROW('Sanitation Data'!I105)))</f>
        <v/>
      </c>
      <c r="DL111" s="289" t="str">
        <f ca="true">+IF(OFFSET('Sanitation Data'!$I$30,0,10*ROW('Sanitation Data'!I105))="","",OFFSET('Sanitation Data'!$I$30,0,10*ROW('Sanitation Data'!I105)))</f>
        <v/>
      </c>
      <c r="DM111" s="289" t="str">
        <f ca="true">+IF(OFFSET('Sanitation Data'!$I$31,0,10*ROW('Sanitation Data'!I105))="","",OFFSET('Sanitation Data'!$I$31,0,10*ROW('Sanitation Data'!I105)))</f>
        <v/>
      </c>
      <c r="DN111" s="289" t="str">
        <f ca="true">+IF(OFFSET('Sanitation Data'!$I$32,0,10*ROW('Sanitation Data'!I105))="","",OFFSET('Sanitation Data'!$I$32,0,10*ROW('Sanitation Data'!I105)))</f>
        <v/>
      </c>
      <c r="DO111" s="289" t="str">
        <f ca="true">+IF(OFFSET('Hygiene Data'!$D$11,0,10*ROW('Hygiene Data'!D105))="","",OFFSET('Hygiene Data'!$D$11,0,10*ROW('Hygiene Data'!D105)))</f>
        <v/>
      </c>
      <c r="DP111" s="289" t="str">
        <f ca="true">+IF(OFFSET('Hygiene Data'!$D$12,0,10*ROW('Hygiene Data'!D105))="","",OFFSET('Hygiene Data'!$D$12,0,10*ROW('Hygiene Data'!D105)))</f>
        <v/>
      </c>
      <c r="DQ111" s="289" t="str">
        <f ca="true">+IF(OFFSET('Hygiene Data'!$D$13,0,10*ROW('Hygiene Data'!D105))="","",OFFSET('Hygiene Data'!$D$13,0,10*ROW('Hygiene Data'!D105)))</f>
        <v/>
      </c>
      <c r="DR111" s="289" t="str">
        <f ca="true">+IF(OFFSET('Hygiene Data'!$E$11,0,10*ROW('Hygiene Data'!E105))="","",OFFSET('Hygiene Data'!$E$11,0,10*ROW('Hygiene Data'!E105)))</f>
        <v/>
      </c>
      <c r="DS111" s="289" t="str">
        <f ca="true">+IF(OFFSET('Hygiene Data'!$E$12,0,10*ROW('Hygiene Data'!E105))="","",OFFSET('Hygiene Data'!$E$12,0,10*ROW('Hygiene Data'!E105)))</f>
        <v/>
      </c>
      <c r="DT111" s="289" t="str">
        <f ca="true">+IF(OFFSET('Hygiene Data'!$E$13,0,10*ROW('Hygiene Data'!E105))="","",OFFSET('Hygiene Data'!$E$13,0,10*ROW('Hygiene Data'!E105)))</f>
        <v/>
      </c>
      <c r="DU111" s="289" t="str">
        <f ca="true">+IF(OFFSET('Hygiene Data'!$F$11,0,10*ROW('Hygiene Data'!F105))="","",OFFSET('Hygiene Data'!$F$11,0,10*ROW('Hygiene Data'!F105)))</f>
        <v/>
      </c>
      <c r="DV111" s="289" t="str">
        <f ca="true">+IF(OFFSET('Hygiene Data'!$F$12,0,10*ROW('Hygiene Data'!F105))="","",OFFSET('Hygiene Data'!$F$12,0,10*ROW('Hygiene Data'!F105)))</f>
        <v/>
      </c>
      <c r="DW111" s="289" t="str">
        <f ca="true">+IF(OFFSET('Hygiene Data'!$F$13,0,10*ROW('Hygiene Data'!F105))="","",OFFSET('Hygiene Data'!$F$13,0,10*ROW('Hygiene Data'!F105)))</f>
        <v/>
      </c>
      <c r="DX111" s="289" t="str">
        <f ca="true">+IF(OFFSET('Hygiene Data'!$G$11,0,10*ROW('Hygiene Data'!G105))="","",OFFSET('Hygiene Data'!$G$11,0,10*ROW('Hygiene Data'!G105)))</f>
        <v/>
      </c>
      <c r="DY111" s="289" t="str">
        <f ca="true">+IF(OFFSET('Hygiene Data'!$G$12,0,10*ROW('Hygiene Data'!G105))="","",OFFSET('Hygiene Data'!$G$12,0,10*ROW('Hygiene Data'!G105)))</f>
        <v/>
      </c>
      <c r="DZ111" s="289" t="str">
        <f ca="true">+IF(OFFSET('Hygiene Data'!$G$13,0,10*ROW('Hygiene Data'!G105))="","",OFFSET('Hygiene Data'!$G$13,0,10*ROW('Hygiene Data'!G105)))</f>
        <v/>
      </c>
      <c r="EA111" s="289" t="str">
        <f ca="true">+IF(OFFSET('Hygiene Data'!$H$11,0,10*ROW('Hygiene Data'!H105))="","",OFFSET('Hygiene Data'!$H$11,0,10*ROW('Hygiene Data'!H105)))</f>
        <v/>
      </c>
      <c r="EB111" s="289" t="str">
        <f ca="true">+IF(OFFSET('Hygiene Data'!$H$12,0,10*ROW('Hygiene Data'!H105))="","",OFFSET('Hygiene Data'!$H$12,0,10*ROW('Hygiene Data'!H105)))</f>
        <v/>
      </c>
      <c r="EC111" s="289" t="str">
        <f ca="true">+IF(OFFSET('Hygiene Data'!$H$13,0,10*ROW('Hygiene Data'!H105))="","",OFFSET('Hygiene Data'!$H$13,0,10*ROW('Hygiene Data'!H105)))</f>
        <v/>
      </c>
      <c r="ED111" s="289" t="str">
        <f ca="true">+IF(OFFSET('Hygiene Data'!$I$11,0,10*ROW('Hygiene Data'!I105))="","",OFFSET('Hygiene Data'!$I$11,0,10*ROW('Hygiene Data'!I105)))</f>
        <v/>
      </c>
      <c r="EE111" s="289" t="str">
        <f ca="true">+IF(OFFSET('Hygiene Data'!$I$12,0,10*ROW('Hygiene Data'!I105))="","",OFFSET('Hygiene Data'!$I$12,0,10*ROW('Hygiene Data'!I105)))</f>
        <v/>
      </c>
      <c r="EF111" s="289"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5"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9"/>
      <c r="BS112" s="289" t="str">
        <f ca="true">+IF(OFFSET('Water Data'!$D$27,0,10*ROW('Water Data'!D106))="","",OFFSET('Water Data'!$D$27,0,10*ROW('Water Data'!D106)))</f>
        <v/>
      </c>
      <c r="BT112" s="289" t="str">
        <f ca="true">+IF(OFFSET('Water Data'!$D$28,0,10*ROW('Water Data'!D106))="","",OFFSET('Water Data'!$D$28,0,10*ROW('Water Data'!D106)))</f>
        <v/>
      </c>
      <c r="BU112" s="289" t="str">
        <f ca="true">+IF(OFFSET('Water Data'!$D$29,0,10*ROW('Water Data'!D106))="","",OFFSET('Water Data'!$D$29,0,10*ROW('Water Data'!D106)))</f>
        <v/>
      </c>
      <c r="BV112" s="289" t="str">
        <f ca="true">+IF(OFFSET('Water Data'!$E$27,0,10*ROW('Water Data'!E106))="","",OFFSET('Water Data'!$E$27,0,10*ROW('Water Data'!E106)))</f>
        <v/>
      </c>
      <c r="BW112" s="289" t="str">
        <f ca="true">+IF(OFFSET('Water Data'!$E$28,0,10*ROW('Water Data'!E106))="","",OFFSET('Water Data'!$E$28,0,10*ROW('Water Data'!E106)))</f>
        <v/>
      </c>
      <c r="BX112" s="289" t="str">
        <f ca="true">+IF(OFFSET('Water Data'!$E$29,0,10*ROW('Water Data'!E106))="","",OFFSET('Water Data'!$E$29,0,10*ROW('Water Data'!E106)))</f>
        <v/>
      </c>
      <c r="BY112" s="289" t="str">
        <f ca="true">+IF(OFFSET('Water Data'!$F$27,0,10*ROW('Water Data'!F106))="","",OFFSET('Water Data'!$F$27,0,10*ROW('Water Data'!F106)))</f>
        <v/>
      </c>
      <c r="BZ112" s="289" t="str">
        <f ca="true">+IF(OFFSET('Water Data'!$F$28,0,10*ROW('Water Data'!F106))="","",OFFSET('Water Data'!$F$28,0,10*ROW('Water Data'!F106)))</f>
        <v/>
      </c>
      <c r="CA112" s="289" t="str">
        <f ca="true">+IF(OFFSET('Water Data'!$F$29,0,10*ROW('Water Data'!F106))="","",OFFSET('Water Data'!$F$29,0,10*ROW('Water Data'!F106)))</f>
        <v/>
      </c>
      <c r="CB112" s="289" t="str">
        <f ca="true">+IF(OFFSET('Water Data'!$G$27,0,10*ROW('Water Data'!G106))="","",OFFSET('Water Data'!$G$27,0,10*ROW('Water Data'!G106)))</f>
        <v/>
      </c>
      <c r="CC112" s="289" t="str">
        <f ca="true">+IF(OFFSET('Water Data'!$G$28,0,10*ROW('Water Data'!G106))="","",OFFSET('Water Data'!$G$28,0,10*ROW('Water Data'!G106)))</f>
        <v/>
      </c>
      <c r="CD112" s="289" t="str">
        <f ca="true">+IF(OFFSET('Water Data'!$G$29,0,10*ROW('Water Data'!G106))="","",OFFSET('Water Data'!$G$29,0,10*ROW('Water Data'!G106)))</f>
        <v/>
      </c>
      <c r="CE112" s="289" t="str">
        <f ca="true">+IF(OFFSET('Water Data'!$H$27,0,10*ROW('Water Data'!H106))="","",OFFSET('Water Data'!$H$27,0,10*ROW('Water Data'!H106)))</f>
        <v/>
      </c>
      <c r="CF112" s="289" t="str">
        <f ca="true">+IF(OFFSET('Water Data'!$H$28,0,10*ROW('Water Data'!H106))="","",OFFSET('Water Data'!$H$28,0,10*ROW('Water Data'!H106)))</f>
        <v/>
      </c>
      <c r="CG112" s="289" t="str">
        <f ca="true">+IF(OFFSET('Water Data'!$H$29,0,10*ROW('Water Data'!H106))="","",OFFSET('Water Data'!$H$29,0,10*ROW('Water Data'!H106)))</f>
        <v/>
      </c>
      <c r="CH112" s="289" t="str">
        <f ca="true">+IF(OFFSET('Water Data'!$I$27,0,10*ROW('Water Data'!I106))="","",OFFSET('Water Data'!$I$27,0,10*ROW('Water Data'!I106)))</f>
        <v/>
      </c>
      <c r="CI112" s="289" t="str">
        <f ca="true">+IF(OFFSET('Water Data'!$I$28,0,10*ROW('Water Data'!I106))="","",OFFSET('Water Data'!$I$28,0,10*ROW('Water Data'!I106)))</f>
        <v/>
      </c>
      <c r="CJ112" s="289" t="str">
        <f ca="true">+IF(OFFSET('Water Data'!$I$29,0,10*ROW('Water Data'!I106))="","",OFFSET('Water Data'!$I$29,0,10*ROW('Water Data'!I106)))</f>
        <v/>
      </c>
      <c r="CK112" s="289" t="str">
        <f ca="true">+IF(OFFSET('Sanitation Data'!$D$28,0,10*ROW('Sanitation Data'!D106))="","",OFFSET('Sanitation Data'!$D$28,0,10*ROW('Sanitation Data'!D106)))</f>
        <v/>
      </c>
      <c r="CL112" s="289" t="str">
        <f ca="true">+IF(OFFSET('Sanitation Data'!$D$29,0,10*ROW('Sanitation Data'!D106))="","",OFFSET('Sanitation Data'!$D$29,0,10*ROW('Sanitation Data'!D106)))</f>
        <v/>
      </c>
      <c r="CM112" s="289" t="str">
        <f ca="true">+IF(OFFSET('Sanitation Data'!$D$30,0,10*ROW('Sanitation Data'!D106))="","",OFFSET('Sanitation Data'!$D$30,0,10*ROW('Sanitation Data'!D106)))</f>
        <v/>
      </c>
      <c r="CN112" s="289" t="str">
        <f ca="true">+IF(OFFSET('Sanitation Data'!$D$31,0,10*ROW('Sanitation Data'!D106))="","",OFFSET('Sanitation Data'!$D$31,0,10*ROW('Sanitation Data'!D106)))</f>
        <v/>
      </c>
      <c r="CO112" s="289" t="str">
        <f ca="true">+IF(OFFSET('Sanitation Data'!$D$32,0,10*ROW('Sanitation Data'!D106))="","",OFFSET('Sanitation Data'!$D$32,0,10*ROW('Sanitation Data'!D106)))</f>
        <v/>
      </c>
      <c r="CP112" s="289" t="str">
        <f ca="true">+IF(OFFSET('Sanitation Data'!$E$28,0,10*ROW('Sanitation Data'!E106))="","",OFFSET('Sanitation Data'!$E$28,0,10*ROW('Sanitation Data'!E106)))</f>
        <v/>
      </c>
      <c r="CQ112" s="289" t="str">
        <f ca="true">+IF(OFFSET('Sanitation Data'!$E$29,0,10*ROW('Sanitation Data'!E106))="","",OFFSET('Sanitation Data'!$E$29,0,10*ROW('Sanitation Data'!E106)))</f>
        <v/>
      </c>
      <c r="CR112" s="289" t="str">
        <f ca="true">+IF(OFFSET('Sanitation Data'!$E$30,0,10*ROW('Sanitation Data'!E106))="","",OFFSET('Sanitation Data'!$E$30,0,10*ROW('Sanitation Data'!E106)))</f>
        <v/>
      </c>
      <c r="CS112" s="289" t="str">
        <f ca="true">+IF(OFFSET('Sanitation Data'!$E$31,0,10*ROW('Sanitation Data'!E106))="","",OFFSET('Sanitation Data'!$E$31,0,10*ROW('Sanitation Data'!E106)))</f>
        <v/>
      </c>
      <c r="CT112" s="289" t="str">
        <f ca="true">+IF(OFFSET('Sanitation Data'!$E$32,0,10*ROW('Sanitation Data'!E106))="","",OFFSET('Sanitation Data'!$E$32,0,10*ROW('Sanitation Data'!E106)))</f>
        <v/>
      </c>
      <c r="CU112" s="289" t="str">
        <f ca="true">+IF(OFFSET('Sanitation Data'!$F$28,0,10*ROW('Sanitation Data'!F106))="","",OFFSET('Sanitation Data'!$F$28,0,10*ROW('Sanitation Data'!F106)))</f>
        <v/>
      </c>
      <c r="CV112" s="289" t="str">
        <f ca="true">+IF(OFFSET('Sanitation Data'!$F$29,0,10*ROW('Sanitation Data'!F106))="","",OFFSET('Sanitation Data'!$F$29,0,10*ROW('Sanitation Data'!F106)))</f>
        <v/>
      </c>
      <c r="CW112" s="289" t="str">
        <f ca="true">+IF(OFFSET('Sanitation Data'!$F$30,0,10*ROW('Sanitation Data'!F106))="","",OFFSET('Sanitation Data'!$F$30,0,10*ROW('Sanitation Data'!F106)))</f>
        <v/>
      </c>
      <c r="CX112" s="289" t="str">
        <f ca="true">+IF(OFFSET('Sanitation Data'!$F$31,0,10*ROW('Sanitation Data'!F106))="","",OFFSET('Sanitation Data'!$F$31,0,10*ROW('Sanitation Data'!F106)))</f>
        <v/>
      </c>
      <c r="CY112" s="289" t="str">
        <f ca="true">+IF(OFFSET('Sanitation Data'!$F$32,0,10*ROW('Sanitation Data'!F106))="","",OFFSET('Sanitation Data'!$F$32,0,10*ROW('Sanitation Data'!F106)))</f>
        <v/>
      </c>
      <c r="CZ112" s="289" t="str">
        <f ca="true">+IF(OFFSET('Sanitation Data'!$G$28,0,10*ROW('Sanitation Data'!G106))="","",OFFSET('Sanitation Data'!$G$28,0,10*ROW('Sanitation Data'!G106)))</f>
        <v/>
      </c>
      <c r="DA112" s="289" t="str">
        <f ca="true">+IF(OFFSET('Sanitation Data'!$G$29,0,10*ROW('Sanitation Data'!G106))="","",OFFSET('Sanitation Data'!$G$29,0,10*ROW('Sanitation Data'!G106)))</f>
        <v/>
      </c>
      <c r="DB112" s="289" t="str">
        <f ca="true">+IF(OFFSET('Sanitation Data'!$G$30,0,10*ROW('Sanitation Data'!G106))="","",OFFSET('Sanitation Data'!$G$30,0,10*ROW('Sanitation Data'!G106)))</f>
        <v/>
      </c>
      <c r="DC112" s="289" t="str">
        <f ca="true">+IF(OFFSET('Sanitation Data'!$G$31,0,10*ROW('Sanitation Data'!G106))="","",OFFSET('Sanitation Data'!$G$31,0,10*ROW('Sanitation Data'!G106)))</f>
        <v/>
      </c>
      <c r="DD112" s="289" t="str">
        <f ca="true">+IF(OFFSET('Sanitation Data'!$G$32,0,10*ROW('Sanitation Data'!G106))="","",OFFSET('Sanitation Data'!$G$32,0,10*ROW('Sanitation Data'!G106)))</f>
        <v/>
      </c>
      <c r="DE112" s="289" t="str">
        <f ca="true">+IF(OFFSET('Sanitation Data'!$H$28,0,10*ROW('Sanitation Data'!H106))="","",OFFSET('Sanitation Data'!$H$28,0,10*ROW('Sanitation Data'!H106)))</f>
        <v/>
      </c>
      <c r="DF112" s="289" t="str">
        <f ca="true">+IF(OFFSET('Sanitation Data'!$H$29,0,10*ROW('Sanitation Data'!H106))="","",OFFSET('Sanitation Data'!$H$29,0,10*ROW('Sanitation Data'!H106)))</f>
        <v/>
      </c>
      <c r="DG112" s="289" t="str">
        <f ca="true">+IF(OFFSET('Sanitation Data'!$H$30,0,10*ROW('Sanitation Data'!H106))="","",OFFSET('Sanitation Data'!$H$30,0,10*ROW('Sanitation Data'!H106)))</f>
        <v/>
      </c>
      <c r="DH112" s="289" t="str">
        <f ca="true">+IF(OFFSET('Sanitation Data'!$H$31,0,10*ROW('Sanitation Data'!H106))="","",OFFSET('Sanitation Data'!$H$31,0,10*ROW('Sanitation Data'!H106)))</f>
        <v/>
      </c>
      <c r="DI112" s="289" t="str">
        <f ca="true">+IF(OFFSET('Sanitation Data'!$H$32,0,10*ROW('Sanitation Data'!H106))="","",OFFSET('Sanitation Data'!$H$32,0,10*ROW('Sanitation Data'!H106)))</f>
        <v/>
      </c>
      <c r="DJ112" s="289" t="str">
        <f ca="true">+IF(OFFSET('Sanitation Data'!$I$28,0,10*ROW('Sanitation Data'!I106))="","",OFFSET('Sanitation Data'!$I$28,0,10*ROW('Sanitation Data'!I106)))</f>
        <v/>
      </c>
      <c r="DK112" s="289" t="str">
        <f ca="true">+IF(OFFSET('Sanitation Data'!$I$29,0,10*ROW('Sanitation Data'!I106))="","",OFFSET('Sanitation Data'!$I$29,0,10*ROW('Sanitation Data'!I106)))</f>
        <v/>
      </c>
      <c r="DL112" s="289" t="str">
        <f ca="true">+IF(OFFSET('Sanitation Data'!$I$30,0,10*ROW('Sanitation Data'!I106))="","",OFFSET('Sanitation Data'!$I$30,0,10*ROW('Sanitation Data'!I106)))</f>
        <v/>
      </c>
      <c r="DM112" s="289" t="str">
        <f ca="true">+IF(OFFSET('Sanitation Data'!$I$31,0,10*ROW('Sanitation Data'!I106))="","",OFFSET('Sanitation Data'!$I$31,0,10*ROW('Sanitation Data'!I106)))</f>
        <v/>
      </c>
      <c r="DN112" s="289" t="str">
        <f ca="true">+IF(OFFSET('Sanitation Data'!$I$32,0,10*ROW('Sanitation Data'!I106))="","",OFFSET('Sanitation Data'!$I$32,0,10*ROW('Sanitation Data'!I106)))</f>
        <v/>
      </c>
      <c r="DO112" s="289" t="str">
        <f ca="true">+IF(OFFSET('Hygiene Data'!$D$11,0,10*ROW('Hygiene Data'!D106))="","",OFFSET('Hygiene Data'!$D$11,0,10*ROW('Hygiene Data'!D106)))</f>
        <v/>
      </c>
      <c r="DP112" s="289" t="str">
        <f ca="true">+IF(OFFSET('Hygiene Data'!$D$12,0,10*ROW('Hygiene Data'!D106))="","",OFFSET('Hygiene Data'!$D$12,0,10*ROW('Hygiene Data'!D106)))</f>
        <v/>
      </c>
      <c r="DQ112" s="289" t="str">
        <f ca="true">+IF(OFFSET('Hygiene Data'!$D$13,0,10*ROW('Hygiene Data'!D106))="","",OFFSET('Hygiene Data'!$D$13,0,10*ROW('Hygiene Data'!D106)))</f>
        <v/>
      </c>
      <c r="DR112" s="289" t="str">
        <f ca="true">+IF(OFFSET('Hygiene Data'!$E$11,0,10*ROW('Hygiene Data'!E106))="","",OFFSET('Hygiene Data'!$E$11,0,10*ROW('Hygiene Data'!E106)))</f>
        <v/>
      </c>
      <c r="DS112" s="289" t="str">
        <f ca="true">+IF(OFFSET('Hygiene Data'!$E$12,0,10*ROW('Hygiene Data'!E106))="","",OFFSET('Hygiene Data'!$E$12,0,10*ROW('Hygiene Data'!E106)))</f>
        <v/>
      </c>
      <c r="DT112" s="289" t="str">
        <f ca="true">+IF(OFFSET('Hygiene Data'!$E$13,0,10*ROW('Hygiene Data'!E106))="","",OFFSET('Hygiene Data'!$E$13,0,10*ROW('Hygiene Data'!E106)))</f>
        <v/>
      </c>
      <c r="DU112" s="289" t="str">
        <f ca="true">+IF(OFFSET('Hygiene Data'!$F$11,0,10*ROW('Hygiene Data'!F106))="","",OFFSET('Hygiene Data'!$F$11,0,10*ROW('Hygiene Data'!F106)))</f>
        <v/>
      </c>
      <c r="DV112" s="289" t="str">
        <f ca="true">+IF(OFFSET('Hygiene Data'!$F$12,0,10*ROW('Hygiene Data'!F106))="","",OFFSET('Hygiene Data'!$F$12,0,10*ROW('Hygiene Data'!F106)))</f>
        <v/>
      </c>
      <c r="DW112" s="289" t="str">
        <f ca="true">+IF(OFFSET('Hygiene Data'!$F$13,0,10*ROW('Hygiene Data'!F106))="","",OFFSET('Hygiene Data'!$F$13,0,10*ROW('Hygiene Data'!F106)))</f>
        <v/>
      </c>
      <c r="DX112" s="289" t="str">
        <f ca="true">+IF(OFFSET('Hygiene Data'!$G$11,0,10*ROW('Hygiene Data'!G106))="","",OFFSET('Hygiene Data'!$G$11,0,10*ROW('Hygiene Data'!G106)))</f>
        <v/>
      </c>
      <c r="DY112" s="289" t="str">
        <f ca="true">+IF(OFFSET('Hygiene Data'!$G$12,0,10*ROW('Hygiene Data'!G106))="","",OFFSET('Hygiene Data'!$G$12,0,10*ROW('Hygiene Data'!G106)))</f>
        <v/>
      </c>
      <c r="DZ112" s="289" t="str">
        <f ca="true">+IF(OFFSET('Hygiene Data'!$G$13,0,10*ROW('Hygiene Data'!G106))="","",OFFSET('Hygiene Data'!$G$13,0,10*ROW('Hygiene Data'!G106)))</f>
        <v/>
      </c>
      <c r="EA112" s="289" t="str">
        <f ca="true">+IF(OFFSET('Hygiene Data'!$H$11,0,10*ROW('Hygiene Data'!H106))="","",OFFSET('Hygiene Data'!$H$11,0,10*ROW('Hygiene Data'!H106)))</f>
        <v/>
      </c>
      <c r="EB112" s="289" t="str">
        <f ca="true">+IF(OFFSET('Hygiene Data'!$H$12,0,10*ROW('Hygiene Data'!H106))="","",OFFSET('Hygiene Data'!$H$12,0,10*ROW('Hygiene Data'!H106)))</f>
        <v/>
      </c>
      <c r="EC112" s="289" t="str">
        <f ca="true">+IF(OFFSET('Hygiene Data'!$H$13,0,10*ROW('Hygiene Data'!H106))="","",OFFSET('Hygiene Data'!$H$13,0,10*ROW('Hygiene Data'!H106)))</f>
        <v/>
      </c>
      <c r="ED112" s="289" t="str">
        <f ca="true">+IF(OFFSET('Hygiene Data'!$I$11,0,10*ROW('Hygiene Data'!I106))="","",OFFSET('Hygiene Data'!$I$11,0,10*ROW('Hygiene Data'!I106)))</f>
        <v/>
      </c>
      <c r="EE112" s="289" t="str">
        <f ca="true">+IF(OFFSET('Hygiene Data'!$I$12,0,10*ROW('Hygiene Data'!I106))="","",OFFSET('Hygiene Data'!$I$12,0,10*ROW('Hygiene Data'!I106)))</f>
        <v/>
      </c>
      <c r="EF112" s="289"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5"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9"/>
      <c r="BS113" s="289" t="str">
        <f ca="true">+IF(OFFSET('Water Data'!$D$27,0,10*ROW('Water Data'!D107))="","",OFFSET('Water Data'!$D$27,0,10*ROW('Water Data'!D107)))</f>
        <v/>
      </c>
      <c r="BT113" s="289" t="str">
        <f ca="true">+IF(OFFSET('Water Data'!$D$28,0,10*ROW('Water Data'!D107))="","",OFFSET('Water Data'!$D$28,0,10*ROW('Water Data'!D107)))</f>
        <v/>
      </c>
      <c r="BU113" s="289" t="str">
        <f ca="true">+IF(OFFSET('Water Data'!$D$29,0,10*ROW('Water Data'!D107))="","",OFFSET('Water Data'!$D$29,0,10*ROW('Water Data'!D107)))</f>
        <v/>
      </c>
      <c r="BV113" s="289" t="str">
        <f ca="true">+IF(OFFSET('Water Data'!$E$27,0,10*ROW('Water Data'!E107))="","",OFFSET('Water Data'!$E$27,0,10*ROW('Water Data'!E107)))</f>
        <v/>
      </c>
      <c r="BW113" s="289" t="str">
        <f ca="true">+IF(OFFSET('Water Data'!$E$28,0,10*ROW('Water Data'!E107))="","",OFFSET('Water Data'!$E$28,0,10*ROW('Water Data'!E107)))</f>
        <v/>
      </c>
      <c r="BX113" s="289" t="str">
        <f ca="true">+IF(OFFSET('Water Data'!$E$29,0,10*ROW('Water Data'!E107))="","",OFFSET('Water Data'!$E$29,0,10*ROW('Water Data'!E107)))</f>
        <v/>
      </c>
      <c r="BY113" s="289" t="str">
        <f ca="true">+IF(OFFSET('Water Data'!$F$27,0,10*ROW('Water Data'!F107))="","",OFFSET('Water Data'!$F$27,0,10*ROW('Water Data'!F107)))</f>
        <v/>
      </c>
      <c r="BZ113" s="289" t="str">
        <f ca="true">+IF(OFFSET('Water Data'!$F$28,0,10*ROW('Water Data'!F107))="","",OFFSET('Water Data'!$F$28,0,10*ROW('Water Data'!F107)))</f>
        <v/>
      </c>
      <c r="CA113" s="289" t="str">
        <f ca="true">+IF(OFFSET('Water Data'!$F$29,0,10*ROW('Water Data'!F107))="","",OFFSET('Water Data'!$F$29,0,10*ROW('Water Data'!F107)))</f>
        <v/>
      </c>
      <c r="CB113" s="289" t="str">
        <f ca="true">+IF(OFFSET('Water Data'!$G$27,0,10*ROW('Water Data'!G107))="","",OFFSET('Water Data'!$G$27,0,10*ROW('Water Data'!G107)))</f>
        <v/>
      </c>
      <c r="CC113" s="289" t="str">
        <f ca="true">+IF(OFFSET('Water Data'!$G$28,0,10*ROW('Water Data'!G107))="","",OFFSET('Water Data'!$G$28,0,10*ROW('Water Data'!G107)))</f>
        <v/>
      </c>
      <c r="CD113" s="289" t="str">
        <f ca="true">+IF(OFFSET('Water Data'!$G$29,0,10*ROW('Water Data'!G107))="","",OFFSET('Water Data'!$G$29,0,10*ROW('Water Data'!G107)))</f>
        <v/>
      </c>
      <c r="CE113" s="289" t="str">
        <f ca="true">+IF(OFFSET('Water Data'!$H$27,0,10*ROW('Water Data'!H107))="","",OFFSET('Water Data'!$H$27,0,10*ROW('Water Data'!H107)))</f>
        <v/>
      </c>
      <c r="CF113" s="289" t="str">
        <f ca="true">+IF(OFFSET('Water Data'!$H$28,0,10*ROW('Water Data'!H107))="","",OFFSET('Water Data'!$H$28,0,10*ROW('Water Data'!H107)))</f>
        <v/>
      </c>
      <c r="CG113" s="289" t="str">
        <f ca="true">+IF(OFFSET('Water Data'!$H$29,0,10*ROW('Water Data'!H107))="","",OFFSET('Water Data'!$H$29,0,10*ROW('Water Data'!H107)))</f>
        <v/>
      </c>
      <c r="CH113" s="289" t="str">
        <f ca="true">+IF(OFFSET('Water Data'!$I$27,0,10*ROW('Water Data'!I107))="","",OFFSET('Water Data'!$I$27,0,10*ROW('Water Data'!I107)))</f>
        <v/>
      </c>
      <c r="CI113" s="289" t="str">
        <f ca="true">+IF(OFFSET('Water Data'!$I$28,0,10*ROW('Water Data'!I107))="","",OFFSET('Water Data'!$I$28,0,10*ROW('Water Data'!I107)))</f>
        <v/>
      </c>
      <c r="CJ113" s="289" t="str">
        <f ca="true">+IF(OFFSET('Water Data'!$I$29,0,10*ROW('Water Data'!I107))="","",OFFSET('Water Data'!$I$29,0,10*ROW('Water Data'!I107)))</f>
        <v/>
      </c>
      <c r="CK113" s="289" t="str">
        <f ca="true">+IF(OFFSET('Sanitation Data'!$D$28,0,10*ROW('Sanitation Data'!D107))="","",OFFSET('Sanitation Data'!$D$28,0,10*ROW('Sanitation Data'!D107)))</f>
        <v/>
      </c>
      <c r="CL113" s="289" t="str">
        <f ca="true">+IF(OFFSET('Sanitation Data'!$D$29,0,10*ROW('Sanitation Data'!D107))="","",OFFSET('Sanitation Data'!$D$29,0,10*ROW('Sanitation Data'!D107)))</f>
        <v/>
      </c>
      <c r="CM113" s="289" t="str">
        <f ca="true">+IF(OFFSET('Sanitation Data'!$D$30,0,10*ROW('Sanitation Data'!D107))="","",OFFSET('Sanitation Data'!$D$30,0,10*ROW('Sanitation Data'!D107)))</f>
        <v/>
      </c>
      <c r="CN113" s="289" t="str">
        <f ca="true">+IF(OFFSET('Sanitation Data'!$D$31,0,10*ROW('Sanitation Data'!D107))="","",OFFSET('Sanitation Data'!$D$31,0,10*ROW('Sanitation Data'!D107)))</f>
        <v/>
      </c>
      <c r="CO113" s="289" t="str">
        <f ca="true">+IF(OFFSET('Sanitation Data'!$D$32,0,10*ROW('Sanitation Data'!D107))="","",OFFSET('Sanitation Data'!$D$32,0,10*ROW('Sanitation Data'!D107)))</f>
        <v/>
      </c>
      <c r="CP113" s="289" t="str">
        <f ca="true">+IF(OFFSET('Sanitation Data'!$E$28,0,10*ROW('Sanitation Data'!E107))="","",OFFSET('Sanitation Data'!$E$28,0,10*ROW('Sanitation Data'!E107)))</f>
        <v/>
      </c>
      <c r="CQ113" s="289" t="str">
        <f ca="true">+IF(OFFSET('Sanitation Data'!$E$29,0,10*ROW('Sanitation Data'!E107))="","",OFFSET('Sanitation Data'!$E$29,0,10*ROW('Sanitation Data'!E107)))</f>
        <v/>
      </c>
      <c r="CR113" s="289" t="str">
        <f ca="true">+IF(OFFSET('Sanitation Data'!$E$30,0,10*ROW('Sanitation Data'!E107))="","",OFFSET('Sanitation Data'!$E$30,0,10*ROW('Sanitation Data'!E107)))</f>
        <v/>
      </c>
      <c r="CS113" s="289" t="str">
        <f ca="true">+IF(OFFSET('Sanitation Data'!$E$31,0,10*ROW('Sanitation Data'!E107))="","",OFFSET('Sanitation Data'!$E$31,0,10*ROW('Sanitation Data'!E107)))</f>
        <v/>
      </c>
      <c r="CT113" s="289" t="str">
        <f ca="true">+IF(OFFSET('Sanitation Data'!$E$32,0,10*ROW('Sanitation Data'!E107))="","",OFFSET('Sanitation Data'!$E$32,0,10*ROW('Sanitation Data'!E107)))</f>
        <v/>
      </c>
      <c r="CU113" s="289" t="str">
        <f ca="true">+IF(OFFSET('Sanitation Data'!$F$28,0,10*ROW('Sanitation Data'!F107))="","",OFFSET('Sanitation Data'!$F$28,0,10*ROW('Sanitation Data'!F107)))</f>
        <v/>
      </c>
      <c r="CV113" s="289" t="str">
        <f ca="true">+IF(OFFSET('Sanitation Data'!$F$29,0,10*ROW('Sanitation Data'!F107))="","",OFFSET('Sanitation Data'!$F$29,0,10*ROW('Sanitation Data'!F107)))</f>
        <v/>
      </c>
      <c r="CW113" s="289" t="str">
        <f ca="true">+IF(OFFSET('Sanitation Data'!$F$30,0,10*ROW('Sanitation Data'!F107))="","",OFFSET('Sanitation Data'!$F$30,0,10*ROW('Sanitation Data'!F107)))</f>
        <v/>
      </c>
      <c r="CX113" s="289" t="str">
        <f ca="true">+IF(OFFSET('Sanitation Data'!$F$31,0,10*ROW('Sanitation Data'!F107))="","",OFFSET('Sanitation Data'!$F$31,0,10*ROW('Sanitation Data'!F107)))</f>
        <v/>
      </c>
      <c r="CY113" s="289" t="str">
        <f ca="true">+IF(OFFSET('Sanitation Data'!$F$32,0,10*ROW('Sanitation Data'!F107))="","",OFFSET('Sanitation Data'!$F$32,0,10*ROW('Sanitation Data'!F107)))</f>
        <v/>
      </c>
      <c r="CZ113" s="289" t="str">
        <f ca="true">+IF(OFFSET('Sanitation Data'!$G$28,0,10*ROW('Sanitation Data'!G107))="","",OFFSET('Sanitation Data'!$G$28,0,10*ROW('Sanitation Data'!G107)))</f>
        <v/>
      </c>
      <c r="DA113" s="289" t="str">
        <f ca="true">+IF(OFFSET('Sanitation Data'!$G$29,0,10*ROW('Sanitation Data'!G107))="","",OFFSET('Sanitation Data'!$G$29,0,10*ROW('Sanitation Data'!G107)))</f>
        <v/>
      </c>
      <c r="DB113" s="289" t="str">
        <f ca="true">+IF(OFFSET('Sanitation Data'!$G$30,0,10*ROW('Sanitation Data'!G107))="","",OFFSET('Sanitation Data'!$G$30,0,10*ROW('Sanitation Data'!G107)))</f>
        <v/>
      </c>
      <c r="DC113" s="289" t="str">
        <f ca="true">+IF(OFFSET('Sanitation Data'!$G$31,0,10*ROW('Sanitation Data'!G107))="","",OFFSET('Sanitation Data'!$G$31,0,10*ROW('Sanitation Data'!G107)))</f>
        <v/>
      </c>
      <c r="DD113" s="289" t="str">
        <f ca="true">+IF(OFFSET('Sanitation Data'!$G$32,0,10*ROW('Sanitation Data'!G107))="","",OFFSET('Sanitation Data'!$G$32,0,10*ROW('Sanitation Data'!G107)))</f>
        <v/>
      </c>
      <c r="DE113" s="289" t="str">
        <f ca="true">+IF(OFFSET('Sanitation Data'!$H$28,0,10*ROW('Sanitation Data'!H107))="","",OFFSET('Sanitation Data'!$H$28,0,10*ROW('Sanitation Data'!H107)))</f>
        <v/>
      </c>
      <c r="DF113" s="289" t="str">
        <f ca="true">+IF(OFFSET('Sanitation Data'!$H$29,0,10*ROW('Sanitation Data'!H107))="","",OFFSET('Sanitation Data'!$H$29,0,10*ROW('Sanitation Data'!H107)))</f>
        <v/>
      </c>
      <c r="DG113" s="289" t="str">
        <f ca="true">+IF(OFFSET('Sanitation Data'!$H$30,0,10*ROW('Sanitation Data'!H107))="","",OFFSET('Sanitation Data'!$H$30,0,10*ROW('Sanitation Data'!H107)))</f>
        <v/>
      </c>
      <c r="DH113" s="289" t="str">
        <f ca="true">+IF(OFFSET('Sanitation Data'!$H$31,0,10*ROW('Sanitation Data'!H107))="","",OFFSET('Sanitation Data'!$H$31,0,10*ROW('Sanitation Data'!H107)))</f>
        <v/>
      </c>
      <c r="DI113" s="289" t="str">
        <f ca="true">+IF(OFFSET('Sanitation Data'!$H$32,0,10*ROW('Sanitation Data'!H107))="","",OFFSET('Sanitation Data'!$H$32,0,10*ROW('Sanitation Data'!H107)))</f>
        <v/>
      </c>
      <c r="DJ113" s="289" t="str">
        <f ca="true">+IF(OFFSET('Sanitation Data'!$I$28,0,10*ROW('Sanitation Data'!I107))="","",OFFSET('Sanitation Data'!$I$28,0,10*ROW('Sanitation Data'!I107)))</f>
        <v/>
      </c>
      <c r="DK113" s="289" t="str">
        <f ca="true">+IF(OFFSET('Sanitation Data'!$I$29,0,10*ROW('Sanitation Data'!I107))="","",OFFSET('Sanitation Data'!$I$29,0,10*ROW('Sanitation Data'!I107)))</f>
        <v/>
      </c>
      <c r="DL113" s="289" t="str">
        <f ca="true">+IF(OFFSET('Sanitation Data'!$I$30,0,10*ROW('Sanitation Data'!I107))="","",OFFSET('Sanitation Data'!$I$30,0,10*ROW('Sanitation Data'!I107)))</f>
        <v/>
      </c>
      <c r="DM113" s="289" t="str">
        <f ca="true">+IF(OFFSET('Sanitation Data'!$I$31,0,10*ROW('Sanitation Data'!I107))="","",OFFSET('Sanitation Data'!$I$31,0,10*ROW('Sanitation Data'!I107)))</f>
        <v/>
      </c>
      <c r="DN113" s="289" t="str">
        <f ca="true">+IF(OFFSET('Sanitation Data'!$I$32,0,10*ROW('Sanitation Data'!I107))="","",OFFSET('Sanitation Data'!$I$32,0,10*ROW('Sanitation Data'!I107)))</f>
        <v/>
      </c>
      <c r="DO113" s="289" t="str">
        <f ca="true">+IF(OFFSET('Hygiene Data'!$D$11,0,10*ROW('Hygiene Data'!D107))="","",OFFSET('Hygiene Data'!$D$11,0,10*ROW('Hygiene Data'!D107)))</f>
        <v/>
      </c>
      <c r="DP113" s="289" t="str">
        <f ca="true">+IF(OFFSET('Hygiene Data'!$D$12,0,10*ROW('Hygiene Data'!D107))="","",OFFSET('Hygiene Data'!$D$12,0,10*ROW('Hygiene Data'!D107)))</f>
        <v/>
      </c>
      <c r="DQ113" s="289" t="str">
        <f ca="true">+IF(OFFSET('Hygiene Data'!$D$13,0,10*ROW('Hygiene Data'!D107))="","",OFFSET('Hygiene Data'!$D$13,0,10*ROW('Hygiene Data'!D107)))</f>
        <v/>
      </c>
      <c r="DR113" s="289" t="str">
        <f ca="true">+IF(OFFSET('Hygiene Data'!$E$11,0,10*ROW('Hygiene Data'!E107))="","",OFFSET('Hygiene Data'!$E$11,0,10*ROW('Hygiene Data'!E107)))</f>
        <v/>
      </c>
      <c r="DS113" s="289" t="str">
        <f ca="true">+IF(OFFSET('Hygiene Data'!$E$12,0,10*ROW('Hygiene Data'!E107))="","",OFFSET('Hygiene Data'!$E$12,0,10*ROW('Hygiene Data'!E107)))</f>
        <v/>
      </c>
      <c r="DT113" s="289" t="str">
        <f ca="true">+IF(OFFSET('Hygiene Data'!$E$13,0,10*ROW('Hygiene Data'!E107))="","",OFFSET('Hygiene Data'!$E$13,0,10*ROW('Hygiene Data'!E107)))</f>
        <v/>
      </c>
      <c r="DU113" s="289" t="str">
        <f ca="true">+IF(OFFSET('Hygiene Data'!$F$11,0,10*ROW('Hygiene Data'!F107))="","",OFFSET('Hygiene Data'!$F$11,0,10*ROW('Hygiene Data'!F107)))</f>
        <v/>
      </c>
      <c r="DV113" s="289" t="str">
        <f ca="true">+IF(OFFSET('Hygiene Data'!$F$12,0,10*ROW('Hygiene Data'!F107))="","",OFFSET('Hygiene Data'!$F$12,0,10*ROW('Hygiene Data'!F107)))</f>
        <v/>
      </c>
      <c r="DW113" s="289" t="str">
        <f ca="true">+IF(OFFSET('Hygiene Data'!$F$13,0,10*ROW('Hygiene Data'!F107))="","",OFFSET('Hygiene Data'!$F$13,0,10*ROW('Hygiene Data'!F107)))</f>
        <v/>
      </c>
      <c r="DX113" s="289" t="str">
        <f ca="true">+IF(OFFSET('Hygiene Data'!$G$11,0,10*ROW('Hygiene Data'!G107))="","",OFFSET('Hygiene Data'!$G$11,0,10*ROW('Hygiene Data'!G107)))</f>
        <v/>
      </c>
      <c r="DY113" s="289" t="str">
        <f ca="true">+IF(OFFSET('Hygiene Data'!$G$12,0,10*ROW('Hygiene Data'!G107))="","",OFFSET('Hygiene Data'!$G$12,0,10*ROW('Hygiene Data'!G107)))</f>
        <v/>
      </c>
      <c r="DZ113" s="289" t="str">
        <f ca="true">+IF(OFFSET('Hygiene Data'!$G$13,0,10*ROW('Hygiene Data'!G107))="","",OFFSET('Hygiene Data'!$G$13,0,10*ROW('Hygiene Data'!G107)))</f>
        <v/>
      </c>
      <c r="EA113" s="289" t="str">
        <f ca="true">+IF(OFFSET('Hygiene Data'!$H$11,0,10*ROW('Hygiene Data'!H107))="","",OFFSET('Hygiene Data'!$H$11,0,10*ROW('Hygiene Data'!H107)))</f>
        <v/>
      </c>
      <c r="EB113" s="289" t="str">
        <f ca="true">+IF(OFFSET('Hygiene Data'!$H$12,0,10*ROW('Hygiene Data'!H107))="","",OFFSET('Hygiene Data'!$H$12,0,10*ROW('Hygiene Data'!H107)))</f>
        <v/>
      </c>
      <c r="EC113" s="289" t="str">
        <f ca="true">+IF(OFFSET('Hygiene Data'!$H$13,0,10*ROW('Hygiene Data'!H107))="","",OFFSET('Hygiene Data'!$H$13,0,10*ROW('Hygiene Data'!H107)))</f>
        <v/>
      </c>
      <c r="ED113" s="289" t="str">
        <f ca="true">+IF(OFFSET('Hygiene Data'!$I$11,0,10*ROW('Hygiene Data'!I107))="","",OFFSET('Hygiene Data'!$I$11,0,10*ROW('Hygiene Data'!I107)))</f>
        <v/>
      </c>
      <c r="EE113" s="289" t="str">
        <f ca="true">+IF(OFFSET('Hygiene Data'!$I$12,0,10*ROW('Hygiene Data'!I107))="","",OFFSET('Hygiene Data'!$I$12,0,10*ROW('Hygiene Data'!I107)))</f>
        <v/>
      </c>
      <c r="EF113" s="289"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5"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9"/>
      <c r="BS114" s="289" t="str">
        <f ca="true">+IF(OFFSET('Water Data'!$D$27,0,10*ROW('Water Data'!D108))="","",OFFSET('Water Data'!$D$27,0,10*ROW('Water Data'!D108)))</f>
        <v/>
      </c>
      <c r="BT114" s="289" t="str">
        <f ca="true">+IF(OFFSET('Water Data'!$D$28,0,10*ROW('Water Data'!D108))="","",OFFSET('Water Data'!$D$28,0,10*ROW('Water Data'!D108)))</f>
        <v/>
      </c>
      <c r="BU114" s="289" t="str">
        <f ca="true">+IF(OFFSET('Water Data'!$D$29,0,10*ROW('Water Data'!D108))="","",OFFSET('Water Data'!$D$29,0,10*ROW('Water Data'!D108)))</f>
        <v/>
      </c>
      <c r="BV114" s="289" t="str">
        <f ca="true">+IF(OFFSET('Water Data'!$E$27,0,10*ROW('Water Data'!E108))="","",OFFSET('Water Data'!$E$27,0,10*ROW('Water Data'!E108)))</f>
        <v/>
      </c>
      <c r="BW114" s="289" t="str">
        <f ca="true">+IF(OFFSET('Water Data'!$E$28,0,10*ROW('Water Data'!E108))="","",OFFSET('Water Data'!$E$28,0,10*ROW('Water Data'!E108)))</f>
        <v/>
      </c>
      <c r="BX114" s="289" t="str">
        <f ca="true">+IF(OFFSET('Water Data'!$E$29,0,10*ROW('Water Data'!E108))="","",OFFSET('Water Data'!$E$29,0,10*ROW('Water Data'!E108)))</f>
        <v/>
      </c>
      <c r="BY114" s="289" t="str">
        <f ca="true">+IF(OFFSET('Water Data'!$F$27,0,10*ROW('Water Data'!F108))="","",OFFSET('Water Data'!$F$27,0,10*ROW('Water Data'!F108)))</f>
        <v/>
      </c>
      <c r="BZ114" s="289" t="str">
        <f ca="true">+IF(OFFSET('Water Data'!$F$28,0,10*ROW('Water Data'!F108))="","",OFFSET('Water Data'!$F$28,0,10*ROW('Water Data'!F108)))</f>
        <v/>
      </c>
      <c r="CA114" s="289" t="str">
        <f ca="true">+IF(OFFSET('Water Data'!$F$29,0,10*ROW('Water Data'!F108))="","",OFFSET('Water Data'!$F$29,0,10*ROW('Water Data'!F108)))</f>
        <v/>
      </c>
      <c r="CB114" s="289" t="str">
        <f ca="true">+IF(OFFSET('Water Data'!$G$27,0,10*ROW('Water Data'!G108))="","",OFFSET('Water Data'!$G$27,0,10*ROW('Water Data'!G108)))</f>
        <v/>
      </c>
      <c r="CC114" s="289" t="str">
        <f ca="true">+IF(OFFSET('Water Data'!$G$28,0,10*ROW('Water Data'!G108))="","",OFFSET('Water Data'!$G$28,0,10*ROW('Water Data'!G108)))</f>
        <v/>
      </c>
      <c r="CD114" s="289" t="str">
        <f ca="true">+IF(OFFSET('Water Data'!$G$29,0,10*ROW('Water Data'!G108))="","",OFFSET('Water Data'!$G$29,0,10*ROW('Water Data'!G108)))</f>
        <v/>
      </c>
      <c r="CE114" s="289" t="str">
        <f ca="true">+IF(OFFSET('Water Data'!$H$27,0,10*ROW('Water Data'!H108))="","",OFFSET('Water Data'!$H$27,0,10*ROW('Water Data'!H108)))</f>
        <v/>
      </c>
      <c r="CF114" s="289" t="str">
        <f ca="true">+IF(OFFSET('Water Data'!$H$28,0,10*ROW('Water Data'!H108))="","",OFFSET('Water Data'!$H$28,0,10*ROW('Water Data'!H108)))</f>
        <v/>
      </c>
      <c r="CG114" s="289" t="str">
        <f ca="true">+IF(OFFSET('Water Data'!$H$29,0,10*ROW('Water Data'!H108))="","",OFFSET('Water Data'!$H$29,0,10*ROW('Water Data'!H108)))</f>
        <v/>
      </c>
      <c r="CH114" s="289" t="str">
        <f ca="true">+IF(OFFSET('Water Data'!$I$27,0,10*ROW('Water Data'!I108))="","",OFFSET('Water Data'!$I$27,0,10*ROW('Water Data'!I108)))</f>
        <v/>
      </c>
      <c r="CI114" s="289" t="str">
        <f ca="true">+IF(OFFSET('Water Data'!$I$28,0,10*ROW('Water Data'!I108))="","",OFFSET('Water Data'!$I$28,0,10*ROW('Water Data'!I108)))</f>
        <v/>
      </c>
      <c r="CJ114" s="289" t="str">
        <f ca="true">+IF(OFFSET('Water Data'!$I$29,0,10*ROW('Water Data'!I108))="","",OFFSET('Water Data'!$I$29,0,10*ROW('Water Data'!I108)))</f>
        <v/>
      </c>
      <c r="CK114" s="289" t="str">
        <f ca="true">+IF(OFFSET('Sanitation Data'!$D$28,0,10*ROW('Sanitation Data'!D108))="","",OFFSET('Sanitation Data'!$D$28,0,10*ROW('Sanitation Data'!D108)))</f>
        <v/>
      </c>
      <c r="CL114" s="289" t="str">
        <f ca="true">+IF(OFFSET('Sanitation Data'!$D$29,0,10*ROW('Sanitation Data'!D108))="","",OFFSET('Sanitation Data'!$D$29,0,10*ROW('Sanitation Data'!D108)))</f>
        <v/>
      </c>
      <c r="CM114" s="289" t="str">
        <f ca="true">+IF(OFFSET('Sanitation Data'!$D$30,0,10*ROW('Sanitation Data'!D108))="","",OFFSET('Sanitation Data'!$D$30,0,10*ROW('Sanitation Data'!D108)))</f>
        <v/>
      </c>
      <c r="CN114" s="289" t="str">
        <f ca="true">+IF(OFFSET('Sanitation Data'!$D$31,0,10*ROW('Sanitation Data'!D108))="","",OFFSET('Sanitation Data'!$D$31,0,10*ROW('Sanitation Data'!D108)))</f>
        <v/>
      </c>
      <c r="CO114" s="289" t="str">
        <f ca="true">+IF(OFFSET('Sanitation Data'!$D$32,0,10*ROW('Sanitation Data'!D108))="","",OFFSET('Sanitation Data'!$D$32,0,10*ROW('Sanitation Data'!D108)))</f>
        <v/>
      </c>
      <c r="CP114" s="289" t="str">
        <f ca="true">+IF(OFFSET('Sanitation Data'!$E$28,0,10*ROW('Sanitation Data'!E108))="","",OFFSET('Sanitation Data'!$E$28,0,10*ROW('Sanitation Data'!E108)))</f>
        <v/>
      </c>
      <c r="CQ114" s="289" t="str">
        <f ca="true">+IF(OFFSET('Sanitation Data'!$E$29,0,10*ROW('Sanitation Data'!E108))="","",OFFSET('Sanitation Data'!$E$29,0,10*ROW('Sanitation Data'!E108)))</f>
        <v/>
      </c>
      <c r="CR114" s="289" t="str">
        <f ca="true">+IF(OFFSET('Sanitation Data'!$E$30,0,10*ROW('Sanitation Data'!E108))="","",OFFSET('Sanitation Data'!$E$30,0,10*ROW('Sanitation Data'!E108)))</f>
        <v/>
      </c>
      <c r="CS114" s="289" t="str">
        <f ca="true">+IF(OFFSET('Sanitation Data'!$E$31,0,10*ROW('Sanitation Data'!E108))="","",OFFSET('Sanitation Data'!$E$31,0,10*ROW('Sanitation Data'!E108)))</f>
        <v/>
      </c>
      <c r="CT114" s="289" t="str">
        <f ca="true">+IF(OFFSET('Sanitation Data'!$E$32,0,10*ROW('Sanitation Data'!E108))="","",OFFSET('Sanitation Data'!$E$32,0,10*ROW('Sanitation Data'!E108)))</f>
        <v/>
      </c>
      <c r="CU114" s="289" t="str">
        <f ca="true">+IF(OFFSET('Sanitation Data'!$F$28,0,10*ROW('Sanitation Data'!F108))="","",OFFSET('Sanitation Data'!$F$28,0,10*ROW('Sanitation Data'!F108)))</f>
        <v/>
      </c>
      <c r="CV114" s="289" t="str">
        <f ca="true">+IF(OFFSET('Sanitation Data'!$F$29,0,10*ROW('Sanitation Data'!F108))="","",OFFSET('Sanitation Data'!$F$29,0,10*ROW('Sanitation Data'!F108)))</f>
        <v/>
      </c>
      <c r="CW114" s="289" t="str">
        <f ca="true">+IF(OFFSET('Sanitation Data'!$F$30,0,10*ROW('Sanitation Data'!F108))="","",OFFSET('Sanitation Data'!$F$30,0,10*ROW('Sanitation Data'!F108)))</f>
        <v/>
      </c>
      <c r="CX114" s="289" t="str">
        <f ca="true">+IF(OFFSET('Sanitation Data'!$F$31,0,10*ROW('Sanitation Data'!F108))="","",OFFSET('Sanitation Data'!$F$31,0,10*ROW('Sanitation Data'!F108)))</f>
        <v/>
      </c>
      <c r="CY114" s="289" t="str">
        <f ca="true">+IF(OFFSET('Sanitation Data'!$F$32,0,10*ROW('Sanitation Data'!F108))="","",OFFSET('Sanitation Data'!$F$32,0,10*ROW('Sanitation Data'!F108)))</f>
        <v/>
      </c>
      <c r="CZ114" s="289" t="str">
        <f ca="true">+IF(OFFSET('Sanitation Data'!$G$28,0,10*ROW('Sanitation Data'!G108))="","",OFFSET('Sanitation Data'!$G$28,0,10*ROW('Sanitation Data'!G108)))</f>
        <v/>
      </c>
      <c r="DA114" s="289" t="str">
        <f ca="true">+IF(OFFSET('Sanitation Data'!$G$29,0,10*ROW('Sanitation Data'!G108))="","",OFFSET('Sanitation Data'!$G$29,0,10*ROW('Sanitation Data'!G108)))</f>
        <v/>
      </c>
      <c r="DB114" s="289" t="str">
        <f ca="true">+IF(OFFSET('Sanitation Data'!$G$30,0,10*ROW('Sanitation Data'!G108))="","",OFFSET('Sanitation Data'!$G$30,0,10*ROW('Sanitation Data'!G108)))</f>
        <v/>
      </c>
      <c r="DC114" s="289" t="str">
        <f ca="true">+IF(OFFSET('Sanitation Data'!$G$31,0,10*ROW('Sanitation Data'!G108))="","",OFFSET('Sanitation Data'!$G$31,0,10*ROW('Sanitation Data'!G108)))</f>
        <v/>
      </c>
      <c r="DD114" s="289" t="str">
        <f ca="true">+IF(OFFSET('Sanitation Data'!$G$32,0,10*ROW('Sanitation Data'!G108))="","",OFFSET('Sanitation Data'!$G$32,0,10*ROW('Sanitation Data'!G108)))</f>
        <v/>
      </c>
      <c r="DE114" s="289" t="str">
        <f ca="true">+IF(OFFSET('Sanitation Data'!$H$28,0,10*ROW('Sanitation Data'!H108))="","",OFFSET('Sanitation Data'!$H$28,0,10*ROW('Sanitation Data'!H108)))</f>
        <v/>
      </c>
      <c r="DF114" s="289" t="str">
        <f ca="true">+IF(OFFSET('Sanitation Data'!$H$29,0,10*ROW('Sanitation Data'!H108))="","",OFFSET('Sanitation Data'!$H$29,0,10*ROW('Sanitation Data'!H108)))</f>
        <v/>
      </c>
      <c r="DG114" s="289" t="str">
        <f ca="true">+IF(OFFSET('Sanitation Data'!$H$30,0,10*ROW('Sanitation Data'!H108))="","",OFFSET('Sanitation Data'!$H$30,0,10*ROW('Sanitation Data'!H108)))</f>
        <v/>
      </c>
      <c r="DH114" s="289" t="str">
        <f ca="true">+IF(OFFSET('Sanitation Data'!$H$31,0,10*ROW('Sanitation Data'!H108))="","",OFFSET('Sanitation Data'!$H$31,0,10*ROW('Sanitation Data'!H108)))</f>
        <v/>
      </c>
      <c r="DI114" s="289" t="str">
        <f ca="true">+IF(OFFSET('Sanitation Data'!$H$32,0,10*ROW('Sanitation Data'!H108))="","",OFFSET('Sanitation Data'!$H$32,0,10*ROW('Sanitation Data'!H108)))</f>
        <v/>
      </c>
      <c r="DJ114" s="289" t="str">
        <f ca="true">+IF(OFFSET('Sanitation Data'!$I$28,0,10*ROW('Sanitation Data'!I108))="","",OFFSET('Sanitation Data'!$I$28,0,10*ROW('Sanitation Data'!I108)))</f>
        <v/>
      </c>
      <c r="DK114" s="289" t="str">
        <f ca="true">+IF(OFFSET('Sanitation Data'!$I$29,0,10*ROW('Sanitation Data'!I108))="","",OFFSET('Sanitation Data'!$I$29,0,10*ROW('Sanitation Data'!I108)))</f>
        <v/>
      </c>
      <c r="DL114" s="289" t="str">
        <f ca="true">+IF(OFFSET('Sanitation Data'!$I$30,0,10*ROW('Sanitation Data'!I108))="","",OFFSET('Sanitation Data'!$I$30,0,10*ROW('Sanitation Data'!I108)))</f>
        <v/>
      </c>
      <c r="DM114" s="289" t="str">
        <f ca="true">+IF(OFFSET('Sanitation Data'!$I$31,0,10*ROW('Sanitation Data'!I108))="","",OFFSET('Sanitation Data'!$I$31,0,10*ROW('Sanitation Data'!I108)))</f>
        <v/>
      </c>
      <c r="DN114" s="289" t="str">
        <f ca="true">+IF(OFFSET('Sanitation Data'!$I$32,0,10*ROW('Sanitation Data'!I108))="","",OFFSET('Sanitation Data'!$I$32,0,10*ROW('Sanitation Data'!I108)))</f>
        <v/>
      </c>
      <c r="DO114" s="289" t="str">
        <f ca="true">+IF(OFFSET('Hygiene Data'!$D$11,0,10*ROW('Hygiene Data'!D108))="","",OFFSET('Hygiene Data'!$D$11,0,10*ROW('Hygiene Data'!D108)))</f>
        <v/>
      </c>
      <c r="DP114" s="289" t="str">
        <f ca="true">+IF(OFFSET('Hygiene Data'!$D$12,0,10*ROW('Hygiene Data'!D108))="","",OFFSET('Hygiene Data'!$D$12,0,10*ROW('Hygiene Data'!D108)))</f>
        <v/>
      </c>
      <c r="DQ114" s="289" t="str">
        <f ca="true">+IF(OFFSET('Hygiene Data'!$D$13,0,10*ROW('Hygiene Data'!D108))="","",OFFSET('Hygiene Data'!$D$13,0,10*ROW('Hygiene Data'!D108)))</f>
        <v/>
      </c>
      <c r="DR114" s="289" t="str">
        <f ca="true">+IF(OFFSET('Hygiene Data'!$E$11,0,10*ROW('Hygiene Data'!E108))="","",OFFSET('Hygiene Data'!$E$11,0,10*ROW('Hygiene Data'!E108)))</f>
        <v/>
      </c>
      <c r="DS114" s="289" t="str">
        <f ca="true">+IF(OFFSET('Hygiene Data'!$E$12,0,10*ROW('Hygiene Data'!E108))="","",OFFSET('Hygiene Data'!$E$12,0,10*ROW('Hygiene Data'!E108)))</f>
        <v/>
      </c>
      <c r="DT114" s="289" t="str">
        <f ca="true">+IF(OFFSET('Hygiene Data'!$E$13,0,10*ROW('Hygiene Data'!E108))="","",OFFSET('Hygiene Data'!$E$13,0,10*ROW('Hygiene Data'!E108)))</f>
        <v/>
      </c>
      <c r="DU114" s="289" t="str">
        <f ca="true">+IF(OFFSET('Hygiene Data'!$F$11,0,10*ROW('Hygiene Data'!F108))="","",OFFSET('Hygiene Data'!$F$11,0,10*ROW('Hygiene Data'!F108)))</f>
        <v/>
      </c>
      <c r="DV114" s="289" t="str">
        <f ca="true">+IF(OFFSET('Hygiene Data'!$F$12,0,10*ROW('Hygiene Data'!F108))="","",OFFSET('Hygiene Data'!$F$12,0,10*ROW('Hygiene Data'!F108)))</f>
        <v/>
      </c>
      <c r="DW114" s="289" t="str">
        <f ca="true">+IF(OFFSET('Hygiene Data'!$F$13,0,10*ROW('Hygiene Data'!F108))="","",OFFSET('Hygiene Data'!$F$13,0,10*ROW('Hygiene Data'!F108)))</f>
        <v/>
      </c>
      <c r="DX114" s="289" t="str">
        <f ca="true">+IF(OFFSET('Hygiene Data'!$G$11,0,10*ROW('Hygiene Data'!G108))="","",OFFSET('Hygiene Data'!$G$11,0,10*ROW('Hygiene Data'!G108)))</f>
        <v/>
      </c>
      <c r="DY114" s="289" t="str">
        <f ca="true">+IF(OFFSET('Hygiene Data'!$G$12,0,10*ROW('Hygiene Data'!G108))="","",OFFSET('Hygiene Data'!$G$12,0,10*ROW('Hygiene Data'!G108)))</f>
        <v/>
      </c>
      <c r="DZ114" s="289" t="str">
        <f ca="true">+IF(OFFSET('Hygiene Data'!$G$13,0,10*ROW('Hygiene Data'!G108))="","",OFFSET('Hygiene Data'!$G$13,0,10*ROW('Hygiene Data'!G108)))</f>
        <v/>
      </c>
      <c r="EA114" s="289" t="str">
        <f ca="true">+IF(OFFSET('Hygiene Data'!$H$11,0,10*ROW('Hygiene Data'!H108))="","",OFFSET('Hygiene Data'!$H$11,0,10*ROW('Hygiene Data'!H108)))</f>
        <v/>
      </c>
      <c r="EB114" s="289" t="str">
        <f ca="true">+IF(OFFSET('Hygiene Data'!$H$12,0,10*ROW('Hygiene Data'!H108))="","",OFFSET('Hygiene Data'!$H$12,0,10*ROW('Hygiene Data'!H108)))</f>
        <v/>
      </c>
      <c r="EC114" s="289" t="str">
        <f ca="true">+IF(OFFSET('Hygiene Data'!$H$13,0,10*ROW('Hygiene Data'!H108))="","",OFFSET('Hygiene Data'!$H$13,0,10*ROW('Hygiene Data'!H108)))</f>
        <v/>
      </c>
      <c r="ED114" s="289" t="str">
        <f ca="true">+IF(OFFSET('Hygiene Data'!$I$11,0,10*ROW('Hygiene Data'!I108))="","",OFFSET('Hygiene Data'!$I$11,0,10*ROW('Hygiene Data'!I108)))</f>
        <v/>
      </c>
      <c r="EE114" s="289" t="str">
        <f ca="true">+IF(OFFSET('Hygiene Data'!$I$12,0,10*ROW('Hygiene Data'!I108))="","",OFFSET('Hygiene Data'!$I$12,0,10*ROW('Hygiene Data'!I108)))</f>
        <v/>
      </c>
      <c r="EF114" s="289"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5"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9"/>
      <c r="BS115" s="289" t="str">
        <f ca="true">+IF(OFFSET('Water Data'!$D$27,0,10*ROW('Water Data'!D109))="","",OFFSET('Water Data'!$D$27,0,10*ROW('Water Data'!D109)))</f>
        <v/>
      </c>
      <c r="BT115" s="289" t="str">
        <f ca="true">+IF(OFFSET('Water Data'!$D$28,0,10*ROW('Water Data'!D109))="","",OFFSET('Water Data'!$D$28,0,10*ROW('Water Data'!D109)))</f>
        <v/>
      </c>
      <c r="BU115" s="289" t="str">
        <f ca="true">+IF(OFFSET('Water Data'!$D$29,0,10*ROW('Water Data'!D109))="","",OFFSET('Water Data'!$D$29,0,10*ROW('Water Data'!D109)))</f>
        <v/>
      </c>
      <c r="BV115" s="289" t="str">
        <f ca="true">+IF(OFFSET('Water Data'!$E$27,0,10*ROW('Water Data'!E109))="","",OFFSET('Water Data'!$E$27,0,10*ROW('Water Data'!E109)))</f>
        <v/>
      </c>
      <c r="BW115" s="289" t="str">
        <f ca="true">+IF(OFFSET('Water Data'!$E$28,0,10*ROW('Water Data'!E109))="","",OFFSET('Water Data'!$E$28,0,10*ROW('Water Data'!E109)))</f>
        <v/>
      </c>
      <c r="BX115" s="289" t="str">
        <f ca="true">+IF(OFFSET('Water Data'!$E$29,0,10*ROW('Water Data'!E109))="","",OFFSET('Water Data'!$E$29,0,10*ROW('Water Data'!E109)))</f>
        <v/>
      </c>
      <c r="BY115" s="289" t="str">
        <f ca="true">+IF(OFFSET('Water Data'!$F$27,0,10*ROW('Water Data'!F109))="","",OFFSET('Water Data'!$F$27,0,10*ROW('Water Data'!F109)))</f>
        <v/>
      </c>
      <c r="BZ115" s="289" t="str">
        <f ca="true">+IF(OFFSET('Water Data'!$F$28,0,10*ROW('Water Data'!F109))="","",OFFSET('Water Data'!$F$28,0,10*ROW('Water Data'!F109)))</f>
        <v/>
      </c>
      <c r="CA115" s="289" t="str">
        <f ca="true">+IF(OFFSET('Water Data'!$F$29,0,10*ROW('Water Data'!F109))="","",OFFSET('Water Data'!$F$29,0,10*ROW('Water Data'!F109)))</f>
        <v/>
      </c>
      <c r="CB115" s="289" t="str">
        <f ca="true">+IF(OFFSET('Water Data'!$G$27,0,10*ROW('Water Data'!G109))="","",OFFSET('Water Data'!$G$27,0,10*ROW('Water Data'!G109)))</f>
        <v/>
      </c>
      <c r="CC115" s="289" t="str">
        <f ca="true">+IF(OFFSET('Water Data'!$G$28,0,10*ROW('Water Data'!G109))="","",OFFSET('Water Data'!$G$28,0,10*ROW('Water Data'!G109)))</f>
        <v/>
      </c>
      <c r="CD115" s="289" t="str">
        <f ca="true">+IF(OFFSET('Water Data'!$G$29,0,10*ROW('Water Data'!G109))="","",OFFSET('Water Data'!$G$29,0,10*ROW('Water Data'!G109)))</f>
        <v/>
      </c>
      <c r="CE115" s="289" t="str">
        <f ca="true">+IF(OFFSET('Water Data'!$H$27,0,10*ROW('Water Data'!H109))="","",OFFSET('Water Data'!$H$27,0,10*ROW('Water Data'!H109)))</f>
        <v/>
      </c>
      <c r="CF115" s="289" t="str">
        <f ca="true">+IF(OFFSET('Water Data'!$H$28,0,10*ROW('Water Data'!H109))="","",OFFSET('Water Data'!$H$28,0,10*ROW('Water Data'!H109)))</f>
        <v/>
      </c>
      <c r="CG115" s="289" t="str">
        <f ca="true">+IF(OFFSET('Water Data'!$H$29,0,10*ROW('Water Data'!H109))="","",OFFSET('Water Data'!$H$29,0,10*ROW('Water Data'!H109)))</f>
        <v/>
      </c>
      <c r="CH115" s="289" t="str">
        <f ca="true">+IF(OFFSET('Water Data'!$I$27,0,10*ROW('Water Data'!I109))="","",OFFSET('Water Data'!$I$27,0,10*ROW('Water Data'!I109)))</f>
        <v/>
      </c>
      <c r="CI115" s="289" t="str">
        <f ca="true">+IF(OFFSET('Water Data'!$I$28,0,10*ROW('Water Data'!I109))="","",OFFSET('Water Data'!$I$28,0,10*ROW('Water Data'!I109)))</f>
        <v/>
      </c>
      <c r="CJ115" s="289" t="str">
        <f ca="true">+IF(OFFSET('Water Data'!$I$29,0,10*ROW('Water Data'!I109))="","",OFFSET('Water Data'!$I$29,0,10*ROW('Water Data'!I109)))</f>
        <v/>
      </c>
      <c r="CK115" s="289" t="str">
        <f ca="true">+IF(OFFSET('Sanitation Data'!$D$28,0,10*ROW('Sanitation Data'!D109))="","",OFFSET('Sanitation Data'!$D$28,0,10*ROW('Sanitation Data'!D109)))</f>
        <v/>
      </c>
      <c r="CL115" s="289" t="str">
        <f ca="true">+IF(OFFSET('Sanitation Data'!$D$29,0,10*ROW('Sanitation Data'!D109))="","",OFFSET('Sanitation Data'!$D$29,0,10*ROW('Sanitation Data'!D109)))</f>
        <v/>
      </c>
      <c r="CM115" s="289" t="str">
        <f ca="true">+IF(OFFSET('Sanitation Data'!$D$30,0,10*ROW('Sanitation Data'!D109))="","",OFFSET('Sanitation Data'!$D$30,0,10*ROW('Sanitation Data'!D109)))</f>
        <v/>
      </c>
      <c r="CN115" s="289" t="str">
        <f ca="true">+IF(OFFSET('Sanitation Data'!$D$31,0,10*ROW('Sanitation Data'!D109))="","",OFFSET('Sanitation Data'!$D$31,0,10*ROW('Sanitation Data'!D109)))</f>
        <v/>
      </c>
      <c r="CO115" s="289" t="str">
        <f ca="true">+IF(OFFSET('Sanitation Data'!$D$32,0,10*ROW('Sanitation Data'!D109))="","",OFFSET('Sanitation Data'!$D$32,0,10*ROW('Sanitation Data'!D109)))</f>
        <v/>
      </c>
      <c r="CP115" s="289" t="str">
        <f ca="true">+IF(OFFSET('Sanitation Data'!$E$28,0,10*ROW('Sanitation Data'!E109))="","",OFFSET('Sanitation Data'!$E$28,0,10*ROW('Sanitation Data'!E109)))</f>
        <v/>
      </c>
      <c r="CQ115" s="289" t="str">
        <f ca="true">+IF(OFFSET('Sanitation Data'!$E$29,0,10*ROW('Sanitation Data'!E109))="","",OFFSET('Sanitation Data'!$E$29,0,10*ROW('Sanitation Data'!E109)))</f>
        <v/>
      </c>
      <c r="CR115" s="289" t="str">
        <f ca="true">+IF(OFFSET('Sanitation Data'!$E$30,0,10*ROW('Sanitation Data'!E109))="","",OFFSET('Sanitation Data'!$E$30,0,10*ROW('Sanitation Data'!E109)))</f>
        <v/>
      </c>
      <c r="CS115" s="289" t="str">
        <f ca="true">+IF(OFFSET('Sanitation Data'!$E$31,0,10*ROW('Sanitation Data'!E109))="","",OFFSET('Sanitation Data'!$E$31,0,10*ROW('Sanitation Data'!E109)))</f>
        <v/>
      </c>
      <c r="CT115" s="289" t="str">
        <f ca="true">+IF(OFFSET('Sanitation Data'!$E$32,0,10*ROW('Sanitation Data'!E109))="","",OFFSET('Sanitation Data'!$E$32,0,10*ROW('Sanitation Data'!E109)))</f>
        <v/>
      </c>
      <c r="CU115" s="289" t="str">
        <f ca="true">+IF(OFFSET('Sanitation Data'!$F$28,0,10*ROW('Sanitation Data'!F109))="","",OFFSET('Sanitation Data'!$F$28,0,10*ROW('Sanitation Data'!F109)))</f>
        <v/>
      </c>
      <c r="CV115" s="289" t="str">
        <f ca="true">+IF(OFFSET('Sanitation Data'!$F$29,0,10*ROW('Sanitation Data'!F109))="","",OFFSET('Sanitation Data'!$F$29,0,10*ROW('Sanitation Data'!F109)))</f>
        <v/>
      </c>
      <c r="CW115" s="289" t="str">
        <f ca="true">+IF(OFFSET('Sanitation Data'!$F$30,0,10*ROW('Sanitation Data'!F109))="","",OFFSET('Sanitation Data'!$F$30,0,10*ROW('Sanitation Data'!F109)))</f>
        <v/>
      </c>
      <c r="CX115" s="289" t="str">
        <f ca="true">+IF(OFFSET('Sanitation Data'!$F$31,0,10*ROW('Sanitation Data'!F109))="","",OFFSET('Sanitation Data'!$F$31,0,10*ROW('Sanitation Data'!F109)))</f>
        <v/>
      </c>
      <c r="CY115" s="289" t="str">
        <f ca="true">+IF(OFFSET('Sanitation Data'!$F$32,0,10*ROW('Sanitation Data'!F109))="","",OFFSET('Sanitation Data'!$F$32,0,10*ROW('Sanitation Data'!F109)))</f>
        <v/>
      </c>
      <c r="CZ115" s="289" t="str">
        <f ca="true">+IF(OFFSET('Sanitation Data'!$G$28,0,10*ROW('Sanitation Data'!G109))="","",OFFSET('Sanitation Data'!$G$28,0,10*ROW('Sanitation Data'!G109)))</f>
        <v/>
      </c>
      <c r="DA115" s="289" t="str">
        <f ca="true">+IF(OFFSET('Sanitation Data'!$G$29,0,10*ROW('Sanitation Data'!G109))="","",OFFSET('Sanitation Data'!$G$29,0,10*ROW('Sanitation Data'!G109)))</f>
        <v/>
      </c>
      <c r="DB115" s="289" t="str">
        <f ca="true">+IF(OFFSET('Sanitation Data'!$G$30,0,10*ROW('Sanitation Data'!G109))="","",OFFSET('Sanitation Data'!$G$30,0,10*ROW('Sanitation Data'!G109)))</f>
        <v/>
      </c>
      <c r="DC115" s="289" t="str">
        <f ca="true">+IF(OFFSET('Sanitation Data'!$G$31,0,10*ROW('Sanitation Data'!G109))="","",OFFSET('Sanitation Data'!$G$31,0,10*ROW('Sanitation Data'!G109)))</f>
        <v/>
      </c>
      <c r="DD115" s="289" t="str">
        <f ca="true">+IF(OFFSET('Sanitation Data'!$G$32,0,10*ROW('Sanitation Data'!G109))="","",OFFSET('Sanitation Data'!$G$32,0,10*ROW('Sanitation Data'!G109)))</f>
        <v/>
      </c>
      <c r="DE115" s="289" t="str">
        <f ca="true">+IF(OFFSET('Sanitation Data'!$H$28,0,10*ROW('Sanitation Data'!H109))="","",OFFSET('Sanitation Data'!$H$28,0,10*ROW('Sanitation Data'!H109)))</f>
        <v/>
      </c>
      <c r="DF115" s="289" t="str">
        <f ca="true">+IF(OFFSET('Sanitation Data'!$H$29,0,10*ROW('Sanitation Data'!H109))="","",OFFSET('Sanitation Data'!$H$29,0,10*ROW('Sanitation Data'!H109)))</f>
        <v/>
      </c>
      <c r="DG115" s="289" t="str">
        <f ca="true">+IF(OFFSET('Sanitation Data'!$H$30,0,10*ROW('Sanitation Data'!H109))="","",OFFSET('Sanitation Data'!$H$30,0,10*ROW('Sanitation Data'!H109)))</f>
        <v/>
      </c>
      <c r="DH115" s="289" t="str">
        <f ca="true">+IF(OFFSET('Sanitation Data'!$H$31,0,10*ROW('Sanitation Data'!H109))="","",OFFSET('Sanitation Data'!$H$31,0,10*ROW('Sanitation Data'!H109)))</f>
        <v/>
      </c>
      <c r="DI115" s="289" t="str">
        <f ca="true">+IF(OFFSET('Sanitation Data'!$H$32,0,10*ROW('Sanitation Data'!H109))="","",OFFSET('Sanitation Data'!$H$32,0,10*ROW('Sanitation Data'!H109)))</f>
        <v/>
      </c>
      <c r="DJ115" s="289" t="str">
        <f ca="true">+IF(OFFSET('Sanitation Data'!$I$28,0,10*ROW('Sanitation Data'!I109))="","",OFFSET('Sanitation Data'!$I$28,0,10*ROW('Sanitation Data'!I109)))</f>
        <v/>
      </c>
      <c r="DK115" s="289" t="str">
        <f ca="true">+IF(OFFSET('Sanitation Data'!$I$29,0,10*ROW('Sanitation Data'!I109))="","",OFFSET('Sanitation Data'!$I$29,0,10*ROW('Sanitation Data'!I109)))</f>
        <v/>
      </c>
      <c r="DL115" s="289" t="str">
        <f ca="true">+IF(OFFSET('Sanitation Data'!$I$30,0,10*ROW('Sanitation Data'!I109))="","",OFFSET('Sanitation Data'!$I$30,0,10*ROW('Sanitation Data'!I109)))</f>
        <v/>
      </c>
      <c r="DM115" s="289" t="str">
        <f ca="true">+IF(OFFSET('Sanitation Data'!$I$31,0,10*ROW('Sanitation Data'!I109))="","",OFFSET('Sanitation Data'!$I$31,0,10*ROW('Sanitation Data'!I109)))</f>
        <v/>
      </c>
      <c r="DN115" s="289" t="str">
        <f ca="true">+IF(OFFSET('Sanitation Data'!$I$32,0,10*ROW('Sanitation Data'!I109))="","",OFFSET('Sanitation Data'!$I$32,0,10*ROW('Sanitation Data'!I109)))</f>
        <v/>
      </c>
      <c r="DO115" s="289" t="str">
        <f ca="true">+IF(OFFSET('Hygiene Data'!$D$11,0,10*ROW('Hygiene Data'!D109))="","",OFFSET('Hygiene Data'!$D$11,0,10*ROW('Hygiene Data'!D109)))</f>
        <v/>
      </c>
      <c r="DP115" s="289" t="str">
        <f ca="true">+IF(OFFSET('Hygiene Data'!$D$12,0,10*ROW('Hygiene Data'!D109))="","",OFFSET('Hygiene Data'!$D$12,0,10*ROW('Hygiene Data'!D109)))</f>
        <v/>
      </c>
      <c r="DQ115" s="289" t="str">
        <f ca="true">+IF(OFFSET('Hygiene Data'!$D$13,0,10*ROW('Hygiene Data'!D109))="","",OFFSET('Hygiene Data'!$D$13,0,10*ROW('Hygiene Data'!D109)))</f>
        <v/>
      </c>
      <c r="DR115" s="289" t="str">
        <f ca="true">+IF(OFFSET('Hygiene Data'!$E$11,0,10*ROW('Hygiene Data'!E109))="","",OFFSET('Hygiene Data'!$E$11,0,10*ROW('Hygiene Data'!E109)))</f>
        <v/>
      </c>
      <c r="DS115" s="289" t="str">
        <f ca="true">+IF(OFFSET('Hygiene Data'!$E$12,0,10*ROW('Hygiene Data'!E109))="","",OFFSET('Hygiene Data'!$E$12,0,10*ROW('Hygiene Data'!E109)))</f>
        <v/>
      </c>
      <c r="DT115" s="289" t="str">
        <f ca="true">+IF(OFFSET('Hygiene Data'!$E$13,0,10*ROW('Hygiene Data'!E109))="","",OFFSET('Hygiene Data'!$E$13,0,10*ROW('Hygiene Data'!E109)))</f>
        <v/>
      </c>
      <c r="DU115" s="289" t="str">
        <f ca="true">+IF(OFFSET('Hygiene Data'!$F$11,0,10*ROW('Hygiene Data'!F109))="","",OFFSET('Hygiene Data'!$F$11,0,10*ROW('Hygiene Data'!F109)))</f>
        <v/>
      </c>
      <c r="DV115" s="289" t="str">
        <f ca="true">+IF(OFFSET('Hygiene Data'!$F$12,0,10*ROW('Hygiene Data'!F109))="","",OFFSET('Hygiene Data'!$F$12,0,10*ROW('Hygiene Data'!F109)))</f>
        <v/>
      </c>
      <c r="DW115" s="289" t="str">
        <f ca="true">+IF(OFFSET('Hygiene Data'!$F$13,0,10*ROW('Hygiene Data'!F109))="","",OFFSET('Hygiene Data'!$F$13,0,10*ROW('Hygiene Data'!F109)))</f>
        <v/>
      </c>
      <c r="DX115" s="289" t="str">
        <f ca="true">+IF(OFFSET('Hygiene Data'!$G$11,0,10*ROW('Hygiene Data'!G109))="","",OFFSET('Hygiene Data'!$G$11,0,10*ROW('Hygiene Data'!G109)))</f>
        <v/>
      </c>
      <c r="DY115" s="289" t="str">
        <f ca="true">+IF(OFFSET('Hygiene Data'!$G$12,0,10*ROW('Hygiene Data'!G109))="","",OFFSET('Hygiene Data'!$G$12,0,10*ROW('Hygiene Data'!G109)))</f>
        <v/>
      </c>
      <c r="DZ115" s="289" t="str">
        <f ca="true">+IF(OFFSET('Hygiene Data'!$G$13,0,10*ROW('Hygiene Data'!G109))="","",OFFSET('Hygiene Data'!$G$13,0,10*ROW('Hygiene Data'!G109)))</f>
        <v/>
      </c>
      <c r="EA115" s="289" t="str">
        <f ca="true">+IF(OFFSET('Hygiene Data'!$H$11,0,10*ROW('Hygiene Data'!H109))="","",OFFSET('Hygiene Data'!$H$11,0,10*ROW('Hygiene Data'!H109)))</f>
        <v/>
      </c>
      <c r="EB115" s="289" t="str">
        <f ca="true">+IF(OFFSET('Hygiene Data'!$H$12,0,10*ROW('Hygiene Data'!H109))="","",OFFSET('Hygiene Data'!$H$12,0,10*ROW('Hygiene Data'!H109)))</f>
        <v/>
      </c>
      <c r="EC115" s="289" t="str">
        <f ca="true">+IF(OFFSET('Hygiene Data'!$H$13,0,10*ROW('Hygiene Data'!H109))="","",OFFSET('Hygiene Data'!$H$13,0,10*ROW('Hygiene Data'!H109)))</f>
        <v/>
      </c>
      <c r="ED115" s="289" t="str">
        <f ca="true">+IF(OFFSET('Hygiene Data'!$I$11,0,10*ROW('Hygiene Data'!I109))="","",OFFSET('Hygiene Data'!$I$11,0,10*ROW('Hygiene Data'!I109)))</f>
        <v/>
      </c>
      <c r="EE115" s="289" t="str">
        <f ca="true">+IF(OFFSET('Hygiene Data'!$I$12,0,10*ROW('Hygiene Data'!I109))="","",OFFSET('Hygiene Data'!$I$12,0,10*ROW('Hygiene Data'!I109)))</f>
        <v/>
      </c>
      <c r="EF115" s="289"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5"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9"/>
      <c r="BS116" s="289" t="str">
        <f ca="true">+IF(OFFSET('Water Data'!$D$27,0,10*ROW('Water Data'!D110))="","",OFFSET('Water Data'!$D$27,0,10*ROW('Water Data'!D110)))</f>
        <v/>
      </c>
      <c r="BT116" s="289" t="str">
        <f ca="true">+IF(OFFSET('Water Data'!$D$28,0,10*ROW('Water Data'!D110))="","",OFFSET('Water Data'!$D$28,0,10*ROW('Water Data'!D110)))</f>
        <v/>
      </c>
      <c r="BU116" s="289" t="str">
        <f ca="true">+IF(OFFSET('Water Data'!$D$29,0,10*ROW('Water Data'!D110))="","",OFFSET('Water Data'!$D$29,0,10*ROW('Water Data'!D110)))</f>
        <v/>
      </c>
      <c r="BV116" s="289" t="str">
        <f ca="true">+IF(OFFSET('Water Data'!$E$27,0,10*ROW('Water Data'!E110))="","",OFFSET('Water Data'!$E$27,0,10*ROW('Water Data'!E110)))</f>
        <v/>
      </c>
      <c r="BW116" s="289" t="str">
        <f ca="true">+IF(OFFSET('Water Data'!$E$28,0,10*ROW('Water Data'!E110))="","",OFFSET('Water Data'!$E$28,0,10*ROW('Water Data'!E110)))</f>
        <v/>
      </c>
      <c r="BX116" s="289" t="str">
        <f ca="true">+IF(OFFSET('Water Data'!$E$29,0,10*ROW('Water Data'!E110))="","",OFFSET('Water Data'!$E$29,0,10*ROW('Water Data'!E110)))</f>
        <v/>
      </c>
      <c r="BY116" s="289" t="str">
        <f ca="true">+IF(OFFSET('Water Data'!$F$27,0,10*ROW('Water Data'!F110))="","",OFFSET('Water Data'!$F$27,0,10*ROW('Water Data'!F110)))</f>
        <v/>
      </c>
      <c r="BZ116" s="289" t="str">
        <f ca="true">+IF(OFFSET('Water Data'!$F$28,0,10*ROW('Water Data'!F110))="","",OFFSET('Water Data'!$F$28,0,10*ROW('Water Data'!F110)))</f>
        <v/>
      </c>
      <c r="CA116" s="289" t="str">
        <f ca="true">+IF(OFFSET('Water Data'!$F$29,0,10*ROW('Water Data'!F110))="","",OFFSET('Water Data'!$F$29,0,10*ROW('Water Data'!F110)))</f>
        <v/>
      </c>
      <c r="CB116" s="289" t="str">
        <f ca="true">+IF(OFFSET('Water Data'!$G$27,0,10*ROW('Water Data'!G110))="","",OFFSET('Water Data'!$G$27,0,10*ROW('Water Data'!G110)))</f>
        <v/>
      </c>
      <c r="CC116" s="289" t="str">
        <f ca="true">+IF(OFFSET('Water Data'!$G$28,0,10*ROW('Water Data'!G110))="","",OFFSET('Water Data'!$G$28,0,10*ROW('Water Data'!G110)))</f>
        <v/>
      </c>
      <c r="CD116" s="289" t="str">
        <f ca="true">+IF(OFFSET('Water Data'!$G$29,0,10*ROW('Water Data'!G110))="","",OFFSET('Water Data'!$G$29,0,10*ROW('Water Data'!G110)))</f>
        <v/>
      </c>
      <c r="CE116" s="289" t="str">
        <f ca="true">+IF(OFFSET('Water Data'!$H$27,0,10*ROW('Water Data'!H110))="","",OFFSET('Water Data'!$H$27,0,10*ROW('Water Data'!H110)))</f>
        <v/>
      </c>
      <c r="CF116" s="289" t="str">
        <f ca="true">+IF(OFFSET('Water Data'!$H$28,0,10*ROW('Water Data'!H110))="","",OFFSET('Water Data'!$H$28,0,10*ROW('Water Data'!H110)))</f>
        <v/>
      </c>
      <c r="CG116" s="289" t="str">
        <f ca="true">+IF(OFFSET('Water Data'!$H$29,0,10*ROW('Water Data'!H110))="","",OFFSET('Water Data'!$H$29,0,10*ROW('Water Data'!H110)))</f>
        <v/>
      </c>
      <c r="CH116" s="289" t="str">
        <f ca="true">+IF(OFFSET('Water Data'!$I$27,0,10*ROW('Water Data'!I110))="","",OFFSET('Water Data'!$I$27,0,10*ROW('Water Data'!I110)))</f>
        <v/>
      </c>
      <c r="CI116" s="289" t="str">
        <f ca="true">+IF(OFFSET('Water Data'!$I$28,0,10*ROW('Water Data'!I110))="","",OFFSET('Water Data'!$I$28,0,10*ROW('Water Data'!I110)))</f>
        <v/>
      </c>
      <c r="CJ116" s="289" t="str">
        <f ca="true">+IF(OFFSET('Water Data'!$I$29,0,10*ROW('Water Data'!I110))="","",OFFSET('Water Data'!$I$29,0,10*ROW('Water Data'!I110)))</f>
        <v/>
      </c>
      <c r="CK116" s="289" t="str">
        <f ca="true">+IF(OFFSET('Sanitation Data'!$D$28,0,10*ROW('Sanitation Data'!D110))="","",OFFSET('Sanitation Data'!$D$28,0,10*ROW('Sanitation Data'!D110)))</f>
        <v/>
      </c>
      <c r="CL116" s="289" t="str">
        <f ca="true">+IF(OFFSET('Sanitation Data'!$D$29,0,10*ROW('Sanitation Data'!D110))="","",OFFSET('Sanitation Data'!$D$29,0,10*ROW('Sanitation Data'!D110)))</f>
        <v/>
      </c>
      <c r="CM116" s="289" t="str">
        <f ca="true">+IF(OFFSET('Sanitation Data'!$D$30,0,10*ROW('Sanitation Data'!D110))="","",OFFSET('Sanitation Data'!$D$30,0,10*ROW('Sanitation Data'!D110)))</f>
        <v/>
      </c>
      <c r="CN116" s="289" t="str">
        <f ca="true">+IF(OFFSET('Sanitation Data'!$D$31,0,10*ROW('Sanitation Data'!D110))="","",OFFSET('Sanitation Data'!$D$31,0,10*ROW('Sanitation Data'!D110)))</f>
        <v/>
      </c>
      <c r="CO116" s="289" t="str">
        <f ca="true">+IF(OFFSET('Sanitation Data'!$D$32,0,10*ROW('Sanitation Data'!D110))="","",OFFSET('Sanitation Data'!$D$32,0,10*ROW('Sanitation Data'!D110)))</f>
        <v/>
      </c>
      <c r="CP116" s="289" t="str">
        <f ca="true">+IF(OFFSET('Sanitation Data'!$E$28,0,10*ROW('Sanitation Data'!E110))="","",OFFSET('Sanitation Data'!$E$28,0,10*ROW('Sanitation Data'!E110)))</f>
        <v/>
      </c>
      <c r="CQ116" s="289" t="str">
        <f ca="true">+IF(OFFSET('Sanitation Data'!$E$29,0,10*ROW('Sanitation Data'!E110))="","",OFFSET('Sanitation Data'!$E$29,0,10*ROW('Sanitation Data'!E110)))</f>
        <v/>
      </c>
      <c r="CR116" s="289" t="str">
        <f ca="true">+IF(OFFSET('Sanitation Data'!$E$30,0,10*ROW('Sanitation Data'!E110))="","",OFFSET('Sanitation Data'!$E$30,0,10*ROW('Sanitation Data'!E110)))</f>
        <v/>
      </c>
      <c r="CS116" s="289" t="str">
        <f ca="true">+IF(OFFSET('Sanitation Data'!$E$31,0,10*ROW('Sanitation Data'!E110))="","",OFFSET('Sanitation Data'!$E$31,0,10*ROW('Sanitation Data'!E110)))</f>
        <v/>
      </c>
      <c r="CT116" s="289" t="str">
        <f ca="true">+IF(OFFSET('Sanitation Data'!$E$32,0,10*ROW('Sanitation Data'!E110))="","",OFFSET('Sanitation Data'!$E$32,0,10*ROW('Sanitation Data'!E110)))</f>
        <v/>
      </c>
      <c r="CU116" s="289" t="str">
        <f ca="true">+IF(OFFSET('Sanitation Data'!$F$28,0,10*ROW('Sanitation Data'!F110))="","",OFFSET('Sanitation Data'!$F$28,0,10*ROW('Sanitation Data'!F110)))</f>
        <v/>
      </c>
      <c r="CV116" s="289" t="str">
        <f ca="true">+IF(OFFSET('Sanitation Data'!$F$29,0,10*ROW('Sanitation Data'!F110))="","",OFFSET('Sanitation Data'!$F$29,0,10*ROW('Sanitation Data'!F110)))</f>
        <v/>
      </c>
      <c r="CW116" s="289" t="str">
        <f ca="true">+IF(OFFSET('Sanitation Data'!$F$30,0,10*ROW('Sanitation Data'!F110))="","",OFFSET('Sanitation Data'!$F$30,0,10*ROW('Sanitation Data'!F110)))</f>
        <v/>
      </c>
      <c r="CX116" s="289" t="str">
        <f ca="true">+IF(OFFSET('Sanitation Data'!$F$31,0,10*ROW('Sanitation Data'!F110))="","",OFFSET('Sanitation Data'!$F$31,0,10*ROW('Sanitation Data'!F110)))</f>
        <v/>
      </c>
      <c r="CY116" s="289" t="str">
        <f ca="true">+IF(OFFSET('Sanitation Data'!$F$32,0,10*ROW('Sanitation Data'!F110))="","",OFFSET('Sanitation Data'!$F$32,0,10*ROW('Sanitation Data'!F110)))</f>
        <v/>
      </c>
      <c r="CZ116" s="289" t="str">
        <f ca="true">+IF(OFFSET('Sanitation Data'!$G$28,0,10*ROW('Sanitation Data'!G110))="","",OFFSET('Sanitation Data'!$G$28,0,10*ROW('Sanitation Data'!G110)))</f>
        <v/>
      </c>
      <c r="DA116" s="289" t="str">
        <f ca="true">+IF(OFFSET('Sanitation Data'!$G$29,0,10*ROW('Sanitation Data'!G110))="","",OFFSET('Sanitation Data'!$G$29,0,10*ROW('Sanitation Data'!G110)))</f>
        <v/>
      </c>
      <c r="DB116" s="289" t="str">
        <f ca="true">+IF(OFFSET('Sanitation Data'!$G$30,0,10*ROW('Sanitation Data'!G110))="","",OFFSET('Sanitation Data'!$G$30,0,10*ROW('Sanitation Data'!G110)))</f>
        <v/>
      </c>
      <c r="DC116" s="289" t="str">
        <f ca="true">+IF(OFFSET('Sanitation Data'!$G$31,0,10*ROW('Sanitation Data'!G110))="","",OFFSET('Sanitation Data'!$G$31,0,10*ROW('Sanitation Data'!G110)))</f>
        <v/>
      </c>
      <c r="DD116" s="289" t="str">
        <f ca="true">+IF(OFFSET('Sanitation Data'!$G$32,0,10*ROW('Sanitation Data'!G110))="","",OFFSET('Sanitation Data'!$G$32,0,10*ROW('Sanitation Data'!G110)))</f>
        <v/>
      </c>
      <c r="DE116" s="289" t="str">
        <f ca="true">+IF(OFFSET('Sanitation Data'!$H$28,0,10*ROW('Sanitation Data'!H110))="","",OFFSET('Sanitation Data'!$H$28,0,10*ROW('Sanitation Data'!H110)))</f>
        <v/>
      </c>
      <c r="DF116" s="289" t="str">
        <f ca="true">+IF(OFFSET('Sanitation Data'!$H$29,0,10*ROW('Sanitation Data'!H110))="","",OFFSET('Sanitation Data'!$H$29,0,10*ROW('Sanitation Data'!H110)))</f>
        <v/>
      </c>
      <c r="DG116" s="289" t="str">
        <f ca="true">+IF(OFFSET('Sanitation Data'!$H$30,0,10*ROW('Sanitation Data'!H110))="","",OFFSET('Sanitation Data'!$H$30,0,10*ROW('Sanitation Data'!H110)))</f>
        <v/>
      </c>
      <c r="DH116" s="289" t="str">
        <f ca="true">+IF(OFFSET('Sanitation Data'!$H$31,0,10*ROW('Sanitation Data'!H110))="","",OFFSET('Sanitation Data'!$H$31,0,10*ROW('Sanitation Data'!H110)))</f>
        <v/>
      </c>
      <c r="DI116" s="289" t="str">
        <f ca="true">+IF(OFFSET('Sanitation Data'!$H$32,0,10*ROW('Sanitation Data'!H110))="","",OFFSET('Sanitation Data'!$H$32,0,10*ROW('Sanitation Data'!H110)))</f>
        <v/>
      </c>
      <c r="DJ116" s="289" t="str">
        <f ca="true">+IF(OFFSET('Sanitation Data'!$I$28,0,10*ROW('Sanitation Data'!I110))="","",OFFSET('Sanitation Data'!$I$28,0,10*ROW('Sanitation Data'!I110)))</f>
        <v/>
      </c>
      <c r="DK116" s="289" t="str">
        <f ca="true">+IF(OFFSET('Sanitation Data'!$I$29,0,10*ROW('Sanitation Data'!I110))="","",OFFSET('Sanitation Data'!$I$29,0,10*ROW('Sanitation Data'!I110)))</f>
        <v/>
      </c>
      <c r="DL116" s="289" t="str">
        <f ca="true">+IF(OFFSET('Sanitation Data'!$I$30,0,10*ROW('Sanitation Data'!I110))="","",OFFSET('Sanitation Data'!$I$30,0,10*ROW('Sanitation Data'!I110)))</f>
        <v/>
      </c>
      <c r="DM116" s="289" t="str">
        <f ca="true">+IF(OFFSET('Sanitation Data'!$I$31,0,10*ROW('Sanitation Data'!I110))="","",OFFSET('Sanitation Data'!$I$31,0,10*ROW('Sanitation Data'!I110)))</f>
        <v/>
      </c>
      <c r="DN116" s="289" t="str">
        <f ca="true">+IF(OFFSET('Sanitation Data'!$I$32,0,10*ROW('Sanitation Data'!I110))="","",OFFSET('Sanitation Data'!$I$32,0,10*ROW('Sanitation Data'!I110)))</f>
        <v/>
      </c>
      <c r="DO116" s="289" t="str">
        <f ca="true">+IF(OFFSET('Hygiene Data'!$D$11,0,10*ROW('Hygiene Data'!D110))="","",OFFSET('Hygiene Data'!$D$11,0,10*ROW('Hygiene Data'!D110)))</f>
        <v/>
      </c>
      <c r="DP116" s="289" t="str">
        <f ca="true">+IF(OFFSET('Hygiene Data'!$D$12,0,10*ROW('Hygiene Data'!D110))="","",OFFSET('Hygiene Data'!$D$12,0,10*ROW('Hygiene Data'!D110)))</f>
        <v/>
      </c>
      <c r="DQ116" s="289" t="str">
        <f ca="true">+IF(OFFSET('Hygiene Data'!$D$13,0,10*ROW('Hygiene Data'!D110))="","",OFFSET('Hygiene Data'!$D$13,0,10*ROW('Hygiene Data'!D110)))</f>
        <v/>
      </c>
      <c r="DR116" s="289" t="str">
        <f ca="true">+IF(OFFSET('Hygiene Data'!$E$11,0,10*ROW('Hygiene Data'!E110))="","",OFFSET('Hygiene Data'!$E$11,0,10*ROW('Hygiene Data'!E110)))</f>
        <v/>
      </c>
      <c r="DS116" s="289" t="str">
        <f ca="true">+IF(OFFSET('Hygiene Data'!$E$12,0,10*ROW('Hygiene Data'!E110))="","",OFFSET('Hygiene Data'!$E$12,0,10*ROW('Hygiene Data'!E110)))</f>
        <v/>
      </c>
      <c r="DT116" s="289" t="str">
        <f ca="true">+IF(OFFSET('Hygiene Data'!$E$13,0,10*ROW('Hygiene Data'!E110))="","",OFFSET('Hygiene Data'!$E$13,0,10*ROW('Hygiene Data'!E110)))</f>
        <v/>
      </c>
      <c r="DU116" s="289" t="str">
        <f ca="true">+IF(OFFSET('Hygiene Data'!$F$11,0,10*ROW('Hygiene Data'!F110))="","",OFFSET('Hygiene Data'!$F$11,0,10*ROW('Hygiene Data'!F110)))</f>
        <v/>
      </c>
      <c r="DV116" s="289" t="str">
        <f ca="true">+IF(OFFSET('Hygiene Data'!$F$12,0,10*ROW('Hygiene Data'!F110))="","",OFFSET('Hygiene Data'!$F$12,0,10*ROW('Hygiene Data'!F110)))</f>
        <v/>
      </c>
      <c r="DW116" s="289" t="str">
        <f ca="true">+IF(OFFSET('Hygiene Data'!$F$13,0,10*ROW('Hygiene Data'!F110))="","",OFFSET('Hygiene Data'!$F$13,0,10*ROW('Hygiene Data'!F110)))</f>
        <v/>
      </c>
      <c r="DX116" s="289" t="str">
        <f ca="true">+IF(OFFSET('Hygiene Data'!$G$11,0,10*ROW('Hygiene Data'!G110))="","",OFFSET('Hygiene Data'!$G$11,0,10*ROW('Hygiene Data'!G110)))</f>
        <v/>
      </c>
      <c r="DY116" s="289" t="str">
        <f ca="true">+IF(OFFSET('Hygiene Data'!$G$12,0,10*ROW('Hygiene Data'!G110))="","",OFFSET('Hygiene Data'!$G$12,0,10*ROW('Hygiene Data'!G110)))</f>
        <v/>
      </c>
      <c r="DZ116" s="289" t="str">
        <f ca="true">+IF(OFFSET('Hygiene Data'!$G$13,0,10*ROW('Hygiene Data'!G110))="","",OFFSET('Hygiene Data'!$G$13,0,10*ROW('Hygiene Data'!G110)))</f>
        <v/>
      </c>
      <c r="EA116" s="289" t="str">
        <f ca="true">+IF(OFFSET('Hygiene Data'!$H$11,0,10*ROW('Hygiene Data'!H110))="","",OFFSET('Hygiene Data'!$H$11,0,10*ROW('Hygiene Data'!H110)))</f>
        <v/>
      </c>
      <c r="EB116" s="289" t="str">
        <f ca="true">+IF(OFFSET('Hygiene Data'!$H$12,0,10*ROW('Hygiene Data'!H110))="","",OFFSET('Hygiene Data'!$H$12,0,10*ROW('Hygiene Data'!H110)))</f>
        <v/>
      </c>
      <c r="EC116" s="289" t="str">
        <f ca="true">+IF(OFFSET('Hygiene Data'!$H$13,0,10*ROW('Hygiene Data'!H110))="","",OFFSET('Hygiene Data'!$H$13,0,10*ROW('Hygiene Data'!H110)))</f>
        <v/>
      </c>
      <c r="ED116" s="289" t="str">
        <f ca="true">+IF(OFFSET('Hygiene Data'!$I$11,0,10*ROW('Hygiene Data'!I110))="","",OFFSET('Hygiene Data'!$I$11,0,10*ROW('Hygiene Data'!I110)))</f>
        <v/>
      </c>
      <c r="EE116" s="289" t="str">
        <f ca="true">+IF(OFFSET('Hygiene Data'!$I$12,0,10*ROW('Hygiene Data'!I110))="","",OFFSET('Hygiene Data'!$I$12,0,10*ROW('Hygiene Data'!I110)))</f>
        <v/>
      </c>
      <c r="EF116" s="289"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5"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9"/>
      <c r="BS117" s="289" t="str">
        <f ca="true">+IF(OFFSET('Water Data'!$D$27,0,10*ROW('Water Data'!D111))="","",OFFSET('Water Data'!$D$27,0,10*ROW('Water Data'!D111)))</f>
        <v/>
      </c>
      <c r="BT117" s="289" t="str">
        <f ca="true">+IF(OFFSET('Water Data'!$D$28,0,10*ROW('Water Data'!D111))="","",OFFSET('Water Data'!$D$28,0,10*ROW('Water Data'!D111)))</f>
        <v/>
      </c>
      <c r="BU117" s="289" t="str">
        <f ca="true">+IF(OFFSET('Water Data'!$D$29,0,10*ROW('Water Data'!D111))="","",OFFSET('Water Data'!$D$29,0,10*ROW('Water Data'!D111)))</f>
        <v/>
      </c>
      <c r="BV117" s="289" t="str">
        <f ca="true">+IF(OFFSET('Water Data'!$E$27,0,10*ROW('Water Data'!E111))="","",OFFSET('Water Data'!$E$27,0,10*ROW('Water Data'!E111)))</f>
        <v/>
      </c>
      <c r="BW117" s="289" t="str">
        <f ca="true">+IF(OFFSET('Water Data'!$E$28,0,10*ROW('Water Data'!E111))="","",OFFSET('Water Data'!$E$28,0,10*ROW('Water Data'!E111)))</f>
        <v/>
      </c>
      <c r="BX117" s="289" t="str">
        <f ca="true">+IF(OFFSET('Water Data'!$E$29,0,10*ROW('Water Data'!E111))="","",OFFSET('Water Data'!$E$29,0,10*ROW('Water Data'!E111)))</f>
        <v/>
      </c>
      <c r="BY117" s="289" t="str">
        <f ca="true">+IF(OFFSET('Water Data'!$F$27,0,10*ROW('Water Data'!F111))="","",OFFSET('Water Data'!$F$27,0,10*ROW('Water Data'!F111)))</f>
        <v/>
      </c>
      <c r="BZ117" s="289" t="str">
        <f ca="true">+IF(OFFSET('Water Data'!$F$28,0,10*ROW('Water Data'!F111))="","",OFFSET('Water Data'!$F$28,0,10*ROW('Water Data'!F111)))</f>
        <v/>
      </c>
      <c r="CA117" s="289" t="str">
        <f ca="true">+IF(OFFSET('Water Data'!$F$29,0,10*ROW('Water Data'!F111))="","",OFFSET('Water Data'!$F$29,0,10*ROW('Water Data'!F111)))</f>
        <v/>
      </c>
      <c r="CB117" s="289" t="str">
        <f ca="true">+IF(OFFSET('Water Data'!$G$27,0,10*ROW('Water Data'!G111))="","",OFFSET('Water Data'!$G$27,0,10*ROW('Water Data'!G111)))</f>
        <v/>
      </c>
      <c r="CC117" s="289" t="str">
        <f ca="true">+IF(OFFSET('Water Data'!$G$28,0,10*ROW('Water Data'!G111))="","",OFFSET('Water Data'!$G$28,0,10*ROW('Water Data'!G111)))</f>
        <v/>
      </c>
      <c r="CD117" s="289" t="str">
        <f ca="true">+IF(OFFSET('Water Data'!$G$29,0,10*ROW('Water Data'!G111))="","",OFFSET('Water Data'!$G$29,0,10*ROW('Water Data'!G111)))</f>
        <v/>
      </c>
      <c r="CE117" s="289" t="str">
        <f ca="true">+IF(OFFSET('Water Data'!$H$27,0,10*ROW('Water Data'!H111))="","",OFFSET('Water Data'!$H$27,0,10*ROW('Water Data'!H111)))</f>
        <v/>
      </c>
      <c r="CF117" s="289" t="str">
        <f ca="true">+IF(OFFSET('Water Data'!$H$28,0,10*ROW('Water Data'!H111))="","",OFFSET('Water Data'!$H$28,0,10*ROW('Water Data'!H111)))</f>
        <v/>
      </c>
      <c r="CG117" s="289" t="str">
        <f ca="true">+IF(OFFSET('Water Data'!$H$29,0,10*ROW('Water Data'!H111))="","",OFFSET('Water Data'!$H$29,0,10*ROW('Water Data'!H111)))</f>
        <v/>
      </c>
      <c r="CH117" s="289" t="str">
        <f ca="true">+IF(OFFSET('Water Data'!$I$27,0,10*ROW('Water Data'!I111))="","",OFFSET('Water Data'!$I$27,0,10*ROW('Water Data'!I111)))</f>
        <v/>
      </c>
      <c r="CI117" s="289" t="str">
        <f ca="true">+IF(OFFSET('Water Data'!$I$28,0,10*ROW('Water Data'!I111))="","",OFFSET('Water Data'!$I$28,0,10*ROW('Water Data'!I111)))</f>
        <v/>
      </c>
      <c r="CJ117" s="289" t="str">
        <f ca="true">+IF(OFFSET('Water Data'!$I$29,0,10*ROW('Water Data'!I111))="","",OFFSET('Water Data'!$I$29,0,10*ROW('Water Data'!I111)))</f>
        <v/>
      </c>
      <c r="CK117" s="289" t="str">
        <f ca="true">+IF(OFFSET('Sanitation Data'!$D$28,0,10*ROW('Sanitation Data'!D111))="","",OFFSET('Sanitation Data'!$D$28,0,10*ROW('Sanitation Data'!D111)))</f>
        <v/>
      </c>
      <c r="CL117" s="289" t="str">
        <f ca="true">+IF(OFFSET('Sanitation Data'!$D$29,0,10*ROW('Sanitation Data'!D111))="","",OFFSET('Sanitation Data'!$D$29,0,10*ROW('Sanitation Data'!D111)))</f>
        <v/>
      </c>
      <c r="CM117" s="289" t="str">
        <f ca="true">+IF(OFFSET('Sanitation Data'!$D$30,0,10*ROW('Sanitation Data'!D111))="","",OFFSET('Sanitation Data'!$D$30,0,10*ROW('Sanitation Data'!D111)))</f>
        <v/>
      </c>
      <c r="CN117" s="289" t="str">
        <f ca="true">+IF(OFFSET('Sanitation Data'!$D$31,0,10*ROW('Sanitation Data'!D111))="","",OFFSET('Sanitation Data'!$D$31,0,10*ROW('Sanitation Data'!D111)))</f>
        <v/>
      </c>
      <c r="CO117" s="289" t="str">
        <f ca="true">+IF(OFFSET('Sanitation Data'!$D$32,0,10*ROW('Sanitation Data'!D111))="","",OFFSET('Sanitation Data'!$D$32,0,10*ROW('Sanitation Data'!D111)))</f>
        <v/>
      </c>
      <c r="CP117" s="289" t="str">
        <f ca="true">+IF(OFFSET('Sanitation Data'!$E$28,0,10*ROW('Sanitation Data'!E111))="","",OFFSET('Sanitation Data'!$E$28,0,10*ROW('Sanitation Data'!E111)))</f>
        <v/>
      </c>
      <c r="CQ117" s="289" t="str">
        <f ca="true">+IF(OFFSET('Sanitation Data'!$E$29,0,10*ROW('Sanitation Data'!E111))="","",OFFSET('Sanitation Data'!$E$29,0,10*ROW('Sanitation Data'!E111)))</f>
        <v/>
      </c>
      <c r="CR117" s="289" t="str">
        <f ca="true">+IF(OFFSET('Sanitation Data'!$E$30,0,10*ROW('Sanitation Data'!E111))="","",OFFSET('Sanitation Data'!$E$30,0,10*ROW('Sanitation Data'!E111)))</f>
        <v/>
      </c>
      <c r="CS117" s="289" t="str">
        <f ca="true">+IF(OFFSET('Sanitation Data'!$E$31,0,10*ROW('Sanitation Data'!E111))="","",OFFSET('Sanitation Data'!$E$31,0,10*ROW('Sanitation Data'!E111)))</f>
        <v/>
      </c>
      <c r="CT117" s="289" t="str">
        <f ca="true">+IF(OFFSET('Sanitation Data'!$E$32,0,10*ROW('Sanitation Data'!E111))="","",OFFSET('Sanitation Data'!$E$32,0,10*ROW('Sanitation Data'!E111)))</f>
        <v/>
      </c>
      <c r="CU117" s="289" t="str">
        <f ca="true">+IF(OFFSET('Sanitation Data'!$F$28,0,10*ROW('Sanitation Data'!F111))="","",OFFSET('Sanitation Data'!$F$28,0,10*ROW('Sanitation Data'!F111)))</f>
        <v/>
      </c>
      <c r="CV117" s="289" t="str">
        <f ca="true">+IF(OFFSET('Sanitation Data'!$F$29,0,10*ROW('Sanitation Data'!F111))="","",OFFSET('Sanitation Data'!$F$29,0,10*ROW('Sanitation Data'!F111)))</f>
        <v/>
      </c>
      <c r="CW117" s="289" t="str">
        <f ca="true">+IF(OFFSET('Sanitation Data'!$F$30,0,10*ROW('Sanitation Data'!F111))="","",OFFSET('Sanitation Data'!$F$30,0,10*ROW('Sanitation Data'!F111)))</f>
        <v/>
      </c>
      <c r="CX117" s="289" t="str">
        <f ca="true">+IF(OFFSET('Sanitation Data'!$F$31,0,10*ROW('Sanitation Data'!F111))="","",OFFSET('Sanitation Data'!$F$31,0,10*ROW('Sanitation Data'!F111)))</f>
        <v/>
      </c>
      <c r="CY117" s="289" t="str">
        <f ca="true">+IF(OFFSET('Sanitation Data'!$F$32,0,10*ROW('Sanitation Data'!F111))="","",OFFSET('Sanitation Data'!$F$32,0,10*ROW('Sanitation Data'!F111)))</f>
        <v/>
      </c>
      <c r="CZ117" s="289" t="str">
        <f ca="true">+IF(OFFSET('Sanitation Data'!$G$28,0,10*ROW('Sanitation Data'!G111))="","",OFFSET('Sanitation Data'!$G$28,0,10*ROW('Sanitation Data'!G111)))</f>
        <v/>
      </c>
      <c r="DA117" s="289" t="str">
        <f ca="true">+IF(OFFSET('Sanitation Data'!$G$29,0,10*ROW('Sanitation Data'!G111))="","",OFFSET('Sanitation Data'!$G$29,0,10*ROW('Sanitation Data'!G111)))</f>
        <v/>
      </c>
      <c r="DB117" s="289" t="str">
        <f ca="true">+IF(OFFSET('Sanitation Data'!$G$30,0,10*ROW('Sanitation Data'!G111))="","",OFFSET('Sanitation Data'!$G$30,0,10*ROW('Sanitation Data'!G111)))</f>
        <v/>
      </c>
      <c r="DC117" s="289" t="str">
        <f ca="true">+IF(OFFSET('Sanitation Data'!$G$31,0,10*ROW('Sanitation Data'!G111))="","",OFFSET('Sanitation Data'!$G$31,0,10*ROW('Sanitation Data'!G111)))</f>
        <v/>
      </c>
      <c r="DD117" s="289" t="str">
        <f ca="true">+IF(OFFSET('Sanitation Data'!$G$32,0,10*ROW('Sanitation Data'!G111))="","",OFFSET('Sanitation Data'!$G$32,0,10*ROW('Sanitation Data'!G111)))</f>
        <v/>
      </c>
      <c r="DE117" s="289" t="str">
        <f ca="true">+IF(OFFSET('Sanitation Data'!$H$28,0,10*ROW('Sanitation Data'!H111))="","",OFFSET('Sanitation Data'!$H$28,0,10*ROW('Sanitation Data'!H111)))</f>
        <v/>
      </c>
      <c r="DF117" s="289" t="str">
        <f ca="true">+IF(OFFSET('Sanitation Data'!$H$29,0,10*ROW('Sanitation Data'!H111))="","",OFFSET('Sanitation Data'!$H$29,0,10*ROW('Sanitation Data'!H111)))</f>
        <v/>
      </c>
      <c r="DG117" s="289" t="str">
        <f ca="true">+IF(OFFSET('Sanitation Data'!$H$30,0,10*ROW('Sanitation Data'!H111))="","",OFFSET('Sanitation Data'!$H$30,0,10*ROW('Sanitation Data'!H111)))</f>
        <v/>
      </c>
      <c r="DH117" s="289" t="str">
        <f ca="true">+IF(OFFSET('Sanitation Data'!$H$31,0,10*ROW('Sanitation Data'!H111))="","",OFFSET('Sanitation Data'!$H$31,0,10*ROW('Sanitation Data'!H111)))</f>
        <v/>
      </c>
      <c r="DI117" s="289" t="str">
        <f ca="true">+IF(OFFSET('Sanitation Data'!$H$32,0,10*ROW('Sanitation Data'!H111))="","",OFFSET('Sanitation Data'!$H$32,0,10*ROW('Sanitation Data'!H111)))</f>
        <v/>
      </c>
      <c r="DJ117" s="289" t="str">
        <f ca="true">+IF(OFFSET('Sanitation Data'!$I$28,0,10*ROW('Sanitation Data'!I111))="","",OFFSET('Sanitation Data'!$I$28,0,10*ROW('Sanitation Data'!I111)))</f>
        <v/>
      </c>
      <c r="DK117" s="289" t="str">
        <f ca="true">+IF(OFFSET('Sanitation Data'!$I$29,0,10*ROW('Sanitation Data'!I111))="","",OFFSET('Sanitation Data'!$I$29,0,10*ROW('Sanitation Data'!I111)))</f>
        <v/>
      </c>
      <c r="DL117" s="289" t="str">
        <f ca="true">+IF(OFFSET('Sanitation Data'!$I$30,0,10*ROW('Sanitation Data'!I111))="","",OFFSET('Sanitation Data'!$I$30,0,10*ROW('Sanitation Data'!I111)))</f>
        <v/>
      </c>
      <c r="DM117" s="289" t="str">
        <f ca="true">+IF(OFFSET('Sanitation Data'!$I$31,0,10*ROW('Sanitation Data'!I111))="","",OFFSET('Sanitation Data'!$I$31,0,10*ROW('Sanitation Data'!I111)))</f>
        <v/>
      </c>
      <c r="DN117" s="289" t="str">
        <f ca="true">+IF(OFFSET('Sanitation Data'!$I$32,0,10*ROW('Sanitation Data'!I111))="","",OFFSET('Sanitation Data'!$I$32,0,10*ROW('Sanitation Data'!I111)))</f>
        <v/>
      </c>
      <c r="DO117" s="289" t="str">
        <f ca="true">+IF(OFFSET('Hygiene Data'!$D$11,0,10*ROW('Hygiene Data'!D111))="","",OFFSET('Hygiene Data'!$D$11,0,10*ROW('Hygiene Data'!D111)))</f>
        <v/>
      </c>
      <c r="DP117" s="289" t="str">
        <f ca="true">+IF(OFFSET('Hygiene Data'!$D$12,0,10*ROW('Hygiene Data'!D111))="","",OFFSET('Hygiene Data'!$D$12,0,10*ROW('Hygiene Data'!D111)))</f>
        <v/>
      </c>
      <c r="DQ117" s="289" t="str">
        <f ca="true">+IF(OFFSET('Hygiene Data'!$D$13,0,10*ROW('Hygiene Data'!D111))="","",OFFSET('Hygiene Data'!$D$13,0,10*ROW('Hygiene Data'!D111)))</f>
        <v/>
      </c>
      <c r="DR117" s="289" t="str">
        <f ca="true">+IF(OFFSET('Hygiene Data'!$E$11,0,10*ROW('Hygiene Data'!E111))="","",OFFSET('Hygiene Data'!$E$11,0,10*ROW('Hygiene Data'!E111)))</f>
        <v/>
      </c>
      <c r="DS117" s="289" t="str">
        <f ca="true">+IF(OFFSET('Hygiene Data'!$E$12,0,10*ROW('Hygiene Data'!E111))="","",OFFSET('Hygiene Data'!$E$12,0,10*ROW('Hygiene Data'!E111)))</f>
        <v/>
      </c>
      <c r="DT117" s="289" t="str">
        <f ca="true">+IF(OFFSET('Hygiene Data'!$E$13,0,10*ROW('Hygiene Data'!E111))="","",OFFSET('Hygiene Data'!$E$13,0,10*ROW('Hygiene Data'!E111)))</f>
        <v/>
      </c>
      <c r="DU117" s="289" t="str">
        <f ca="true">+IF(OFFSET('Hygiene Data'!$F$11,0,10*ROW('Hygiene Data'!F111))="","",OFFSET('Hygiene Data'!$F$11,0,10*ROW('Hygiene Data'!F111)))</f>
        <v/>
      </c>
      <c r="DV117" s="289" t="str">
        <f ca="true">+IF(OFFSET('Hygiene Data'!$F$12,0,10*ROW('Hygiene Data'!F111))="","",OFFSET('Hygiene Data'!$F$12,0,10*ROW('Hygiene Data'!F111)))</f>
        <v/>
      </c>
      <c r="DW117" s="289" t="str">
        <f ca="true">+IF(OFFSET('Hygiene Data'!$F$13,0,10*ROW('Hygiene Data'!F111))="","",OFFSET('Hygiene Data'!$F$13,0,10*ROW('Hygiene Data'!F111)))</f>
        <v/>
      </c>
      <c r="DX117" s="289" t="str">
        <f ca="true">+IF(OFFSET('Hygiene Data'!$G$11,0,10*ROW('Hygiene Data'!G111))="","",OFFSET('Hygiene Data'!$G$11,0,10*ROW('Hygiene Data'!G111)))</f>
        <v/>
      </c>
      <c r="DY117" s="289" t="str">
        <f ca="true">+IF(OFFSET('Hygiene Data'!$G$12,0,10*ROW('Hygiene Data'!G111))="","",OFFSET('Hygiene Data'!$G$12,0,10*ROW('Hygiene Data'!G111)))</f>
        <v/>
      </c>
      <c r="DZ117" s="289" t="str">
        <f ca="true">+IF(OFFSET('Hygiene Data'!$G$13,0,10*ROW('Hygiene Data'!G111))="","",OFFSET('Hygiene Data'!$G$13,0,10*ROW('Hygiene Data'!G111)))</f>
        <v/>
      </c>
      <c r="EA117" s="289" t="str">
        <f ca="true">+IF(OFFSET('Hygiene Data'!$H$11,0,10*ROW('Hygiene Data'!H111))="","",OFFSET('Hygiene Data'!$H$11,0,10*ROW('Hygiene Data'!H111)))</f>
        <v/>
      </c>
      <c r="EB117" s="289" t="str">
        <f ca="true">+IF(OFFSET('Hygiene Data'!$H$12,0,10*ROW('Hygiene Data'!H111))="","",OFFSET('Hygiene Data'!$H$12,0,10*ROW('Hygiene Data'!H111)))</f>
        <v/>
      </c>
      <c r="EC117" s="289" t="str">
        <f ca="true">+IF(OFFSET('Hygiene Data'!$H$13,0,10*ROW('Hygiene Data'!H111))="","",OFFSET('Hygiene Data'!$H$13,0,10*ROW('Hygiene Data'!H111)))</f>
        <v/>
      </c>
      <c r="ED117" s="289" t="str">
        <f ca="true">+IF(OFFSET('Hygiene Data'!$I$11,0,10*ROW('Hygiene Data'!I111))="","",OFFSET('Hygiene Data'!$I$11,0,10*ROW('Hygiene Data'!I111)))</f>
        <v/>
      </c>
      <c r="EE117" s="289" t="str">
        <f ca="true">+IF(OFFSET('Hygiene Data'!$I$12,0,10*ROW('Hygiene Data'!I111))="","",OFFSET('Hygiene Data'!$I$12,0,10*ROW('Hygiene Data'!I111)))</f>
        <v/>
      </c>
      <c r="EF117" s="289"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5"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9"/>
      <c r="BS118" s="289" t="str">
        <f ca="true">+IF(OFFSET('Water Data'!$D$27,0,10*ROW('Water Data'!D112))="","",OFFSET('Water Data'!$D$27,0,10*ROW('Water Data'!D112)))</f>
        <v/>
      </c>
      <c r="BT118" s="289" t="str">
        <f ca="true">+IF(OFFSET('Water Data'!$D$28,0,10*ROW('Water Data'!D112))="","",OFFSET('Water Data'!$D$28,0,10*ROW('Water Data'!D112)))</f>
        <v/>
      </c>
      <c r="BU118" s="289" t="str">
        <f ca="true">+IF(OFFSET('Water Data'!$D$29,0,10*ROW('Water Data'!D112))="","",OFFSET('Water Data'!$D$29,0,10*ROW('Water Data'!D112)))</f>
        <v/>
      </c>
      <c r="BV118" s="289" t="str">
        <f ca="true">+IF(OFFSET('Water Data'!$E$27,0,10*ROW('Water Data'!E112))="","",OFFSET('Water Data'!$E$27,0,10*ROW('Water Data'!E112)))</f>
        <v/>
      </c>
      <c r="BW118" s="289" t="str">
        <f ca="true">+IF(OFFSET('Water Data'!$E$28,0,10*ROW('Water Data'!E112))="","",OFFSET('Water Data'!$E$28,0,10*ROW('Water Data'!E112)))</f>
        <v/>
      </c>
      <c r="BX118" s="289" t="str">
        <f ca="true">+IF(OFFSET('Water Data'!$E$29,0,10*ROW('Water Data'!E112))="","",OFFSET('Water Data'!$E$29,0,10*ROW('Water Data'!E112)))</f>
        <v/>
      </c>
      <c r="BY118" s="289" t="str">
        <f ca="true">+IF(OFFSET('Water Data'!$F$27,0,10*ROW('Water Data'!F112))="","",OFFSET('Water Data'!$F$27,0,10*ROW('Water Data'!F112)))</f>
        <v/>
      </c>
      <c r="BZ118" s="289" t="str">
        <f ca="true">+IF(OFFSET('Water Data'!$F$28,0,10*ROW('Water Data'!F112))="","",OFFSET('Water Data'!$F$28,0,10*ROW('Water Data'!F112)))</f>
        <v/>
      </c>
      <c r="CA118" s="289" t="str">
        <f ca="true">+IF(OFFSET('Water Data'!$F$29,0,10*ROW('Water Data'!F112))="","",OFFSET('Water Data'!$F$29,0,10*ROW('Water Data'!F112)))</f>
        <v/>
      </c>
      <c r="CB118" s="289" t="str">
        <f ca="true">+IF(OFFSET('Water Data'!$G$27,0,10*ROW('Water Data'!G112))="","",OFFSET('Water Data'!$G$27,0,10*ROW('Water Data'!G112)))</f>
        <v/>
      </c>
      <c r="CC118" s="289" t="str">
        <f ca="true">+IF(OFFSET('Water Data'!$G$28,0,10*ROW('Water Data'!G112))="","",OFFSET('Water Data'!$G$28,0,10*ROW('Water Data'!G112)))</f>
        <v/>
      </c>
      <c r="CD118" s="289" t="str">
        <f ca="true">+IF(OFFSET('Water Data'!$G$29,0,10*ROW('Water Data'!G112))="","",OFFSET('Water Data'!$G$29,0,10*ROW('Water Data'!G112)))</f>
        <v/>
      </c>
      <c r="CE118" s="289" t="str">
        <f ca="true">+IF(OFFSET('Water Data'!$H$27,0,10*ROW('Water Data'!H112))="","",OFFSET('Water Data'!$H$27,0,10*ROW('Water Data'!H112)))</f>
        <v/>
      </c>
      <c r="CF118" s="289" t="str">
        <f ca="true">+IF(OFFSET('Water Data'!$H$28,0,10*ROW('Water Data'!H112))="","",OFFSET('Water Data'!$H$28,0,10*ROW('Water Data'!H112)))</f>
        <v/>
      </c>
      <c r="CG118" s="289" t="str">
        <f ca="true">+IF(OFFSET('Water Data'!$H$29,0,10*ROW('Water Data'!H112))="","",OFFSET('Water Data'!$H$29,0,10*ROW('Water Data'!H112)))</f>
        <v/>
      </c>
      <c r="CH118" s="289" t="str">
        <f ca="true">+IF(OFFSET('Water Data'!$I$27,0,10*ROW('Water Data'!I112))="","",OFFSET('Water Data'!$I$27,0,10*ROW('Water Data'!I112)))</f>
        <v/>
      </c>
      <c r="CI118" s="289" t="str">
        <f ca="true">+IF(OFFSET('Water Data'!$I$28,0,10*ROW('Water Data'!I112))="","",OFFSET('Water Data'!$I$28,0,10*ROW('Water Data'!I112)))</f>
        <v/>
      </c>
      <c r="CJ118" s="289" t="str">
        <f ca="true">+IF(OFFSET('Water Data'!$I$29,0,10*ROW('Water Data'!I112))="","",OFFSET('Water Data'!$I$29,0,10*ROW('Water Data'!I112)))</f>
        <v/>
      </c>
      <c r="CK118" s="289" t="str">
        <f ca="true">+IF(OFFSET('Sanitation Data'!$D$28,0,10*ROW('Sanitation Data'!D112))="","",OFFSET('Sanitation Data'!$D$28,0,10*ROW('Sanitation Data'!D112)))</f>
        <v/>
      </c>
      <c r="CL118" s="289" t="str">
        <f ca="true">+IF(OFFSET('Sanitation Data'!$D$29,0,10*ROW('Sanitation Data'!D112))="","",OFFSET('Sanitation Data'!$D$29,0,10*ROW('Sanitation Data'!D112)))</f>
        <v/>
      </c>
      <c r="CM118" s="289" t="str">
        <f ca="true">+IF(OFFSET('Sanitation Data'!$D$30,0,10*ROW('Sanitation Data'!D112))="","",OFFSET('Sanitation Data'!$D$30,0,10*ROW('Sanitation Data'!D112)))</f>
        <v/>
      </c>
      <c r="CN118" s="289" t="str">
        <f ca="true">+IF(OFFSET('Sanitation Data'!$D$31,0,10*ROW('Sanitation Data'!D112))="","",OFFSET('Sanitation Data'!$D$31,0,10*ROW('Sanitation Data'!D112)))</f>
        <v/>
      </c>
      <c r="CO118" s="289" t="str">
        <f ca="true">+IF(OFFSET('Sanitation Data'!$D$32,0,10*ROW('Sanitation Data'!D112))="","",OFFSET('Sanitation Data'!$D$32,0,10*ROW('Sanitation Data'!D112)))</f>
        <v/>
      </c>
      <c r="CP118" s="289" t="str">
        <f ca="true">+IF(OFFSET('Sanitation Data'!$E$28,0,10*ROW('Sanitation Data'!E112))="","",OFFSET('Sanitation Data'!$E$28,0,10*ROW('Sanitation Data'!E112)))</f>
        <v/>
      </c>
      <c r="CQ118" s="289" t="str">
        <f ca="true">+IF(OFFSET('Sanitation Data'!$E$29,0,10*ROW('Sanitation Data'!E112))="","",OFFSET('Sanitation Data'!$E$29,0,10*ROW('Sanitation Data'!E112)))</f>
        <v/>
      </c>
      <c r="CR118" s="289" t="str">
        <f ca="true">+IF(OFFSET('Sanitation Data'!$E$30,0,10*ROW('Sanitation Data'!E112))="","",OFFSET('Sanitation Data'!$E$30,0,10*ROW('Sanitation Data'!E112)))</f>
        <v/>
      </c>
      <c r="CS118" s="289" t="str">
        <f ca="true">+IF(OFFSET('Sanitation Data'!$E$31,0,10*ROW('Sanitation Data'!E112))="","",OFFSET('Sanitation Data'!$E$31,0,10*ROW('Sanitation Data'!E112)))</f>
        <v/>
      </c>
      <c r="CT118" s="289" t="str">
        <f ca="true">+IF(OFFSET('Sanitation Data'!$E$32,0,10*ROW('Sanitation Data'!E112))="","",OFFSET('Sanitation Data'!$E$32,0,10*ROW('Sanitation Data'!E112)))</f>
        <v/>
      </c>
      <c r="CU118" s="289" t="str">
        <f ca="true">+IF(OFFSET('Sanitation Data'!$F$28,0,10*ROW('Sanitation Data'!F112))="","",OFFSET('Sanitation Data'!$F$28,0,10*ROW('Sanitation Data'!F112)))</f>
        <v/>
      </c>
      <c r="CV118" s="289" t="str">
        <f ca="true">+IF(OFFSET('Sanitation Data'!$F$29,0,10*ROW('Sanitation Data'!F112))="","",OFFSET('Sanitation Data'!$F$29,0,10*ROW('Sanitation Data'!F112)))</f>
        <v/>
      </c>
      <c r="CW118" s="289" t="str">
        <f ca="true">+IF(OFFSET('Sanitation Data'!$F$30,0,10*ROW('Sanitation Data'!F112))="","",OFFSET('Sanitation Data'!$F$30,0,10*ROW('Sanitation Data'!F112)))</f>
        <v/>
      </c>
      <c r="CX118" s="289" t="str">
        <f ca="true">+IF(OFFSET('Sanitation Data'!$F$31,0,10*ROW('Sanitation Data'!F112))="","",OFFSET('Sanitation Data'!$F$31,0,10*ROW('Sanitation Data'!F112)))</f>
        <v/>
      </c>
      <c r="CY118" s="289" t="str">
        <f ca="true">+IF(OFFSET('Sanitation Data'!$F$32,0,10*ROW('Sanitation Data'!F112))="","",OFFSET('Sanitation Data'!$F$32,0,10*ROW('Sanitation Data'!F112)))</f>
        <v/>
      </c>
      <c r="CZ118" s="289" t="str">
        <f ca="true">+IF(OFFSET('Sanitation Data'!$G$28,0,10*ROW('Sanitation Data'!G112))="","",OFFSET('Sanitation Data'!$G$28,0,10*ROW('Sanitation Data'!G112)))</f>
        <v/>
      </c>
      <c r="DA118" s="289" t="str">
        <f ca="true">+IF(OFFSET('Sanitation Data'!$G$29,0,10*ROW('Sanitation Data'!G112))="","",OFFSET('Sanitation Data'!$G$29,0,10*ROW('Sanitation Data'!G112)))</f>
        <v/>
      </c>
      <c r="DB118" s="289" t="str">
        <f ca="true">+IF(OFFSET('Sanitation Data'!$G$30,0,10*ROW('Sanitation Data'!G112))="","",OFFSET('Sanitation Data'!$G$30,0,10*ROW('Sanitation Data'!G112)))</f>
        <v/>
      </c>
      <c r="DC118" s="289" t="str">
        <f ca="true">+IF(OFFSET('Sanitation Data'!$G$31,0,10*ROW('Sanitation Data'!G112))="","",OFFSET('Sanitation Data'!$G$31,0,10*ROW('Sanitation Data'!G112)))</f>
        <v/>
      </c>
      <c r="DD118" s="289" t="str">
        <f ca="true">+IF(OFFSET('Sanitation Data'!$G$32,0,10*ROW('Sanitation Data'!G112))="","",OFFSET('Sanitation Data'!$G$32,0,10*ROW('Sanitation Data'!G112)))</f>
        <v/>
      </c>
      <c r="DE118" s="289" t="str">
        <f ca="true">+IF(OFFSET('Sanitation Data'!$H$28,0,10*ROW('Sanitation Data'!H112))="","",OFFSET('Sanitation Data'!$H$28,0,10*ROW('Sanitation Data'!H112)))</f>
        <v/>
      </c>
      <c r="DF118" s="289" t="str">
        <f ca="true">+IF(OFFSET('Sanitation Data'!$H$29,0,10*ROW('Sanitation Data'!H112))="","",OFFSET('Sanitation Data'!$H$29,0,10*ROW('Sanitation Data'!H112)))</f>
        <v/>
      </c>
      <c r="DG118" s="289" t="str">
        <f ca="true">+IF(OFFSET('Sanitation Data'!$H$30,0,10*ROW('Sanitation Data'!H112))="","",OFFSET('Sanitation Data'!$H$30,0,10*ROW('Sanitation Data'!H112)))</f>
        <v/>
      </c>
      <c r="DH118" s="289" t="str">
        <f ca="true">+IF(OFFSET('Sanitation Data'!$H$31,0,10*ROW('Sanitation Data'!H112))="","",OFFSET('Sanitation Data'!$H$31,0,10*ROW('Sanitation Data'!H112)))</f>
        <v/>
      </c>
      <c r="DI118" s="289" t="str">
        <f ca="true">+IF(OFFSET('Sanitation Data'!$H$32,0,10*ROW('Sanitation Data'!H112))="","",OFFSET('Sanitation Data'!$H$32,0,10*ROW('Sanitation Data'!H112)))</f>
        <v/>
      </c>
      <c r="DJ118" s="289" t="str">
        <f ca="true">+IF(OFFSET('Sanitation Data'!$I$28,0,10*ROW('Sanitation Data'!I112))="","",OFFSET('Sanitation Data'!$I$28,0,10*ROW('Sanitation Data'!I112)))</f>
        <v/>
      </c>
      <c r="DK118" s="289" t="str">
        <f ca="true">+IF(OFFSET('Sanitation Data'!$I$29,0,10*ROW('Sanitation Data'!I112))="","",OFFSET('Sanitation Data'!$I$29,0,10*ROW('Sanitation Data'!I112)))</f>
        <v/>
      </c>
      <c r="DL118" s="289" t="str">
        <f ca="true">+IF(OFFSET('Sanitation Data'!$I$30,0,10*ROW('Sanitation Data'!I112))="","",OFFSET('Sanitation Data'!$I$30,0,10*ROW('Sanitation Data'!I112)))</f>
        <v/>
      </c>
      <c r="DM118" s="289" t="str">
        <f ca="true">+IF(OFFSET('Sanitation Data'!$I$31,0,10*ROW('Sanitation Data'!I112))="","",OFFSET('Sanitation Data'!$I$31,0,10*ROW('Sanitation Data'!I112)))</f>
        <v/>
      </c>
      <c r="DN118" s="289" t="str">
        <f ca="true">+IF(OFFSET('Sanitation Data'!$I$32,0,10*ROW('Sanitation Data'!I112))="","",OFFSET('Sanitation Data'!$I$32,0,10*ROW('Sanitation Data'!I112)))</f>
        <v/>
      </c>
      <c r="DO118" s="289" t="str">
        <f ca="true">+IF(OFFSET('Hygiene Data'!$D$11,0,10*ROW('Hygiene Data'!D112))="","",OFFSET('Hygiene Data'!$D$11,0,10*ROW('Hygiene Data'!D112)))</f>
        <v/>
      </c>
      <c r="DP118" s="289" t="str">
        <f ca="true">+IF(OFFSET('Hygiene Data'!$D$12,0,10*ROW('Hygiene Data'!D112))="","",OFFSET('Hygiene Data'!$D$12,0,10*ROW('Hygiene Data'!D112)))</f>
        <v/>
      </c>
      <c r="DQ118" s="289" t="str">
        <f ca="true">+IF(OFFSET('Hygiene Data'!$D$13,0,10*ROW('Hygiene Data'!D112))="","",OFFSET('Hygiene Data'!$D$13,0,10*ROW('Hygiene Data'!D112)))</f>
        <v/>
      </c>
      <c r="DR118" s="289" t="str">
        <f ca="true">+IF(OFFSET('Hygiene Data'!$E$11,0,10*ROW('Hygiene Data'!E112))="","",OFFSET('Hygiene Data'!$E$11,0,10*ROW('Hygiene Data'!E112)))</f>
        <v/>
      </c>
      <c r="DS118" s="289" t="str">
        <f ca="true">+IF(OFFSET('Hygiene Data'!$E$12,0,10*ROW('Hygiene Data'!E112))="","",OFFSET('Hygiene Data'!$E$12,0,10*ROW('Hygiene Data'!E112)))</f>
        <v/>
      </c>
      <c r="DT118" s="289" t="str">
        <f ca="true">+IF(OFFSET('Hygiene Data'!$E$13,0,10*ROW('Hygiene Data'!E112))="","",OFFSET('Hygiene Data'!$E$13,0,10*ROW('Hygiene Data'!E112)))</f>
        <v/>
      </c>
      <c r="DU118" s="289" t="str">
        <f ca="true">+IF(OFFSET('Hygiene Data'!$F$11,0,10*ROW('Hygiene Data'!F112))="","",OFFSET('Hygiene Data'!$F$11,0,10*ROW('Hygiene Data'!F112)))</f>
        <v/>
      </c>
      <c r="DV118" s="289" t="str">
        <f ca="true">+IF(OFFSET('Hygiene Data'!$F$12,0,10*ROW('Hygiene Data'!F112))="","",OFFSET('Hygiene Data'!$F$12,0,10*ROW('Hygiene Data'!F112)))</f>
        <v/>
      </c>
      <c r="DW118" s="289" t="str">
        <f ca="true">+IF(OFFSET('Hygiene Data'!$F$13,0,10*ROW('Hygiene Data'!F112))="","",OFFSET('Hygiene Data'!$F$13,0,10*ROW('Hygiene Data'!F112)))</f>
        <v/>
      </c>
      <c r="DX118" s="289" t="str">
        <f ca="true">+IF(OFFSET('Hygiene Data'!$G$11,0,10*ROW('Hygiene Data'!G112))="","",OFFSET('Hygiene Data'!$G$11,0,10*ROW('Hygiene Data'!G112)))</f>
        <v/>
      </c>
      <c r="DY118" s="289" t="str">
        <f ca="true">+IF(OFFSET('Hygiene Data'!$G$12,0,10*ROW('Hygiene Data'!G112))="","",OFFSET('Hygiene Data'!$G$12,0,10*ROW('Hygiene Data'!G112)))</f>
        <v/>
      </c>
      <c r="DZ118" s="289" t="str">
        <f ca="true">+IF(OFFSET('Hygiene Data'!$G$13,0,10*ROW('Hygiene Data'!G112))="","",OFFSET('Hygiene Data'!$G$13,0,10*ROW('Hygiene Data'!G112)))</f>
        <v/>
      </c>
      <c r="EA118" s="289" t="str">
        <f ca="true">+IF(OFFSET('Hygiene Data'!$H$11,0,10*ROW('Hygiene Data'!H112))="","",OFFSET('Hygiene Data'!$H$11,0,10*ROW('Hygiene Data'!H112)))</f>
        <v/>
      </c>
      <c r="EB118" s="289" t="str">
        <f ca="true">+IF(OFFSET('Hygiene Data'!$H$12,0,10*ROW('Hygiene Data'!H112))="","",OFFSET('Hygiene Data'!$H$12,0,10*ROW('Hygiene Data'!H112)))</f>
        <v/>
      </c>
      <c r="EC118" s="289" t="str">
        <f ca="true">+IF(OFFSET('Hygiene Data'!$H$13,0,10*ROW('Hygiene Data'!H112))="","",OFFSET('Hygiene Data'!$H$13,0,10*ROW('Hygiene Data'!H112)))</f>
        <v/>
      </c>
      <c r="ED118" s="289" t="str">
        <f ca="true">+IF(OFFSET('Hygiene Data'!$I$11,0,10*ROW('Hygiene Data'!I112))="","",OFFSET('Hygiene Data'!$I$11,0,10*ROW('Hygiene Data'!I112)))</f>
        <v/>
      </c>
      <c r="EE118" s="289" t="str">
        <f ca="true">+IF(OFFSET('Hygiene Data'!$I$12,0,10*ROW('Hygiene Data'!I112))="","",OFFSET('Hygiene Data'!$I$12,0,10*ROW('Hygiene Data'!I112)))</f>
        <v/>
      </c>
      <c r="EF118" s="289"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5"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9"/>
      <c r="BS119" s="289" t="str">
        <f ca="true">+IF(OFFSET('Water Data'!$D$27,0,10*ROW('Water Data'!D113))="","",OFFSET('Water Data'!$D$27,0,10*ROW('Water Data'!D113)))</f>
        <v/>
      </c>
      <c r="BT119" s="289" t="str">
        <f ca="true">+IF(OFFSET('Water Data'!$D$28,0,10*ROW('Water Data'!D113))="","",OFFSET('Water Data'!$D$28,0,10*ROW('Water Data'!D113)))</f>
        <v/>
      </c>
      <c r="BU119" s="289" t="str">
        <f ca="true">+IF(OFFSET('Water Data'!$D$29,0,10*ROW('Water Data'!D113))="","",OFFSET('Water Data'!$D$29,0,10*ROW('Water Data'!D113)))</f>
        <v/>
      </c>
      <c r="BV119" s="289" t="str">
        <f ca="true">+IF(OFFSET('Water Data'!$E$27,0,10*ROW('Water Data'!E113))="","",OFFSET('Water Data'!$E$27,0,10*ROW('Water Data'!E113)))</f>
        <v/>
      </c>
      <c r="BW119" s="289" t="str">
        <f ca="true">+IF(OFFSET('Water Data'!$E$28,0,10*ROW('Water Data'!E113))="","",OFFSET('Water Data'!$E$28,0,10*ROW('Water Data'!E113)))</f>
        <v/>
      </c>
      <c r="BX119" s="289" t="str">
        <f ca="true">+IF(OFFSET('Water Data'!$E$29,0,10*ROW('Water Data'!E113))="","",OFFSET('Water Data'!$E$29,0,10*ROW('Water Data'!E113)))</f>
        <v/>
      </c>
      <c r="BY119" s="289" t="str">
        <f ca="true">+IF(OFFSET('Water Data'!$F$27,0,10*ROW('Water Data'!F113))="","",OFFSET('Water Data'!$F$27,0,10*ROW('Water Data'!F113)))</f>
        <v/>
      </c>
      <c r="BZ119" s="289" t="str">
        <f ca="true">+IF(OFFSET('Water Data'!$F$28,0,10*ROW('Water Data'!F113))="","",OFFSET('Water Data'!$F$28,0,10*ROW('Water Data'!F113)))</f>
        <v/>
      </c>
      <c r="CA119" s="289" t="str">
        <f ca="true">+IF(OFFSET('Water Data'!$F$29,0,10*ROW('Water Data'!F113))="","",OFFSET('Water Data'!$F$29,0,10*ROW('Water Data'!F113)))</f>
        <v/>
      </c>
      <c r="CB119" s="289" t="str">
        <f ca="true">+IF(OFFSET('Water Data'!$G$27,0,10*ROW('Water Data'!G113))="","",OFFSET('Water Data'!$G$27,0,10*ROW('Water Data'!G113)))</f>
        <v/>
      </c>
      <c r="CC119" s="289" t="str">
        <f ca="true">+IF(OFFSET('Water Data'!$G$28,0,10*ROW('Water Data'!G113))="","",OFFSET('Water Data'!$G$28,0,10*ROW('Water Data'!G113)))</f>
        <v/>
      </c>
      <c r="CD119" s="289" t="str">
        <f ca="true">+IF(OFFSET('Water Data'!$G$29,0,10*ROW('Water Data'!G113))="","",OFFSET('Water Data'!$G$29,0,10*ROW('Water Data'!G113)))</f>
        <v/>
      </c>
      <c r="CE119" s="289" t="str">
        <f ca="true">+IF(OFFSET('Water Data'!$H$27,0,10*ROW('Water Data'!H113))="","",OFFSET('Water Data'!$H$27,0,10*ROW('Water Data'!H113)))</f>
        <v/>
      </c>
      <c r="CF119" s="289" t="str">
        <f ca="true">+IF(OFFSET('Water Data'!$H$28,0,10*ROW('Water Data'!H113))="","",OFFSET('Water Data'!$H$28,0,10*ROW('Water Data'!H113)))</f>
        <v/>
      </c>
      <c r="CG119" s="289" t="str">
        <f ca="true">+IF(OFFSET('Water Data'!$H$29,0,10*ROW('Water Data'!H113))="","",OFFSET('Water Data'!$H$29,0,10*ROW('Water Data'!H113)))</f>
        <v/>
      </c>
      <c r="CH119" s="289" t="str">
        <f ca="true">+IF(OFFSET('Water Data'!$I$27,0,10*ROW('Water Data'!I113))="","",OFFSET('Water Data'!$I$27,0,10*ROW('Water Data'!I113)))</f>
        <v/>
      </c>
      <c r="CI119" s="289" t="str">
        <f ca="true">+IF(OFFSET('Water Data'!$I$28,0,10*ROW('Water Data'!I113))="","",OFFSET('Water Data'!$I$28,0,10*ROW('Water Data'!I113)))</f>
        <v/>
      </c>
      <c r="CJ119" s="289" t="str">
        <f ca="true">+IF(OFFSET('Water Data'!$I$29,0,10*ROW('Water Data'!I113))="","",OFFSET('Water Data'!$I$29,0,10*ROW('Water Data'!I113)))</f>
        <v/>
      </c>
      <c r="CK119" s="289" t="str">
        <f ca="true">+IF(OFFSET('Sanitation Data'!$D$28,0,10*ROW('Sanitation Data'!D113))="","",OFFSET('Sanitation Data'!$D$28,0,10*ROW('Sanitation Data'!D113)))</f>
        <v/>
      </c>
      <c r="CL119" s="289" t="str">
        <f ca="true">+IF(OFFSET('Sanitation Data'!$D$29,0,10*ROW('Sanitation Data'!D113))="","",OFFSET('Sanitation Data'!$D$29,0,10*ROW('Sanitation Data'!D113)))</f>
        <v/>
      </c>
      <c r="CM119" s="289" t="str">
        <f ca="true">+IF(OFFSET('Sanitation Data'!$D$30,0,10*ROW('Sanitation Data'!D113))="","",OFFSET('Sanitation Data'!$D$30,0,10*ROW('Sanitation Data'!D113)))</f>
        <v/>
      </c>
      <c r="CN119" s="289" t="str">
        <f ca="true">+IF(OFFSET('Sanitation Data'!$D$31,0,10*ROW('Sanitation Data'!D113))="","",OFFSET('Sanitation Data'!$D$31,0,10*ROW('Sanitation Data'!D113)))</f>
        <v/>
      </c>
      <c r="CO119" s="289" t="str">
        <f ca="true">+IF(OFFSET('Sanitation Data'!$D$32,0,10*ROW('Sanitation Data'!D113))="","",OFFSET('Sanitation Data'!$D$32,0,10*ROW('Sanitation Data'!D113)))</f>
        <v/>
      </c>
      <c r="CP119" s="289" t="str">
        <f ca="true">+IF(OFFSET('Sanitation Data'!$E$28,0,10*ROW('Sanitation Data'!E113))="","",OFFSET('Sanitation Data'!$E$28,0,10*ROW('Sanitation Data'!E113)))</f>
        <v/>
      </c>
      <c r="CQ119" s="289" t="str">
        <f ca="true">+IF(OFFSET('Sanitation Data'!$E$29,0,10*ROW('Sanitation Data'!E113))="","",OFFSET('Sanitation Data'!$E$29,0,10*ROW('Sanitation Data'!E113)))</f>
        <v/>
      </c>
      <c r="CR119" s="289" t="str">
        <f ca="true">+IF(OFFSET('Sanitation Data'!$E$30,0,10*ROW('Sanitation Data'!E113))="","",OFFSET('Sanitation Data'!$E$30,0,10*ROW('Sanitation Data'!E113)))</f>
        <v/>
      </c>
      <c r="CS119" s="289" t="str">
        <f ca="true">+IF(OFFSET('Sanitation Data'!$E$31,0,10*ROW('Sanitation Data'!E113))="","",OFFSET('Sanitation Data'!$E$31,0,10*ROW('Sanitation Data'!E113)))</f>
        <v/>
      </c>
      <c r="CT119" s="289" t="str">
        <f ca="true">+IF(OFFSET('Sanitation Data'!$E$32,0,10*ROW('Sanitation Data'!E113))="","",OFFSET('Sanitation Data'!$E$32,0,10*ROW('Sanitation Data'!E113)))</f>
        <v/>
      </c>
      <c r="CU119" s="289" t="str">
        <f ca="true">+IF(OFFSET('Sanitation Data'!$F$28,0,10*ROW('Sanitation Data'!F113))="","",OFFSET('Sanitation Data'!$F$28,0,10*ROW('Sanitation Data'!F113)))</f>
        <v/>
      </c>
      <c r="CV119" s="289" t="str">
        <f ca="true">+IF(OFFSET('Sanitation Data'!$F$29,0,10*ROW('Sanitation Data'!F113))="","",OFFSET('Sanitation Data'!$F$29,0,10*ROW('Sanitation Data'!F113)))</f>
        <v/>
      </c>
      <c r="CW119" s="289" t="str">
        <f ca="true">+IF(OFFSET('Sanitation Data'!$F$30,0,10*ROW('Sanitation Data'!F113))="","",OFFSET('Sanitation Data'!$F$30,0,10*ROW('Sanitation Data'!F113)))</f>
        <v/>
      </c>
      <c r="CX119" s="289" t="str">
        <f ca="true">+IF(OFFSET('Sanitation Data'!$F$31,0,10*ROW('Sanitation Data'!F113))="","",OFFSET('Sanitation Data'!$F$31,0,10*ROW('Sanitation Data'!F113)))</f>
        <v/>
      </c>
      <c r="CY119" s="289" t="str">
        <f ca="true">+IF(OFFSET('Sanitation Data'!$F$32,0,10*ROW('Sanitation Data'!F113))="","",OFFSET('Sanitation Data'!$F$32,0,10*ROW('Sanitation Data'!F113)))</f>
        <v/>
      </c>
      <c r="CZ119" s="289" t="str">
        <f ca="true">+IF(OFFSET('Sanitation Data'!$G$28,0,10*ROW('Sanitation Data'!G113))="","",OFFSET('Sanitation Data'!$G$28,0,10*ROW('Sanitation Data'!G113)))</f>
        <v/>
      </c>
      <c r="DA119" s="289" t="str">
        <f ca="true">+IF(OFFSET('Sanitation Data'!$G$29,0,10*ROW('Sanitation Data'!G113))="","",OFFSET('Sanitation Data'!$G$29,0,10*ROW('Sanitation Data'!G113)))</f>
        <v/>
      </c>
      <c r="DB119" s="289" t="str">
        <f ca="true">+IF(OFFSET('Sanitation Data'!$G$30,0,10*ROW('Sanitation Data'!G113))="","",OFFSET('Sanitation Data'!$G$30,0,10*ROW('Sanitation Data'!G113)))</f>
        <v/>
      </c>
      <c r="DC119" s="289" t="str">
        <f ca="true">+IF(OFFSET('Sanitation Data'!$G$31,0,10*ROW('Sanitation Data'!G113))="","",OFFSET('Sanitation Data'!$G$31,0,10*ROW('Sanitation Data'!G113)))</f>
        <v/>
      </c>
      <c r="DD119" s="289" t="str">
        <f ca="true">+IF(OFFSET('Sanitation Data'!$G$32,0,10*ROW('Sanitation Data'!G113))="","",OFFSET('Sanitation Data'!$G$32,0,10*ROW('Sanitation Data'!G113)))</f>
        <v/>
      </c>
      <c r="DE119" s="289" t="str">
        <f ca="true">+IF(OFFSET('Sanitation Data'!$H$28,0,10*ROW('Sanitation Data'!H113))="","",OFFSET('Sanitation Data'!$H$28,0,10*ROW('Sanitation Data'!H113)))</f>
        <v/>
      </c>
      <c r="DF119" s="289" t="str">
        <f ca="true">+IF(OFFSET('Sanitation Data'!$H$29,0,10*ROW('Sanitation Data'!H113))="","",OFFSET('Sanitation Data'!$H$29,0,10*ROW('Sanitation Data'!H113)))</f>
        <v/>
      </c>
      <c r="DG119" s="289" t="str">
        <f ca="true">+IF(OFFSET('Sanitation Data'!$H$30,0,10*ROW('Sanitation Data'!H113))="","",OFFSET('Sanitation Data'!$H$30,0,10*ROW('Sanitation Data'!H113)))</f>
        <v/>
      </c>
      <c r="DH119" s="289" t="str">
        <f ca="true">+IF(OFFSET('Sanitation Data'!$H$31,0,10*ROW('Sanitation Data'!H113))="","",OFFSET('Sanitation Data'!$H$31,0,10*ROW('Sanitation Data'!H113)))</f>
        <v/>
      </c>
      <c r="DI119" s="289" t="str">
        <f ca="true">+IF(OFFSET('Sanitation Data'!$H$32,0,10*ROW('Sanitation Data'!H113))="","",OFFSET('Sanitation Data'!$H$32,0,10*ROW('Sanitation Data'!H113)))</f>
        <v/>
      </c>
      <c r="DJ119" s="289" t="str">
        <f ca="true">+IF(OFFSET('Sanitation Data'!$I$28,0,10*ROW('Sanitation Data'!I113))="","",OFFSET('Sanitation Data'!$I$28,0,10*ROW('Sanitation Data'!I113)))</f>
        <v/>
      </c>
      <c r="DK119" s="289" t="str">
        <f ca="true">+IF(OFFSET('Sanitation Data'!$I$29,0,10*ROW('Sanitation Data'!I113))="","",OFFSET('Sanitation Data'!$I$29,0,10*ROW('Sanitation Data'!I113)))</f>
        <v/>
      </c>
      <c r="DL119" s="289" t="str">
        <f ca="true">+IF(OFFSET('Sanitation Data'!$I$30,0,10*ROW('Sanitation Data'!I113))="","",OFFSET('Sanitation Data'!$I$30,0,10*ROW('Sanitation Data'!I113)))</f>
        <v/>
      </c>
      <c r="DM119" s="289" t="str">
        <f ca="true">+IF(OFFSET('Sanitation Data'!$I$31,0,10*ROW('Sanitation Data'!I113))="","",OFFSET('Sanitation Data'!$I$31,0,10*ROW('Sanitation Data'!I113)))</f>
        <v/>
      </c>
      <c r="DN119" s="289" t="str">
        <f ca="true">+IF(OFFSET('Sanitation Data'!$I$32,0,10*ROW('Sanitation Data'!I113))="","",OFFSET('Sanitation Data'!$I$32,0,10*ROW('Sanitation Data'!I113)))</f>
        <v/>
      </c>
      <c r="DO119" s="289" t="str">
        <f ca="true">+IF(OFFSET('Hygiene Data'!$D$11,0,10*ROW('Hygiene Data'!D113))="","",OFFSET('Hygiene Data'!$D$11,0,10*ROW('Hygiene Data'!D113)))</f>
        <v/>
      </c>
      <c r="DP119" s="289" t="str">
        <f ca="true">+IF(OFFSET('Hygiene Data'!$D$12,0,10*ROW('Hygiene Data'!D113))="","",OFFSET('Hygiene Data'!$D$12,0,10*ROW('Hygiene Data'!D113)))</f>
        <v/>
      </c>
      <c r="DQ119" s="289" t="str">
        <f ca="true">+IF(OFFSET('Hygiene Data'!$D$13,0,10*ROW('Hygiene Data'!D113))="","",OFFSET('Hygiene Data'!$D$13,0,10*ROW('Hygiene Data'!D113)))</f>
        <v/>
      </c>
      <c r="DR119" s="289" t="str">
        <f ca="true">+IF(OFFSET('Hygiene Data'!$E$11,0,10*ROW('Hygiene Data'!E113))="","",OFFSET('Hygiene Data'!$E$11,0,10*ROW('Hygiene Data'!E113)))</f>
        <v/>
      </c>
      <c r="DS119" s="289" t="str">
        <f ca="true">+IF(OFFSET('Hygiene Data'!$E$12,0,10*ROW('Hygiene Data'!E113))="","",OFFSET('Hygiene Data'!$E$12,0,10*ROW('Hygiene Data'!E113)))</f>
        <v/>
      </c>
      <c r="DT119" s="289" t="str">
        <f ca="true">+IF(OFFSET('Hygiene Data'!$E$13,0,10*ROW('Hygiene Data'!E113))="","",OFFSET('Hygiene Data'!$E$13,0,10*ROW('Hygiene Data'!E113)))</f>
        <v/>
      </c>
      <c r="DU119" s="289" t="str">
        <f ca="true">+IF(OFFSET('Hygiene Data'!$F$11,0,10*ROW('Hygiene Data'!F113))="","",OFFSET('Hygiene Data'!$F$11,0,10*ROW('Hygiene Data'!F113)))</f>
        <v/>
      </c>
      <c r="DV119" s="289" t="str">
        <f ca="true">+IF(OFFSET('Hygiene Data'!$F$12,0,10*ROW('Hygiene Data'!F113))="","",OFFSET('Hygiene Data'!$F$12,0,10*ROW('Hygiene Data'!F113)))</f>
        <v/>
      </c>
      <c r="DW119" s="289" t="str">
        <f ca="true">+IF(OFFSET('Hygiene Data'!$F$13,0,10*ROW('Hygiene Data'!F113))="","",OFFSET('Hygiene Data'!$F$13,0,10*ROW('Hygiene Data'!F113)))</f>
        <v/>
      </c>
      <c r="DX119" s="289" t="str">
        <f ca="true">+IF(OFFSET('Hygiene Data'!$G$11,0,10*ROW('Hygiene Data'!G113))="","",OFFSET('Hygiene Data'!$G$11,0,10*ROW('Hygiene Data'!G113)))</f>
        <v/>
      </c>
      <c r="DY119" s="289" t="str">
        <f ca="true">+IF(OFFSET('Hygiene Data'!$G$12,0,10*ROW('Hygiene Data'!G113))="","",OFFSET('Hygiene Data'!$G$12,0,10*ROW('Hygiene Data'!G113)))</f>
        <v/>
      </c>
      <c r="DZ119" s="289" t="str">
        <f ca="true">+IF(OFFSET('Hygiene Data'!$G$13,0,10*ROW('Hygiene Data'!G113))="","",OFFSET('Hygiene Data'!$G$13,0,10*ROW('Hygiene Data'!G113)))</f>
        <v/>
      </c>
      <c r="EA119" s="289" t="str">
        <f ca="true">+IF(OFFSET('Hygiene Data'!$H$11,0,10*ROW('Hygiene Data'!H113))="","",OFFSET('Hygiene Data'!$H$11,0,10*ROW('Hygiene Data'!H113)))</f>
        <v/>
      </c>
      <c r="EB119" s="289" t="str">
        <f ca="true">+IF(OFFSET('Hygiene Data'!$H$12,0,10*ROW('Hygiene Data'!H113))="","",OFFSET('Hygiene Data'!$H$12,0,10*ROW('Hygiene Data'!H113)))</f>
        <v/>
      </c>
      <c r="EC119" s="289" t="str">
        <f ca="true">+IF(OFFSET('Hygiene Data'!$H$13,0,10*ROW('Hygiene Data'!H113))="","",OFFSET('Hygiene Data'!$H$13,0,10*ROW('Hygiene Data'!H113)))</f>
        <v/>
      </c>
      <c r="ED119" s="289" t="str">
        <f ca="true">+IF(OFFSET('Hygiene Data'!$I$11,0,10*ROW('Hygiene Data'!I113))="","",OFFSET('Hygiene Data'!$I$11,0,10*ROW('Hygiene Data'!I113)))</f>
        <v/>
      </c>
      <c r="EE119" s="289" t="str">
        <f ca="true">+IF(OFFSET('Hygiene Data'!$I$12,0,10*ROW('Hygiene Data'!I113))="","",OFFSET('Hygiene Data'!$I$12,0,10*ROW('Hygiene Data'!I113)))</f>
        <v/>
      </c>
      <c r="EF119" s="289"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5"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9"/>
      <c r="BS120" s="289" t="str">
        <f ca="true">+IF(OFFSET('Water Data'!$D$27,0,10*ROW('Water Data'!D114))="","",OFFSET('Water Data'!$D$27,0,10*ROW('Water Data'!D114)))</f>
        <v/>
      </c>
      <c r="BT120" s="289" t="str">
        <f ca="true">+IF(OFFSET('Water Data'!$D$28,0,10*ROW('Water Data'!D114))="","",OFFSET('Water Data'!$D$28,0,10*ROW('Water Data'!D114)))</f>
        <v/>
      </c>
      <c r="BU120" s="289" t="str">
        <f ca="true">+IF(OFFSET('Water Data'!$D$29,0,10*ROW('Water Data'!D114))="","",OFFSET('Water Data'!$D$29,0,10*ROW('Water Data'!D114)))</f>
        <v/>
      </c>
      <c r="BV120" s="289" t="str">
        <f ca="true">+IF(OFFSET('Water Data'!$E$27,0,10*ROW('Water Data'!E114))="","",OFFSET('Water Data'!$E$27,0,10*ROW('Water Data'!E114)))</f>
        <v/>
      </c>
      <c r="BW120" s="289" t="str">
        <f ca="true">+IF(OFFSET('Water Data'!$E$28,0,10*ROW('Water Data'!E114))="","",OFFSET('Water Data'!$E$28,0,10*ROW('Water Data'!E114)))</f>
        <v/>
      </c>
      <c r="BX120" s="289" t="str">
        <f ca="true">+IF(OFFSET('Water Data'!$E$29,0,10*ROW('Water Data'!E114))="","",OFFSET('Water Data'!$E$29,0,10*ROW('Water Data'!E114)))</f>
        <v/>
      </c>
      <c r="BY120" s="289" t="str">
        <f ca="true">+IF(OFFSET('Water Data'!$F$27,0,10*ROW('Water Data'!F114))="","",OFFSET('Water Data'!$F$27,0,10*ROW('Water Data'!F114)))</f>
        <v/>
      </c>
      <c r="BZ120" s="289" t="str">
        <f ca="true">+IF(OFFSET('Water Data'!$F$28,0,10*ROW('Water Data'!F114))="","",OFFSET('Water Data'!$F$28,0,10*ROW('Water Data'!F114)))</f>
        <v/>
      </c>
      <c r="CA120" s="289" t="str">
        <f ca="true">+IF(OFFSET('Water Data'!$F$29,0,10*ROW('Water Data'!F114))="","",OFFSET('Water Data'!$F$29,0,10*ROW('Water Data'!F114)))</f>
        <v/>
      </c>
      <c r="CB120" s="289" t="str">
        <f ca="true">+IF(OFFSET('Water Data'!$G$27,0,10*ROW('Water Data'!G114))="","",OFFSET('Water Data'!$G$27,0,10*ROW('Water Data'!G114)))</f>
        <v/>
      </c>
      <c r="CC120" s="289" t="str">
        <f ca="true">+IF(OFFSET('Water Data'!$G$28,0,10*ROW('Water Data'!G114))="","",OFFSET('Water Data'!$G$28,0,10*ROW('Water Data'!G114)))</f>
        <v/>
      </c>
      <c r="CD120" s="289" t="str">
        <f ca="true">+IF(OFFSET('Water Data'!$G$29,0,10*ROW('Water Data'!G114))="","",OFFSET('Water Data'!$G$29,0,10*ROW('Water Data'!G114)))</f>
        <v/>
      </c>
      <c r="CE120" s="289" t="str">
        <f ca="true">+IF(OFFSET('Water Data'!$H$27,0,10*ROW('Water Data'!H114))="","",OFFSET('Water Data'!$H$27,0,10*ROW('Water Data'!H114)))</f>
        <v/>
      </c>
      <c r="CF120" s="289" t="str">
        <f ca="true">+IF(OFFSET('Water Data'!$H$28,0,10*ROW('Water Data'!H114))="","",OFFSET('Water Data'!$H$28,0,10*ROW('Water Data'!H114)))</f>
        <v/>
      </c>
      <c r="CG120" s="289" t="str">
        <f ca="true">+IF(OFFSET('Water Data'!$H$29,0,10*ROW('Water Data'!H114))="","",OFFSET('Water Data'!$H$29,0,10*ROW('Water Data'!H114)))</f>
        <v/>
      </c>
      <c r="CH120" s="289" t="str">
        <f ca="true">+IF(OFFSET('Water Data'!$I$27,0,10*ROW('Water Data'!I114))="","",OFFSET('Water Data'!$I$27,0,10*ROW('Water Data'!I114)))</f>
        <v/>
      </c>
      <c r="CI120" s="289" t="str">
        <f ca="true">+IF(OFFSET('Water Data'!$I$28,0,10*ROW('Water Data'!I114))="","",OFFSET('Water Data'!$I$28,0,10*ROW('Water Data'!I114)))</f>
        <v/>
      </c>
      <c r="CJ120" s="289" t="str">
        <f ca="true">+IF(OFFSET('Water Data'!$I$29,0,10*ROW('Water Data'!I114))="","",OFFSET('Water Data'!$I$29,0,10*ROW('Water Data'!I114)))</f>
        <v/>
      </c>
      <c r="CK120" s="289" t="str">
        <f ca="true">+IF(OFFSET('Sanitation Data'!$D$28,0,10*ROW('Sanitation Data'!D114))="","",OFFSET('Sanitation Data'!$D$28,0,10*ROW('Sanitation Data'!D114)))</f>
        <v/>
      </c>
      <c r="CL120" s="289" t="str">
        <f ca="true">+IF(OFFSET('Sanitation Data'!$D$29,0,10*ROW('Sanitation Data'!D114))="","",OFFSET('Sanitation Data'!$D$29,0,10*ROW('Sanitation Data'!D114)))</f>
        <v/>
      </c>
      <c r="CM120" s="289" t="str">
        <f ca="true">+IF(OFFSET('Sanitation Data'!$D$30,0,10*ROW('Sanitation Data'!D114))="","",OFFSET('Sanitation Data'!$D$30,0,10*ROW('Sanitation Data'!D114)))</f>
        <v/>
      </c>
      <c r="CN120" s="289" t="str">
        <f ca="true">+IF(OFFSET('Sanitation Data'!$D$31,0,10*ROW('Sanitation Data'!D114))="","",OFFSET('Sanitation Data'!$D$31,0,10*ROW('Sanitation Data'!D114)))</f>
        <v/>
      </c>
      <c r="CO120" s="289" t="str">
        <f ca="true">+IF(OFFSET('Sanitation Data'!$D$32,0,10*ROW('Sanitation Data'!D114))="","",OFFSET('Sanitation Data'!$D$32,0,10*ROW('Sanitation Data'!D114)))</f>
        <v/>
      </c>
      <c r="CP120" s="289" t="str">
        <f ca="true">+IF(OFFSET('Sanitation Data'!$E$28,0,10*ROW('Sanitation Data'!E114))="","",OFFSET('Sanitation Data'!$E$28,0,10*ROW('Sanitation Data'!E114)))</f>
        <v/>
      </c>
      <c r="CQ120" s="289" t="str">
        <f ca="true">+IF(OFFSET('Sanitation Data'!$E$29,0,10*ROW('Sanitation Data'!E114))="","",OFFSET('Sanitation Data'!$E$29,0,10*ROW('Sanitation Data'!E114)))</f>
        <v/>
      </c>
      <c r="CR120" s="289" t="str">
        <f ca="true">+IF(OFFSET('Sanitation Data'!$E$30,0,10*ROW('Sanitation Data'!E114))="","",OFFSET('Sanitation Data'!$E$30,0,10*ROW('Sanitation Data'!E114)))</f>
        <v/>
      </c>
      <c r="CS120" s="289" t="str">
        <f ca="true">+IF(OFFSET('Sanitation Data'!$E$31,0,10*ROW('Sanitation Data'!E114))="","",OFFSET('Sanitation Data'!$E$31,0,10*ROW('Sanitation Data'!E114)))</f>
        <v/>
      </c>
      <c r="CT120" s="289" t="str">
        <f ca="true">+IF(OFFSET('Sanitation Data'!$E$32,0,10*ROW('Sanitation Data'!E114))="","",OFFSET('Sanitation Data'!$E$32,0,10*ROW('Sanitation Data'!E114)))</f>
        <v/>
      </c>
      <c r="CU120" s="289" t="str">
        <f ca="true">+IF(OFFSET('Sanitation Data'!$F$28,0,10*ROW('Sanitation Data'!F114))="","",OFFSET('Sanitation Data'!$F$28,0,10*ROW('Sanitation Data'!F114)))</f>
        <v/>
      </c>
      <c r="CV120" s="289" t="str">
        <f ca="true">+IF(OFFSET('Sanitation Data'!$F$29,0,10*ROW('Sanitation Data'!F114))="","",OFFSET('Sanitation Data'!$F$29,0,10*ROW('Sanitation Data'!F114)))</f>
        <v/>
      </c>
      <c r="CW120" s="289" t="str">
        <f ca="true">+IF(OFFSET('Sanitation Data'!$F$30,0,10*ROW('Sanitation Data'!F114))="","",OFFSET('Sanitation Data'!$F$30,0,10*ROW('Sanitation Data'!F114)))</f>
        <v/>
      </c>
      <c r="CX120" s="289" t="str">
        <f ca="true">+IF(OFFSET('Sanitation Data'!$F$31,0,10*ROW('Sanitation Data'!F114))="","",OFFSET('Sanitation Data'!$F$31,0,10*ROW('Sanitation Data'!F114)))</f>
        <v/>
      </c>
      <c r="CY120" s="289" t="str">
        <f ca="true">+IF(OFFSET('Sanitation Data'!$F$32,0,10*ROW('Sanitation Data'!F114))="","",OFFSET('Sanitation Data'!$F$32,0,10*ROW('Sanitation Data'!F114)))</f>
        <v/>
      </c>
      <c r="CZ120" s="289" t="str">
        <f ca="true">+IF(OFFSET('Sanitation Data'!$G$28,0,10*ROW('Sanitation Data'!G114))="","",OFFSET('Sanitation Data'!$G$28,0,10*ROW('Sanitation Data'!G114)))</f>
        <v/>
      </c>
      <c r="DA120" s="289" t="str">
        <f ca="true">+IF(OFFSET('Sanitation Data'!$G$29,0,10*ROW('Sanitation Data'!G114))="","",OFFSET('Sanitation Data'!$G$29,0,10*ROW('Sanitation Data'!G114)))</f>
        <v/>
      </c>
      <c r="DB120" s="289" t="str">
        <f ca="true">+IF(OFFSET('Sanitation Data'!$G$30,0,10*ROW('Sanitation Data'!G114))="","",OFFSET('Sanitation Data'!$G$30,0,10*ROW('Sanitation Data'!G114)))</f>
        <v/>
      </c>
      <c r="DC120" s="289" t="str">
        <f ca="true">+IF(OFFSET('Sanitation Data'!$G$31,0,10*ROW('Sanitation Data'!G114))="","",OFFSET('Sanitation Data'!$G$31,0,10*ROW('Sanitation Data'!G114)))</f>
        <v/>
      </c>
      <c r="DD120" s="289" t="str">
        <f ca="true">+IF(OFFSET('Sanitation Data'!$G$32,0,10*ROW('Sanitation Data'!G114))="","",OFFSET('Sanitation Data'!$G$32,0,10*ROW('Sanitation Data'!G114)))</f>
        <v/>
      </c>
      <c r="DE120" s="289" t="str">
        <f ca="true">+IF(OFFSET('Sanitation Data'!$H$28,0,10*ROW('Sanitation Data'!H114))="","",OFFSET('Sanitation Data'!$H$28,0,10*ROW('Sanitation Data'!H114)))</f>
        <v/>
      </c>
      <c r="DF120" s="289" t="str">
        <f ca="true">+IF(OFFSET('Sanitation Data'!$H$29,0,10*ROW('Sanitation Data'!H114))="","",OFFSET('Sanitation Data'!$H$29,0,10*ROW('Sanitation Data'!H114)))</f>
        <v/>
      </c>
      <c r="DG120" s="289" t="str">
        <f ca="true">+IF(OFFSET('Sanitation Data'!$H$30,0,10*ROW('Sanitation Data'!H114))="","",OFFSET('Sanitation Data'!$H$30,0,10*ROW('Sanitation Data'!H114)))</f>
        <v/>
      </c>
      <c r="DH120" s="289" t="str">
        <f ca="true">+IF(OFFSET('Sanitation Data'!$H$31,0,10*ROW('Sanitation Data'!H114))="","",OFFSET('Sanitation Data'!$H$31,0,10*ROW('Sanitation Data'!H114)))</f>
        <v/>
      </c>
      <c r="DI120" s="289" t="str">
        <f ca="true">+IF(OFFSET('Sanitation Data'!$H$32,0,10*ROW('Sanitation Data'!H114))="","",OFFSET('Sanitation Data'!$H$32,0,10*ROW('Sanitation Data'!H114)))</f>
        <v/>
      </c>
      <c r="DJ120" s="289" t="str">
        <f ca="true">+IF(OFFSET('Sanitation Data'!$I$28,0,10*ROW('Sanitation Data'!I114))="","",OFFSET('Sanitation Data'!$I$28,0,10*ROW('Sanitation Data'!I114)))</f>
        <v/>
      </c>
      <c r="DK120" s="289" t="str">
        <f ca="true">+IF(OFFSET('Sanitation Data'!$I$29,0,10*ROW('Sanitation Data'!I114))="","",OFFSET('Sanitation Data'!$I$29,0,10*ROW('Sanitation Data'!I114)))</f>
        <v/>
      </c>
      <c r="DL120" s="289" t="str">
        <f ca="true">+IF(OFFSET('Sanitation Data'!$I$30,0,10*ROW('Sanitation Data'!I114))="","",OFFSET('Sanitation Data'!$I$30,0,10*ROW('Sanitation Data'!I114)))</f>
        <v/>
      </c>
      <c r="DM120" s="289" t="str">
        <f ca="true">+IF(OFFSET('Sanitation Data'!$I$31,0,10*ROW('Sanitation Data'!I114))="","",OFFSET('Sanitation Data'!$I$31,0,10*ROW('Sanitation Data'!I114)))</f>
        <v/>
      </c>
      <c r="DN120" s="289" t="str">
        <f ca="true">+IF(OFFSET('Sanitation Data'!$I$32,0,10*ROW('Sanitation Data'!I114))="","",OFFSET('Sanitation Data'!$I$32,0,10*ROW('Sanitation Data'!I114)))</f>
        <v/>
      </c>
      <c r="DO120" s="289" t="str">
        <f ca="true">+IF(OFFSET('Hygiene Data'!$D$11,0,10*ROW('Hygiene Data'!D114))="","",OFFSET('Hygiene Data'!$D$11,0,10*ROW('Hygiene Data'!D114)))</f>
        <v/>
      </c>
      <c r="DP120" s="289" t="str">
        <f ca="true">+IF(OFFSET('Hygiene Data'!$D$12,0,10*ROW('Hygiene Data'!D114))="","",OFFSET('Hygiene Data'!$D$12,0,10*ROW('Hygiene Data'!D114)))</f>
        <v/>
      </c>
      <c r="DQ120" s="289" t="str">
        <f ca="true">+IF(OFFSET('Hygiene Data'!$D$13,0,10*ROW('Hygiene Data'!D114))="","",OFFSET('Hygiene Data'!$D$13,0,10*ROW('Hygiene Data'!D114)))</f>
        <v/>
      </c>
      <c r="DR120" s="289" t="str">
        <f ca="true">+IF(OFFSET('Hygiene Data'!$E$11,0,10*ROW('Hygiene Data'!E114))="","",OFFSET('Hygiene Data'!$E$11,0,10*ROW('Hygiene Data'!E114)))</f>
        <v/>
      </c>
      <c r="DS120" s="289" t="str">
        <f ca="true">+IF(OFFSET('Hygiene Data'!$E$12,0,10*ROW('Hygiene Data'!E114))="","",OFFSET('Hygiene Data'!$E$12,0,10*ROW('Hygiene Data'!E114)))</f>
        <v/>
      </c>
      <c r="DT120" s="289" t="str">
        <f ca="true">+IF(OFFSET('Hygiene Data'!$E$13,0,10*ROW('Hygiene Data'!E114))="","",OFFSET('Hygiene Data'!$E$13,0,10*ROW('Hygiene Data'!E114)))</f>
        <v/>
      </c>
      <c r="DU120" s="289" t="str">
        <f ca="true">+IF(OFFSET('Hygiene Data'!$F$11,0,10*ROW('Hygiene Data'!F114))="","",OFFSET('Hygiene Data'!$F$11,0,10*ROW('Hygiene Data'!F114)))</f>
        <v/>
      </c>
      <c r="DV120" s="289" t="str">
        <f ca="true">+IF(OFFSET('Hygiene Data'!$F$12,0,10*ROW('Hygiene Data'!F114))="","",OFFSET('Hygiene Data'!$F$12,0,10*ROW('Hygiene Data'!F114)))</f>
        <v/>
      </c>
      <c r="DW120" s="289" t="str">
        <f ca="true">+IF(OFFSET('Hygiene Data'!$F$13,0,10*ROW('Hygiene Data'!F114))="","",OFFSET('Hygiene Data'!$F$13,0,10*ROW('Hygiene Data'!F114)))</f>
        <v/>
      </c>
      <c r="DX120" s="289" t="str">
        <f ca="true">+IF(OFFSET('Hygiene Data'!$G$11,0,10*ROW('Hygiene Data'!G114))="","",OFFSET('Hygiene Data'!$G$11,0,10*ROW('Hygiene Data'!G114)))</f>
        <v/>
      </c>
      <c r="DY120" s="289" t="str">
        <f ca="true">+IF(OFFSET('Hygiene Data'!$G$12,0,10*ROW('Hygiene Data'!G114))="","",OFFSET('Hygiene Data'!$G$12,0,10*ROW('Hygiene Data'!G114)))</f>
        <v/>
      </c>
      <c r="DZ120" s="289" t="str">
        <f ca="true">+IF(OFFSET('Hygiene Data'!$G$13,0,10*ROW('Hygiene Data'!G114))="","",OFFSET('Hygiene Data'!$G$13,0,10*ROW('Hygiene Data'!G114)))</f>
        <v/>
      </c>
      <c r="EA120" s="289" t="str">
        <f ca="true">+IF(OFFSET('Hygiene Data'!$H$11,0,10*ROW('Hygiene Data'!H114))="","",OFFSET('Hygiene Data'!$H$11,0,10*ROW('Hygiene Data'!H114)))</f>
        <v/>
      </c>
      <c r="EB120" s="289" t="str">
        <f ca="true">+IF(OFFSET('Hygiene Data'!$H$12,0,10*ROW('Hygiene Data'!H114))="","",OFFSET('Hygiene Data'!$H$12,0,10*ROW('Hygiene Data'!H114)))</f>
        <v/>
      </c>
      <c r="EC120" s="289" t="str">
        <f ca="true">+IF(OFFSET('Hygiene Data'!$H$13,0,10*ROW('Hygiene Data'!H114))="","",OFFSET('Hygiene Data'!$H$13,0,10*ROW('Hygiene Data'!H114)))</f>
        <v/>
      </c>
      <c r="ED120" s="289" t="str">
        <f ca="true">+IF(OFFSET('Hygiene Data'!$I$11,0,10*ROW('Hygiene Data'!I114))="","",OFFSET('Hygiene Data'!$I$11,0,10*ROW('Hygiene Data'!I114)))</f>
        <v/>
      </c>
      <c r="EE120" s="289" t="str">
        <f ca="true">+IF(OFFSET('Hygiene Data'!$I$12,0,10*ROW('Hygiene Data'!I114))="","",OFFSET('Hygiene Data'!$I$12,0,10*ROW('Hygiene Data'!I114)))</f>
        <v/>
      </c>
      <c r="EF120" s="289"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5"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9"/>
      <c r="BS121" s="289" t="str">
        <f ca="true">+IF(OFFSET('Water Data'!$D$27,0,10*ROW('Water Data'!D115))="","",OFFSET('Water Data'!$D$27,0,10*ROW('Water Data'!D115)))</f>
        <v/>
      </c>
      <c r="BT121" s="289" t="str">
        <f ca="true">+IF(OFFSET('Water Data'!$D$28,0,10*ROW('Water Data'!D115))="","",OFFSET('Water Data'!$D$28,0,10*ROW('Water Data'!D115)))</f>
        <v/>
      </c>
      <c r="BU121" s="289" t="str">
        <f ca="true">+IF(OFFSET('Water Data'!$D$29,0,10*ROW('Water Data'!D115))="","",OFFSET('Water Data'!$D$29,0,10*ROW('Water Data'!D115)))</f>
        <v/>
      </c>
      <c r="BV121" s="289" t="str">
        <f ca="true">+IF(OFFSET('Water Data'!$E$27,0,10*ROW('Water Data'!E115))="","",OFFSET('Water Data'!$E$27,0,10*ROW('Water Data'!E115)))</f>
        <v/>
      </c>
      <c r="BW121" s="289" t="str">
        <f ca="true">+IF(OFFSET('Water Data'!$E$28,0,10*ROW('Water Data'!E115))="","",OFFSET('Water Data'!$E$28,0,10*ROW('Water Data'!E115)))</f>
        <v/>
      </c>
      <c r="BX121" s="289" t="str">
        <f ca="true">+IF(OFFSET('Water Data'!$E$29,0,10*ROW('Water Data'!E115))="","",OFFSET('Water Data'!$E$29,0,10*ROW('Water Data'!E115)))</f>
        <v/>
      </c>
      <c r="BY121" s="289" t="str">
        <f ca="true">+IF(OFFSET('Water Data'!$F$27,0,10*ROW('Water Data'!F115))="","",OFFSET('Water Data'!$F$27,0,10*ROW('Water Data'!F115)))</f>
        <v/>
      </c>
      <c r="BZ121" s="289" t="str">
        <f ca="true">+IF(OFFSET('Water Data'!$F$28,0,10*ROW('Water Data'!F115))="","",OFFSET('Water Data'!$F$28,0,10*ROW('Water Data'!F115)))</f>
        <v/>
      </c>
      <c r="CA121" s="289" t="str">
        <f ca="true">+IF(OFFSET('Water Data'!$F$29,0,10*ROW('Water Data'!F115))="","",OFFSET('Water Data'!$F$29,0,10*ROW('Water Data'!F115)))</f>
        <v/>
      </c>
      <c r="CB121" s="289" t="str">
        <f ca="true">+IF(OFFSET('Water Data'!$G$27,0,10*ROW('Water Data'!G115))="","",OFFSET('Water Data'!$G$27,0,10*ROW('Water Data'!G115)))</f>
        <v/>
      </c>
      <c r="CC121" s="289" t="str">
        <f ca="true">+IF(OFFSET('Water Data'!$G$28,0,10*ROW('Water Data'!G115))="","",OFFSET('Water Data'!$G$28,0,10*ROW('Water Data'!G115)))</f>
        <v/>
      </c>
      <c r="CD121" s="289" t="str">
        <f ca="true">+IF(OFFSET('Water Data'!$G$29,0,10*ROW('Water Data'!G115))="","",OFFSET('Water Data'!$G$29,0,10*ROW('Water Data'!G115)))</f>
        <v/>
      </c>
      <c r="CE121" s="289" t="str">
        <f ca="true">+IF(OFFSET('Water Data'!$H$27,0,10*ROW('Water Data'!H115))="","",OFFSET('Water Data'!$H$27,0,10*ROW('Water Data'!H115)))</f>
        <v/>
      </c>
      <c r="CF121" s="289" t="str">
        <f ca="true">+IF(OFFSET('Water Data'!$H$28,0,10*ROW('Water Data'!H115))="","",OFFSET('Water Data'!$H$28,0,10*ROW('Water Data'!H115)))</f>
        <v/>
      </c>
      <c r="CG121" s="289" t="str">
        <f ca="true">+IF(OFFSET('Water Data'!$H$29,0,10*ROW('Water Data'!H115))="","",OFFSET('Water Data'!$H$29,0,10*ROW('Water Data'!H115)))</f>
        <v/>
      </c>
      <c r="CH121" s="289" t="str">
        <f ca="true">+IF(OFFSET('Water Data'!$I$27,0,10*ROW('Water Data'!I115))="","",OFFSET('Water Data'!$I$27,0,10*ROW('Water Data'!I115)))</f>
        <v/>
      </c>
      <c r="CI121" s="289" t="str">
        <f ca="true">+IF(OFFSET('Water Data'!$I$28,0,10*ROW('Water Data'!I115))="","",OFFSET('Water Data'!$I$28,0,10*ROW('Water Data'!I115)))</f>
        <v/>
      </c>
      <c r="CJ121" s="289" t="str">
        <f ca="true">+IF(OFFSET('Water Data'!$I$29,0,10*ROW('Water Data'!I115))="","",OFFSET('Water Data'!$I$29,0,10*ROW('Water Data'!I115)))</f>
        <v/>
      </c>
      <c r="CK121" s="289" t="str">
        <f ca="true">+IF(OFFSET('Sanitation Data'!$D$28,0,10*ROW('Sanitation Data'!D115))="","",OFFSET('Sanitation Data'!$D$28,0,10*ROW('Sanitation Data'!D115)))</f>
        <v/>
      </c>
      <c r="CL121" s="289" t="str">
        <f ca="true">+IF(OFFSET('Sanitation Data'!$D$29,0,10*ROW('Sanitation Data'!D115))="","",OFFSET('Sanitation Data'!$D$29,0,10*ROW('Sanitation Data'!D115)))</f>
        <v/>
      </c>
      <c r="CM121" s="289" t="str">
        <f ca="true">+IF(OFFSET('Sanitation Data'!$D$30,0,10*ROW('Sanitation Data'!D115))="","",OFFSET('Sanitation Data'!$D$30,0,10*ROW('Sanitation Data'!D115)))</f>
        <v/>
      </c>
      <c r="CN121" s="289" t="str">
        <f ca="true">+IF(OFFSET('Sanitation Data'!$D$31,0,10*ROW('Sanitation Data'!D115))="","",OFFSET('Sanitation Data'!$D$31,0,10*ROW('Sanitation Data'!D115)))</f>
        <v/>
      </c>
      <c r="CO121" s="289" t="str">
        <f ca="true">+IF(OFFSET('Sanitation Data'!$D$32,0,10*ROW('Sanitation Data'!D115))="","",OFFSET('Sanitation Data'!$D$32,0,10*ROW('Sanitation Data'!D115)))</f>
        <v/>
      </c>
      <c r="CP121" s="289" t="str">
        <f ca="true">+IF(OFFSET('Sanitation Data'!$E$28,0,10*ROW('Sanitation Data'!E115))="","",OFFSET('Sanitation Data'!$E$28,0,10*ROW('Sanitation Data'!E115)))</f>
        <v/>
      </c>
      <c r="CQ121" s="289" t="str">
        <f ca="true">+IF(OFFSET('Sanitation Data'!$E$29,0,10*ROW('Sanitation Data'!E115))="","",OFFSET('Sanitation Data'!$E$29,0,10*ROW('Sanitation Data'!E115)))</f>
        <v/>
      </c>
      <c r="CR121" s="289" t="str">
        <f ca="true">+IF(OFFSET('Sanitation Data'!$E$30,0,10*ROW('Sanitation Data'!E115))="","",OFFSET('Sanitation Data'!$E$30,0,10*ROW('Sanitation Data'!E115)))</f>
        <v/>
      </c>
      <c r="CS121" s="289" t="str">
        <f ca="true">+IF(OFFSET('Sanitation Data'!$E$31,0,10*ROW('Sanitation Data'!E115))="","",OFFSET('Sanitation Data'!$E$31,0,10*ROW('Sanitation Data'!E115)))</f>
        <v/>
      </c>
      <c r="CT121" s="289" t="str">
        <f ca="true">+IF(OFFSET('Sanitation Data'!$E$32,0,10*ROW('Sanitation Data'!E115))="","",OFFSET('Sanitation Data'!$E$32,0,10*ROW('Sanitation Data'!E115)))</f>
        <v/>
      </c>
      <c r="CU121" s="289" t="str">
        <f ca="true">+IF(OFFSET('Sanitation Data'!$F$28,0,10*ROW('Sanitation Data'!F115))="","",OFFSET('Sanitation Data'!$F$28,0,10*ROW('Sanitation Data'!F115)))</f>
        <v/>
      </c>
      <c r="CV121" s="289" t="str">
        <f ca="true">+IF(OFFSET('Sanitation Data'!$F$29,0,10*ROW('Sanitation Data'!F115))="","",OFFSET('Sanitation Data'!$F$29,0,10*ROW('Sanitation Data'!F115)))</f>
        <v/>
      </c>
      <c r="CW121" s="289" t="str">
        <f ca="true">+IF(OFFSET('Sanitation Data'!$F$30,0,10*ROW('Sanitation Data'!F115))="","",OFFSET('Sanitation Data'!$F$30,0,10*ROW('Sanitation Data'!F115)))</f>
        <v/>
      </c>
      <c r="CX121" s="289" t="str">
        <f ca="true">+IF(OFFSET('Sanitation Data'!$F$31,0,10*ROW('Sanitation Data'!F115))="","",OFFSET('Sanitation Data'!$F$31,0,10*ROW('Sanitation Data'!F115)))</f>
        <v/>
      </c>
      <c r="CY121" s="289" t="str">
        <f ca="true">+IF(OFFSET('Sanitation Data'!$F$32,0,10*ROW('Sanitation Data'!F115))="","",OFFSET('Sanitation Data'!$F$32,0,10*ROW('Sanitation Data'!F115)))</f>
        <v/>
      </c>
      <c r="CZ121" s="289" t="str">
        <f ca="true">+IF(OFFSET('Sanitation Data'!$G$28,0,10*ROW('Sanitation Data'!G115))="","",OFFSET('Sanitation Data'!$G$28,0,10*ROW('Sanitation Data'!G115)))</f>
        <v/>
      </c>
      <c r="DA121" s="289" t="str">
        <f ca="true">+IF(OFFSET('Sanitation Data'!$G$29,0,10*ROW('Sanitation Data'!G115))="","",OFFSET('Sanitation Data'!$G$29,0,10*ROW('Sanitation Data'!G115)))</f>
        <v/>
      </c>
      <c r="DB121" s="289" t="str">
        <f ca="true">+IF(OFFSET('Sanitation Data'!$G$30,0,10*ROW('Sanitation Data'!G115))="","",OFFSET('Sanitation Data'!$G$30,0,10*ROW('Sanitation Data'!G115)))</f>
        <v/>
      </c>
      <c r="DC121" s="289" t="str">
        <f ca="true">+IF(OFFSET('Sanitation Data'!$G$31,0,10*ROW('Sanitation Data'!G115))="","",OFFSET('Sanitation Data'!$G$31,0,10*ROW('Sanitation Data'!G115)))</f>
        <v/>
      </c>
      <c r="DD121" s="289" t="str">
        <f ca="true">+IF(OFFSET('Sanitation Data'!$G$32,0,10*ROW('Sanitation Data'!G115))="","",OFFSET('Sanitation Data'!$G$32,0,10*ROW('Sanitation Data'!G115)))</f>
        <v/>
      </c>
      <c r="DE121" s="289" t="str">
        <f ca="true">+IF(OFFSET('Sanitation Data'!$H$28,0,10*ROW('Sanitation Data'!H115))="","",OFFSET('Sanitation Data'!$H$28,0,10*ROW('Sanitation Data'!H115)))</f>
        <v/>
      </c>
      <c r="DF121" s="289" t="str">
        <f ca="true">+IF(OFFSET('Sanitation Data'!$H$29,0,10*ROW('Sanitation Data'!H115))="","",OFFSET('Sanitation Data'!$H$29,0,10*ROW('Sanitation Data'!H115)))</f>
        <v/>
      </c>
      <c r="DG121" s="289" t="str">
        <f ca="true">+IF(OFFSET('Sanitation Data'!$H$30,0,10*ROW('Sanitation Data'!H115))="","",OFFSET('Sanitation Data'!$H$30,0,10*ROW('Sanitation Data'!H115)))</f>
        <v/>
      </c>
      <c r="DH121" s="289" t="str">
        <f ca="true">+IF(OFFSET('Sanitation Data'!$H$31,0,10*ROW('Sanitation Data'!H115))="","",OFFSET('Sanitation Data'!$H$31,0,10*ROW('Sanitation Data'!H115)))</f>
        <v/>
      </c>
      <c r="DI121" s="289" t="str">
        <f ca="true">+IF(OFFSET('Sanitation Data'!$H$32,0,10*ROW('Sanitation Data'!H115))="","",OFFSET('Sanitation Data'!$H$32,0,10*ROW('Sanitation Data'!H115)))</f>
        <v/>
      </c>
      <c r="DJ121" s="289" t="str">
        <f ca="true">+IF(OFFSET('Sanitation Data'!$I$28,0,10*ROW('Sanitation Data'!I115))="","",OFFSET('Sanitation Data'!$I$28,0,10*ROW('Sanitation Data'!I115)))</f>
        <v/>
      </c>
      <c r="DK121" s="289" t="str">
        <f ca="true">+IF(OFFSET('Sanitation Data'!$I$29,0,10*ROW('Sanitation Data'!I115))="","",OFFSET('Sanitation Data'!$I$29,0,10*ROW('Sanitation Data'!I115)))</f>
        <v/>
      </c>
      <c r="DL121" s="289" t="str">
        <f ca="true">+IF(OFFSET('Sanitation Data'!$I$30,0,10*ROW('Sanitation Data'!I115))="","",OFFSET('Sanitation Data'!$I$30,0,10*ROW('Sanitation Data'!I115)))</f>
        <v/>
      </c>
      <c r="DM121" s="289" t="str">
        <f ca="true">+IF(OFFSET('Sanitation Data'!$I$31,0,10*ROW('Sanitation Data'!I115))="","",OFFSET('Sanitation Data'!$I$31,0,10*ROW('Sanitation Data'!I115)))</f>
        <v/>
      </c>
      <c r="DN121" s="289" t="str">
        <f ca="true">+IF(OFFSET('Sanitation Data'!$I$32,0,10*ROW('Sanitation Data'!I115))="","",OFFSET('Sanitation Data'!$I$32,0,10*ROW('Sanitation Data'!I115)))</f>
        <v/>
      </c>
      <c r="DO121" s="289" t="str">
        <f ca="true">+IF(OFFSET('Hygiene Data'!$D$11,0,10*ROW('Hygiene Data'!D115))="","",OFFSET('Hygiene Data'!$D$11,0,10*ROW('Hygiene Data'!D115)))</f>
        <v/>
      </c>
      <c r="DP121" s="289" t="str">
        <f ca="true">+IF(OFFSET('Hygiene Data'!$D$12,0,10*ROW('Hygiene Data'!D115))="","",OFFSET('Hygiene Data'!$D$12,0,10*ROW('Hygiene Data'!D115)))</f>
        <v/>
      </c>
      <c r="DQ121" s="289" t="str">
        <f ca="true">+IF(OFFSET('Hygiene Data'!$D$13,0,10*ROW('Hygiene Data'!D115))="","",OFFSET('Hygiene Data'!$D$13,0,10*ROW('Hygiene Data'!D115)))</f>
        <v/>
      </c>
      <c r="DR121" s="289" t="str">
        <f ca="true">+IF(OFFSET('Hygiene Data'!$E$11,0,10*ROW('Hygiene Data'!E115))="","",OFFSET('Hygiene Data'!$E$11,0,10*ROW('Hygiene Data'!E115)))</f>
        <v/>
      </c>
      <c r="DS121" s="289" t="str">
        <f ca="true">+IF(OFFSET('Hygiene Data'!$E$12,0,10*ROW('Hygiene Data'!E115))="","",OFFSET('Hygiene Data'!$E$12,0,10*ROW('Hygiene Data'!E115)))</f>
        <v/>
      </c>
      <c r="DT121" s="289" t="str">
        <f ca="true">+IF(OFFSET('Hygiene Data'!$E$13,0,10*ROW('Hygiene Data'!E115))="","",OFFSET('Hygiene Data'!$E$13,0,10*ROW('Hygiene Data'!E115)))</f>
        <v/>
      </c>
      <c r="DU121" s="289" t="str">
        <f ca="true">+IF(OFFSET('Hygiene Data'!$F$11,0,10*ROW('Hygiene Data'!F115))="","",OFFSET('Hygiene Data'!$F$11,0,10*ROW('Hygiene Data'!F115)))</f>
        <v/>
      </c>
      <c r="DV121" s="289" t="str">
        <f ca="true">+IF(OFFSET('Hygiene Data'!$F$12,0,10*ROW('Hygiene Data'!F115))="","",OFFSET('Hygiene Data'!$F$12,0,10*ROW('Hygiene Data'!F115)))</f>
        <v/>
      </c>
      <c r="DW121" s="289" t="str">
        <f ca="true">+IF(OFFSET('Hygiene Data'!$F$13,0,10*ROW('Hygiene Data'!F115))="","",OFFSET('Hygiene Data'!$F$13,0,10*ROW('Hygiene Data'!F115)))</f>
        <v/>
      </c>
      <c r="DX121" s="289" t="str">
        <f ca="true">+IF(OFFSET('Hygiene Data'!$G$11,0,10*ROW('Hygiene Data'!G115))="","",OFFSET('Hygiene Data'!$G$11,0,10*ROW('Hygiene Data'!G115)))</f>
        <v/>
      </c>
      <c r="DY121" s="289" t="str">
        <f ca="true">+IF(OFFSET('Hygiene Data'!$G$12,0,10*ROW('Hygiene Data'!G115))="","",OFFSET('Hygiene Data'!$G$12,0,10*ROW('Hygiene Data'!G115)))</f>
        <v/>
      </c>
      <c r="DZ121" s="289" t="str">
        <f ca="true">+IF(OFFSET('Hygiene Data'!$G$13,0,10*ROW('Hygiene Data'!G115))="","",OFFSET('Hygiene Data'!$G$13,0,10*ROW('Hygiene Data'!G115)))</f>
        <v/>
      </c>
      <c r="EA121" s="289" t="str">
        <f ca="true">+IF(OFFSET('Hygiene Data'!$H$11,0,10*ROW('Hygiene Data'!H115))="","",OFFSET('Hygiene Data'!$H$11,0,10*ROW('Hygiene Data'!H115)))</f>
        <v/>
      </c>
      <c r="EB121" s="289" t="str">
        <f ca="true">+IF(OFFSET('Hygiene Data'!$H$12,0,10*ROW('Hygiene Data'!H115))="","",OFFSET('Hygiene Data'!$H$12,0,10*ROW('Hygiene Data'!H115)))</f>
        <v/>
      </c>
      <c r="EC121" s="289" t="str">
        <f ca="true">+IF(OFFSET('Hygiene Data'!$H$13,0,10*ROW('Hygiene Data'!H115))="","",OFFSET('Hygiene Data'!$H$13,0,10*ROW('Hygiene Data'!H115)))</f>
        <v/>
      </c>
      <c r="ED121" s="289" t="str">
        <f ca="true">+IF(OFFSET('Hygiene Data'!$I$11,0,10*ROW('Hygiene Data'!I115))="","",OFFSET('Hygiene Data'!$I$11,0,10*ROW('Hygiene Data'!I115)))</f>
        <v/>
      </c>
      <c r="EE121" s="289" t="str">
        <f ca="true">+IF(OFFSET('Hygiene Data'!$I$12,0,10*ROW('Hygiene Data'!I115))="","",OFFSET('Hygiene Data'!$I$12,0,10*ROW('Hygiene Data'!I115)))</f>
        <v/>
      </c>
      <c r="EF121" s="289"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5"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9"/>
      <c r="BS122" s="289" t="str">
        <f ca="true">+IF(OFFSET('Water Data'!$D$27,0,10*ROW('Water Data'!D116))="","",OFFSET('Water Data'!$D$27,0,10*ROW('Water Data'!D116)))</f>
        <v/>
      </c>
      <c r="BT122" s="289" t="str">
        <f ca="true">+IF(OFFSET('Water Data'!$D$28,0,10*ROW('Water Data'!D116))="","",OFFSET('Water Data'!$D$28,0,10*ROW('Water Data'!D116)))</f>
        <v/>
      </c>
      <c r="BU122" s="289" t="str">
        <f ca="true">+IF(OFFSET('Water Data'!$D$29,0,10*ROW('Water Data'!D116))="","",OFFSET('Water Data'!$D$29,0,10*ROW('Water Data'!D116)))</f>
        <v/>
      </c>
      <c r="BV122" s="289" t="str">
        <f ca="true">+IF(OFFSET('Water Data'!$E$27,0,10*ROW('Water Data'!E116))="","",OFFSET('Water Data'!$E$27,0,10*ROW('Water Data'!E116)))</f>
        <v/>
      </c>
      <c r="BW122" s="289" t="str">
        <f ca="true">+IF(OFFSET('Water Data'!$E$28,0,10*ROW('Water Data'!E116))="","",OFFSET('Water Data'!$E$28,0,10*ROW('Water Data'!E116)))</f>
        <v/>
      </c>
      <c r="BX122" s="289" t="str">
        <f ca="true">+IF(OFFSET('Water Data'!$E$29,0,10*ROW('Water Data'!E116))="","",OFFSET('Water Data'!$E$29,0,10*ROW('Water Data'!E116)))</f>
        <v/>
      </c>
      <c r="BY122" s="289" t="str">
        <f ca="true">+IF(OFFSET('Water Data'!$F$27,0,10*ROW('Water Data'!F116))="","",OFFSET('Water Data'!$F$27,0,10*ROW('Water Data'!F116)))</f>
        <v/>
      </c>
      <c r="BZ122" s="289" t="str">
        <f ca="true">+IF(OFFSET('Water Data'!$F$28,0,10*ROW('Water Data'!F116))="","",OFFSET('Water Data'!$F$28,0,10*ROW('Water Data'!F116)))</f>
        <v/>
      </c>
      <c r="CA122" s="289" t="str">
        <f ca="true">+IF(OFFSET('Water Data'!$F$29,0,10*ROW('Water Data'!F116))="","",OFFSET('Water Data'!$F$29,0,10*ROW('Water Data'!F116)))</f>
        <v/>
      </c>
      <c r="CB122" s="289" t="str">
        <f ca="true">+IF(OFFSET('Water Data'!$G$27,0,10*ROW('Water Data'!G116))="","",OFFSET('Water Data'!$G$27,0,10*ROW('Water Data'!G116)))</f>
        <v/>
      </c>
      <c r="CC122" s="289" t="str">
        <f ca="true">+IF(OFFSET('Water Data'!$G$28,0,10*ROW('Water Data'!G116))="","",OFFSET('Water Data'!$G$28,0,10*ROW('Water Data'!G116)))</f>
        <v/>
      </c>
      <c r="CD122" s="289" t="str">
        <f ca="true">+IF(OFFSET('Water Data'!$G$29,0,10*ROW('Water Data'!G116))="","",OFFSET('Water Data'!$G$29,0,10*ROW('Water Data'!G116)))</f>
        <v/>
      </c>
      <c r="CE122" s="289" t="str">
        <f ca="true">+IF(OFFSET('Water Data'!$H$27,0,10*ROW('Water Data'!H116))="","",OFFSET('Water Data'!$H$27,0,10*ROW('Water Data'!H116)))</f>
        <v/>
      </c>
      <c r="CF122" s="289" t="str">
        <f ca="true">+IF(OFFSET('Water Data'!$H$28,0,10*ROW('Water Data'!H116))="","",OFFSET('Water Data'!$H$28,0,10*ROW('Water Data'!H116)))</f>
        <v/>
      </c>
      <c r="CG122" s="289" t="str">
        <f ca="true">+IF(OFFSET('Water Data'!$H$29,0,10*ROW('Water Data'!H116))="","",OFFSET('Water Data'!$H$29,0,10*ROW('Water Data'!H116)))</f>
        <v/>
      </c>
      <c r="CH122" s="289" t="str">
        <f ca="true">+IF(OFFSET('Water Data'!$I$27,0,10*ROW('Water Data'!I116))="","",OFFSET('Water Data'!$I$27,0,10*ROW('Water Data'!I116)))</f>
        <v/>
      </c>
      <c r="CI122" s="289" t="str">
        <f ca="true">+IF(OFFSET('Water Data'!$I$28,0,10*ROW('Water Data'!I116))="","",OFFSET('Water Data'!$I$28,0,10*ROW('Water Data'!I116)))</f>
        <v/>
      </c>
      <c r="CJ122" s="289" t="str">
        <f ca="true">+IF(OFFSET('Water Data'!$I$29,0,10*ROW('Water Data'!I116))="","",OFFSET('Water Data'!$I$29,0,10*ROW('Water Data'!I116)))</f>
        <v/>
      </c>
      <c r="CK122" s="289" t="str">
        <f ca="true">+IF(OFFSET('Sanitation Data'!$D$28,0,10*ROW('Sanitation Data'!D116))="","",OFFSET('Sanitation Data'!$D$28,0,10*ROW('Sanitation Data'!D116)))</f>
        <v/>
      </c>
      <c r="CL122" s="289" t="str">
        <f ca="true">+IF(OFFSET('Sanitation Data'!$D$29,0,10*ROW('Sanitation Data'!D116))="","",OFFSET('Sanitation Data'!$D$29,0,10*ROW('Sanitation Data'!D116)))</f>
        <v/>
      </c>
      <c r="CM122" s="289" t="str">
        <f ca="true">+IF(OFFSET('Sanitation Data'!$D$30,0,10*ROW('Sanitation Data'!D116))="","",OFFSET('Sanitation Data'!$D$30,0,10*ROW('Sanitation Data'!D116)))</f>
        <v/>
      </c>
      <c r="CN122" s="289" t="str">
        <f ca="true">+IF(OFFSET('Sanitation Data'!$D$31,0,10*ROW('Sanitation Data'!D116))="","",OFFSET('Sanitation Data'!$D$31,0,10*ROW('Sanitation Data'!D116)))</f>
        <v/>
      </c>
      <c r="CO122" s="289" t="str">
        <f ca="true">+IF(OFFSET('Sanitation Data'!$D$32,0,10*ROW('Sanitation Data'!D116))="","",OFFSET('Sanitation Data'!$D$32,0,10*ROW('Sanitation Data'!D116)))</f>
        <v/>
      </c>
      <c r="CP122" s="289" t="str">
        <f ca="true">+IF(OFFSET('Sanitation Data'!$E$28,0,10*ROW('Sanitation Data'!E116))="","",OFFSET('Sanitation Data'!$E$28,0,10*ROW('Sanitation Data'!E116)))</f>
        <v/>
      </c>
      <c r="CQ122" s="289" t="str">
        <f ca="true">+IF(OFFSET('Sanitation Data'!$E$29,0,10*ROW('Sanitation Data'!E116))="","",OFFSET('Sanitation Data'!$E$29,0,10*ROW('Sanitation Data'!E116)))</f>
        <v/>
      </c>
      <c r="CR122" s="289" t="str">
        <f ca="true">+IF(OFFSET('Sanitation Data'!$E$30,0,10*ROW('Sanitation Data'!E116))="","",OFFSET('Sanitation Data'!$E$30,0,10*ROW('Sanitation Data'!E116)))</f>
        <v/>
      </c>
      <c r="CS122" s="289" t="str">
        <f ca="true">+IF(OFFSET('Sanitation Data'!$E$31,0,10*ROW('Sanitation Data'!E116))="","",OFFSET('Sanitation Data'!$E$31,0,10*ROW('Sanitation Data'!E116)))</f>
        <v/>
      </c>
      <c r="CT122" s="289" t="str">
        <f ca="true">+IF(OFFSET('Sanitation Data'!$E$32,0,10*ROW('Sanitation Data'!E116))="","",OFFSET('Sanitation Data'!$E$32,0,10*ROW('Sanitation Data'!E116)))</f>
        <v/>
      </c>
      <c r="CU122" s="289" t="str">
        <f ca="true">+IF(OFFSET('Sanitation Data'!$F$28,0,10*ROW('Sanitation Data'!F116))="","",OFFSET('Sanitation Data'!$F$28,0,10*ROW('Sanitation Data'!F116)))</f>
        <v/>
      </c>
      <c r="CV122" s="289" t="str">
        <f ca="true">+IF(OFFSET('Sanitation Data'!$F$29,0,10*ROW('Sanitation Data'!F116))="","",OFFSET('Sanitation Data'!$F$29,0,10*ROW('Sanitation Data'!F116)))</f>
        <v/>
      </c>
      <c r="CW122" s="289" t="str">
        <f ca="true">+IF(OFFSET('Sanitation Data'!$F$30,0,10*ROW('Sanitation Data'!F116))="","",OFFSET('Sanitation Data'!$F$30,0,10*ROW('Sanitation Data'!F116)))</f>
        <v/>
      </c>
      <c r="CX122" s="289" t="str">
        <f ca="true">+IF(OFFSET('Sanitation Data'!$F$31,0,10*ROW('Sanitation Data'!F116))="","",OFFSET('Sanitation Data'!$F$31,0,10*ROW('Sanitation Data'!F116)))</f>
        <v/>
      </c>
      <c r="CY122" s="289" t="str">
        <f ca="true">+IF(OFFSET('Sanitation Data'!$F$32,0,10*ROW('Sanitation Data'!F116))="","",OFFSET('Sanitation Data'!$F$32,0,10*ROW('Sanitation Data'!F116)))</f>
        <v/>
      </c>
      <c r="CZ122" s="289" t="str">
        <f ca="true">+IF(OFFSET('Sanitation Data'!$G$28,0,10*ROW('Sanitation Data'!G116))="","",OFFSET('Sanitation Data'!$G$28,0,10*ROW('Sanitation Data'!G116)))</f>
        <v/>
      </c>
      <c r="DA122" s="289" t="str">
        <f ca="true">+IF(OFFSET('Sanitation Data'!$G$29,0,10*ROW('Sanitation Data'!G116))="","",OFFSET('Sanitation Data'!$G$29,0,10*ROW('Sanitation Data'!G116)))</f>
        <v/>
      </c>
      <c r="DB122" s="289" t="str">
        <f ca="true">+IF(OFFSET('Sanitation Data'!$G$30,0,10*ROW('Sanitation Data'!G116))="","",OFFSET('Sanitation Data'!$G$30,0,10*ROW('Sanitation Data'!G116)))</f>
        <v/>
      </c>
      <c r="DC122" s="289" t="str">
        <f ca="true">+IF(OFFSET('Sanitation Data'!$G$31,0,10*ROW('Sanitation Data'!G116))="","",OFFSET('Sanitation Data'!$G$31,0,10*ROW('Sanitation Data'!G116)))</f>
        <v/>
      </c>
      <c r="DD122" s="289" t="str">
        <f ca="true">+IF(OFFSET('Sanitation Data'!$G$32,0,10*ROW('Sanitation Data'!G116))="","",OFFSET('Sanitation Data'!$G$32,0,10*ROW('Sanitation Data'!G116)))</f>
        <v/>
      </c>
      <c r="DE122" s="289" t="str">
        <f ca="true">+IF(OFFSET('Sanitation Data'!$H$28,0,10*ROW('Sanitation Data'!H116))="","",OFFSET('Sanitation Data'!$H$28,0,10*ROW('Sanitation Data'!H116)))</f>
        <v/>
      </c>
      <c r="DF122" s="289" t="str">
        <f ca="true">+IF(OFFSET('Sanitation Data'!$H$29,0,10*ROW('Sanitation Data'!H116))="","",OFFSET('Sanitation Data'!$H$29,0,10*ROW('Sanitation Data'!H116)))</f>
        <v/>
      </c>
      <c r="DG122" s="289" t="str">
        <f ca="true">+IF(OFFSET('Sanitation Data'!$H$30,0,10*ROW('Sanitation Data'!H116))="","",OFFSET('Sanitation Data'!$H$30,0,10*ROW('Sanitation Data'!H116)))</f>
        <v/>
      </c>
      <c r="DH122" s="289" t="str">
        <f ca="true">+IF(OFFSET('Sanitation Data'!$H$31,0,10*ROW('Sanitation Data'!H116))="","",OFFSET('Sanitation Data'!$H$31,0,10*ROW('Sanitation Data'!H116)))</f>
        <v/>
      </c>
      <c r="DI122" s="289" t="str">
        <f ca="true">+IF(OFFSET('Sanitation Data'!$H$32,0,10*ROW('Sanitation Data'!H116))="","",OFFSET('Sanitation Data'!$H$32,0,10*ROW('Sanitation Data'!H116)))</f>
        <v/>
      </c>
      <c r="DJ122" s="289" t="str">
        <f ca="true">+IF(OFFSET('Sanitation Data'!$I$28,0,10*ROW('Sanitation Data'!I116))="","",OFFSET('Sanitation Data'!$I$28,0,10*ROW('Sanitation Data'!I116)))</f>
        <v/>
      </c>
      <c r="DK122" s="289" t="str">
        <f ca="true">+IF(OFFSET('Sanitation Data'!$I$29,0,10*ROW('Sanitation Data'!I116))="","",OFFSET('Sanitation Data'!$I$29,0,10*ROW('Sanitation Data'!I116)))</f>
        <v/>
      </c>
      <c r="DL122" s="289" t="str">
        <f ca="true">+IF(OFFSET('Sanitation Data'!$I$30,0,10*ROW('Sanitation Data'!I116))="","",OFFSET('Sanitation Data'!$I$30,0,10*ROW('Sanitation Data'!I116)))</f>
        <v/>
      </c>
      <c r="DM122" s="289" t="str">
        <f ca="true">+IF(OFFSET('Sanitation Data'!$I$31,0,10*ROW('Sanitation Data'!I116))="","",OFFSET('Sanitation Data'!$I$31,0,10*ROW('Sanitation Data'!I116)))</f>
        <v/>
      </c>
      <c r="DN122" s="289" t="str">
        <f ca="true">+IF(OFFSET('Sanitation Data'!$I$32,0,10*ROW('Sanitation Data'!I116))="","",OFFSET('Sanitation Data'!$I$32,0,10*ROW('Sanitation Data'!I116)))</f>
        <v/>
      </c>
      <c r="DO122" s="289" t="str">
        <f ca="true">+IF(OFFSET('Hygiene Data'!$D$11,0,10*ROW('Hygiene Data'!D116))="","",OFFSET('Hygiene Data'!$D$11,0,10*ROW('Hygiene Data'!D116)))</f>
        <v/>
      </c>
      <c r="DP122" s="289" t="str">
        <f ca="true">+IF(OFFSET('Hygiene Data'!$D$12,0,10*ROW('Hygiene Data'!D116))="","",OFFSET('Hygiene Data'!$D$12,0,10*ROW('Hygiene Data'!D116)))</f>
        <v/>
      </c>
      <c r="DQ122" s="289" t="str">
        <f ca="true">+IF(OFFSET('Hygiene Data'!$D$13,0,10*ROW('Hygiene Data'!D116))="","",OFFSET('Hygiene Data'!$D$13,0,10*ROW('Hygiene Data'!D116)))</f>
        <v/>
      </c>
      <c r="DR122" s="289" t="str">
        <f ca="true">+IF(OFFSET('Hygiene Data'!$E$11,0,10*ROW('Hygiene Data'!E116))="","",OFFSET('Hygiene Data'!$E$11,0,10*ROW('Hygiene Data'!E116)))</f>
        <v/>
      </c>
      <c r="DS122" s="289" t="str">
        <f ca="true">+IF(OFFSET('Hygiene Data'!$E$12,0,10*ROW('Hygiene Data'!E116))="","",OFFSET('Hygiene Data'!$E$12,0,10*ROW('Hygiene Data'!E116)))</f>
        <v/>
      </c>
      <c r="DT122" s="289" t="str">
        <f ca="true">+IF(OFFSET('Hygiene Data'!$E$13,0,10*ROW('Hygiene Data'!E116))="","",OFFSET('Hygiene Data'!$E$13,0,10*ROW('Hygiene Data'!E116)))</f>
        <v/>
      </c>
      <c r="DU122" s="289" t="str">
        <f ca="true">+IF(OFFSET('Hygiene Data'!$F$11,0,10*ROW('Hygiene Data'!F116))="","",OFFSET('Hygiene Data'!$F$11,0,10*ROW('Hygiene Data'!F116)))</f>
        <v/>
      </c>
      <c r="DV122" s="289" t="str">
        <f ca="true">+IF(OFFSET('Hygiene Data'!$F$12,0,10*ROW('Hygiene Data'!F116))="","",OFFSET('Hygiene Data'!$F$12,0,10*ROW('Hygiene Data'!F116)))</f>
        <v/>
      </c>
      <c r="DW122" s="289" t="str">
        <f ca="true">+IF(OFFSET('Hygiene Data'!$F$13,0,10*ROW('Hygiene Data'!F116))="","",OFFSET('Hygiene Data'!$F$13,0,10*ROW('Hygiene Data'!F116)))</f>
        <v/>
      </c>
      <c r="DX122" s="289" t="str">
        <f ca="true">+IF(OFFSET('Hygiene Data'!$G$11,0,10*ROW('Hygiene Data'!G116))="","",OFFSET('Hygiene Data'!$G$11,0,10*ROW('Hygiene Data'!G116)))</f>
        <v/>
      </c>
      <c r="DY122" s="289" t="str">
        <f ca="true">+IF(OFFSET('Hygiene Data'!$G$12,0,10*ROW('Hygiene Data'!G116))="","",OFFSET('Hygiene Data'!$G$12,0,10*ROW('Hygiene Data'!G116)))</f>
        <v/>
      </c>
      <c r="DZ122" s="289" t="str">
        <f ca="true">+IF(OFFSET('Hygiene Data'!$G$13,0,10*ROW('Hygiene Data'!G116))="","",OFFSET('Hygiene Data'!$G$13,0,10*ROW('Hygiene Data'!G116)))</f>
        <v/>
      </c>
      <c r="EA122" s="289" t="str">
        <f ca="true">+IF(OFFSET('Hygiene Data'!$H$11,0,10*ROW('Hygiene Data'!H116))="","",OFFSET('Hygiene Data'!$H$11,0,10*ROW('Hygiene Data'!H116)))</f>
        <v/>
      </c>
      <c r="EB122" s="289" t="str">
        <f ca="true">+IF(OFFSET('Hygiene Data'!$H$12,0,10*ROW('Hygiene Data'!H116))="","",OFFSET('Hygiene Data'!$H$12,0,10*ROW('Hygiene Data'!H116)))</f>
        <v/>
      </c>
      <c r="EC122" s="289" t="str">
        <f ca="true">+IF(OFFSET('Hygiene Data'!$H$13,0,10*ROW('Hygiene Data'!H116))="","",OFFSET('Hygiene Data'!$H$13,0,10*ROW('Hygiene Data'!H116)))</f>
        <v/>
      </c>
      <c r="ED122" s="289" t="str">
        <f ca="true">+IF(OFFSET('Hygiene Data'!$I$11,0,10*ROW('Hygiene Data'!I116))="","",OFFSET('Hygiene Data'!$I$11,0,10*ROW('Hygiene Data'!I116)))</f>
        <v/>
      </c>
      <c r="EE122" s="289" t="str">
        <f ca="true">+IF(OFFSET('Hygiene Data'!$I$12,0,10*ROW('Hygiene Data'!I116))="","",OFFSET('Hygiene Data'!$I$12,0,10*ROW('Hygiene Data'!I116)))</f>
        <v/>
      </c>
      <c r="EF122" s="289"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5"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9"/>
      <c r="BS123" s="289" t="str">
        <f ca="true">+IF(OFFSET('Water Data'!$D$27,0,10*ROW('Water Data'!D117))="","",OFFSET('Water Data'!$D$27,0,10*ROW('Water Data'!D117)))</f>
        <v/>
      </c>
      <c r="BT123" s="289" t="str">
        <f ca="true">+IF(OFFSET('Water Data'!$D$28,0,10*ROW('Water Data'!D117))="","",OFFSET('Water Data'!$D$28,0,10*ROW('Water Data'!D117)))</f>
        <v/>
      </c>
      <c r="BU123" s="289" t="str">
        <f ca="true">+IF(OFFSET('Water Data'!$D$29,0,10*ROW('Water Data'!D117))="","",OFFSET('Water Data'!$D$29,0,10*ROW('Water Data'!D117)))</f>
        <v/>
      </c>
      <c r="BV123" s="289" t="str">
        <f ca="true">+IF(OFFSET('Water Data'!$E$27,0,10*ROW('Water Data'!E117))="","",OFFSET('Water Data'!$E$27,0,10*ROW('Water Data'!E117)))</f>
        <v/>
      </c>
      <c r="BW123" s="289" t="str">
        <f ca="true">+IF(OFFSET('Water Data'!$E$28,0,10*ROW('Water Data'!E117))="","",OFFSET('Water Data'!$E$28,0,10*ROW('Water Data'!E117)))</f>
        <v/>
      </c>
      <c r="BX123" s="289" t="str">
        <f ca="true">+IF(OFFSET('Water Data'!$E$29,0,10*ROW('Water Data'!E117))="","",OFFSET('Water Data'!$E$29,0,10*ROW('Water Data'!E117)))</f>
        <v/>
      </c>
      <c r="BY123" s="289" t="str">
        <f ca="true">+IF(OFFSET('Water Data'!$F$27,0,10*ROW('Water Data'!F117))="","",OFFSET('Water Data'!$F$27,0,10*ROW('Water Data'!F117)))</f>
        <v/>
      </c>
      <c r="BZ123" s="289" t="str">
        <f ca="true">+IF(OFFSET('Water Data'!$F$28,0,10*ROW('Water Data'!F117))="","",OFFSET('Water Data'!$F$28,0,10*ROW('Water Data'!F117)))</f>
        <v/>
      </c>
      <c r="CA123" s="289" t="str">
        <f ca="true">+IF(OFFSET('Water Data'!$F$29,0,10*ROW('Water Data'!F117))="","",OFFSET('Water Data'!$F$29,0,10*ROW('Water Data'!F117)))</f>
        <v/>
      </c>
      <c r="CB123" s="289" t="str">
        <f ca="true">+IF(OFFSET('Water Data'!$G$27,0,10*ROW('Water Data'!G117))="","",OFFSET('Water Data'!$G$27,0,10*ROW('Water Data'!G117)))</f>
        <v/>
      </c>
      <c r="CC123" s="289" t="str">
        <f ca="true">+IF(OFFSET('Water Data'!$G$28,0,10*ROW('Water Data'!G117))="","",OFFSET('Water Data'!$G$28,0,10*ROW('Water Data'!G117)))</f>
        <v/>
      </c>
      <c r="CD123" s="289" t="str">
        <f ca="true">+IF(OFFSET('Water Data'!$G$29,0,10*ROW('Water Data'!G117))="","",OFFSET('Water Data'!$G$29,0,10*ROW('Water Data'!G117)))</f>
        <v/>
      </c>
      <c r="CE123" s="289" t="str">
        <f ca="true">+IF(OFFSET('Water Data'!$H$27,0,10*ROW('Water Data'!H117))="","",OFFSET('Water Data'!$H$27,0,10*ROW('Water Data'!H117)))</f>
        <v/>
      </c>
      <c r="CF123" s="289" t="str">
        <f ca="true">+IF(OFFSET('Water Data'!$H$28,0,10*ROW('Water Data'!H117))="","",OFFSET('Water Data'!$H$28,0,10*ROW('Water Data'!H117)))</f>
        <v/>
      </c>
      <c r="CG123" s="289" t="str">
        <f ca="true">+IF(OFFSET('Water Data'!$H$29,0,10*ROW('Water Data'!H117))="","",OFFSET('Water Data'!$H$29,0,10*ROW('Water Data'!H117)))</f>
        <v/>
      </c>
      <c r="CH123" s="289" t="str">
        <f ca="true">+IF(OFFSET('Water Data'!$I$27,0,10*ROW('Water Data'!I117))="","",OFFSET('Water Data'!$I$27,0,10*ROW('Water Data'!I117)))</f>
        <v/>
      </c>
      <c r="CI123" s="289" t="str">
        <f ca="true">+IF(OFFSET('Water Data'!$I$28,0,10*ROW('Water Data'!I117))="","",OFFSET('Water Data'!$I$28,0,10*ROW('Water Data'!I117)))</f>
        <v/>
      </c>
      <c r="CJ123" s="289" t="str">
        <f ca="true">+IF(OFFSET('Water Data'!$I$29,0,10*ROW('Water Data'!I117))="","",OFFSET('Water Data'!$I$29,0,10*ROW('Water Data'!I117)))</f>
        <v/>
      </c>
      <c r="CK123" s="289" t="str">
        <f ca="true">+IF(OFFSET('Sanitation Data'!$D$28,0,10*ROW('Sanitation Data'!D117))="","",OFFSET('Sanitation Data'!$D$28,0,10*ROW('Sanitation Data'!D117)))</f>
        <v/>
      </c>
      <c r="CL123" s="289" t="str">
        <f ca="true">+IF(OFFSET('Sanitation Data'!$D$29,0,10*ROW('Sanitation Data'!D117))="","",OFFSET('Sanitation Data'!$D$29,0,10*ROW('Sanitation Data'!D117)))</f>
        <v/>
      </c>
      <c r="CM123" s="289" t="str">
        <f ca="true">+IF(OFFSET('Sanitation Data'!$D$30,0,10*ROW('Sanitation Data'!D117))="","",OFFSET('Sanitation Data'!$D$30,0,10*ROW('Sanitation Data'!D117)))</f>
        <v/>
      </c>
      <c r="CN123" s="289" t="str">
        <f ca="true">+IF(OFFSET('Sanitation Data'!$D$31,0,10*ROW('Sanitation Data'!D117))="","",OFFSET('Sanitation Data'!$D$31,0,10*ROW('Sanitation Data'!D117)))</f>
        <v/>
      </c>
      <c r="CO123" s="289" t="str">
        <f ca="true">+IF(OFFSET('Sanitation Data'!$D$32,0,10*ROW('Sanitation Data'!D117))="","",OFFSET('Sanitation Data'!$D$32,0,10*ROW('Sanitation Data'!D117)))</f>
        <v/>
      </c>
      <c r="CP123" s="289" t="str">
        <f ca="true">+IF(OFFSET('Sanitation Data'!$E$28,0,10*ROW('Sanitation Data'!E117))="","",OFFSET('Sanitation Data'!$E$28,0,10*ROW('Sanitation Data'!E117)))</f>
        <v/>
      </c>
      <c r="CQ123" s="289" t="str">
        <f ca="true">+IF(OFFSET('Sanitation Data'!$E$29,0,10*ROW('Sanitation Data'!E117))="","",OFFSET('Sanitation Data'!$E$29,0,10*ROW('Sanitation Data'!E117)))</f>
        <v/>
      </c>
      <c r="CR123" s="289" t="str">
        <f ca="true">+IF(OFFSET('Sanitation Data'!$E$30,0,10*ROW('Sanitation Data'!E117))="","",OFFSET('Sanitation Data'!$E$30,0,10*ROW('Sanitation Data'!E117)))</f>
        <v/>
      </c>
      <c r="CS123" s="289" t="str">
        <f ca="true">+IF(OFFSET('Sanitation Data'!$E$31,0,10*ROW('Sanitation Data'!E117))="","",OFFSET('Sanitation Data'!$E$31,0,10*ROW('Sanitation Data'!E117)))</f>
        <v/>
      </c>
      <c r="CT123" s="289" t="str">
        <f ca="true">+IF(OFFSET('Sanitation Data'!$E$32,0,10*ROW('Sanitation Data'!E117))="","",OFFSET('Sanitation Data'!$E$32,0,10*ROW('Sanitation Data'!E117)))</f>
        <v/>
      </c>
      <c r="CU123" s="289" t="str">
        <f ca="true">+IF(OFFSET('Sanitation Data'!$F$28,0,10*ROW('Sanitation Data'!F117))="","",OFFSET('Sanitation Data'!$F$28,0,10*ROW('Sanitation Data'!F117)))</f>
        <v/>
      </c>
      <c r="CV123" s="289" t="str">
        <f ca="true">+IF(OFFSET('Sanitation Data'!$F$29,0,10*ROW('Sanitation Data'!F117))="","",OFFSET('Sanitation Data'!$F$29,0,10*ROW('Sanitation Data'!F117)))</f>
        <v/>
      </c>
      <c r="CW123" s="289" t="str">
        <f ca="true">+IF(OFFSET('Sanitation Data'!$F$30,0,10*ROW('Sanitation Data'!F117))="","",OFFSET('Sanitation Data'!$F$30,0,10*ROW('Sanitation Data'!F117)))</f>
        <v/>
      </c>
      <c r="CX123" s="289" t="str">
        <f ca="true">+IF(OFFSET('Sanitation Data'!$F$31,0,10*ROW('Sanitation Data'!F117))="","",OFFSET('Sanitation Data'!$F$31,0,10*ROW('Sanitation Data'!F117)))</f>
        <v/>
      </c>
      <c r="CY123" s="289" t="str">
        <f ca="true">+IF(OFFSET('Sanitation Data'!$F$32,0,10*ROW('Sanitation Data'!F117))="","",OFFSET('Sanitation Data'!$F$32,0,10*ROW('Sanitation Data'!F117)))</f>
        <v/>
      </c>
      <c r="CZ123" s="289" t="str">
        <f ca="true">+IF(OFFSET('Sanitation Data'!$G$28,0,10*ROW('Sanitation Data'!G117))="","",OFFSET('Sanitation Data'!$G$28,0,10*ROW('Sanitation Data'!G117)))</f>
        <v/>
      </c>
      <c r="DA123" s="289" t="str">
        <f ca="true">+IF(OFFSET('Sanitation Data'!$G$29,0,10*ROW('Sanitation Data'!G117))="","",OFFSET('Sanitation Data'!$G$29,0,10*ROW('Sanitation Data'!G117)))</f>
        <v/>
      </c>
      <c r="DB123" s="289" t="str">
        <f ca="true">+IF(OFFSET('Sanitation Data'!$G$30,0,10*ROW('Sanitation Data'!G117))="","",OFFSET('Sanitation Data'!$G$30,0,10*ROW('Sanitation Data'!G117)))</f>
        <v/>
      </c>
      <c r="DC123" s="289" t="str">
        <f ca="true">+IF(OFFSET('Sanitation Data'!$G$31,0,10*ROW('Sanitation Data'!G117))="","",OFFSET('Sanitation Data'!$G$31,0,10*ROW('Sanitation Data'!G117)))</f>
        <v/>
      </c>
      <c r="DD123" s="289" t="str">
        <f ca="true">+IF(OFFSET('Sanitation Data'!$G$32,0,10*ROW('Sanitation Data'!G117))="","",OFFSET('Sanitation Data'!$G$32,0,10*ROW('Sanitation Data'!G117)))</f>
        <v/>
      </c>
      <c r="DE123" s="289" t="str">
        <f ca="true">+IF(OFFSET('Sanitation Data'!$H$28,0,10*ROW('Sanitation Data'!H117))="","",OFFSET('Sanitation Data'!$H$28,0,10*ROW('Sanitation Data'!H117)))</f>
        <v/>
      </c>
      <c r="DF123" s="289" t="str">
        <f ca="true">+IF(OFFSET('Sanitation Data'!$H$29,0,10*ROW('Sanitation Data'!H117))="","",OFFSET('Sanitation Data'!$H$29,0,10*ROW('Sanitation Data'!H117)))</f>
        <v/>
      </c>
      <c r="DG123" s="289" t="str">
        <f ca="true">+IF(OFFSET('Sanitation Data'!$H$30,0,10*ROW('Sanitation Data'!H117))="","",OFFSET('Sanitation Data'!$H$30,0,10*ROW('Sanitation Data'!H117)))</f>
        <v/>
      </c>
      <c r="DH123" s="289" t="str">
        <f ca="true">+IF(OFFSET('Sanitation Data'!$H$31,0,10*ROW('Sanitation Data'!H117))="","",OFFSET('Sanitation Data'!$H$31,0,10*ROW('Sanitation Data'!H117)))</f>
        <v/>
      </c>
      <c r="DI123" s="289" t="str">
        <f ca="true">+IF(OFFSET('Sanitation Data'!$H$32,0,10*ROW('Sanitation Data'!H117))="","",OFFSET('Sanitation Data'!$H$32,0,10*ROW('Sanitation Data'!H117)))</f>
        <v/>
      </c>
      <c r="DJ123" s="289" t="str">
        <f ca="true">+IF(OFFSET('Sanitation Data'!$I$28,0,10*ROW('Sanitation Data'!I117))="","",OFFSET('Sanitation Data'!$I$28,0,10*ROW('Sanitation Data'!I117)))</f>
        <v/>
      </c>
      <c r="DK123" s="289" t="str">
        <f ca="true">+IF(OFFSET('Sanitation Data'!$I$29,0,10*ROW('Sanitation Data'!I117))="","",OFFSET('Sanitation Data'!$I$29,0,10*ROW('Sanitation Data'!I117)))</f>
        <v/>
      </c>
      <c r="DL123" s="289" t="str">
        <f ca="true">+IF(OFFSET('Sanitation Data'!$I$30,0,10*ROW('Sanitation Data'!I117))="","",OFFSET('Sanitation Data'!$I$30,0,10*ROW('Sanitation Data'!I117)))</f>
        <v/>
      </c>
      <c r="DM123" s="289" t="str">
        <f ca="true">+IF(OFFSET('Sanitation Data'!$I$31,0,10*ROW('Sanitation Data'!I117))="","",OFFSET('Sanitation Data'!$I$31,0,10*ROW('Sanitation Data'!I117)))</f>
        <v/>
      </c>
      <c r="DN123" s="289" t="str">
        <f ca="true">+IF(OFFSET('Sanitation Data'!$I$32,0,10*ROW('Sanitation Data'!I117))="","",OFFSET('Sanitation Data'!$I$32,0,10*ROW('Sanitation Data'!I117)))</f>
        <v/>
      </c>
      <c r="DO123" s="289" t="str">
        <f ca="true">+IF(OFFSET('Hygiene Data'!$D$11,0,10*ROW('Hygiene Data'!D117))="","",OFFSET('Hygiene Data'!$D$11,0,10*ROW('Hygiene Data'!D117)))</f>
        <v/>
      </c>
      <c r="DP123" s="289" t="str">
        <f ca="true">+IF(OFFSET('Hygiene Data'!$D$12,0,10*ROW('Hygiene Data'!D117))="","",OFFSET('Hygiene Data'!$D$12,0,10*ROW('Hygiene Data'!D117)))</f>
        <v/>
      </c>
      <c r="DQ123" s="289" t="str">
        <f ca="true">+IF(OFFSET('Hygiene Data'!$D$13,0,10*ROW('Hygiene Data'!D117))="","",OFFSET('Hygiene Data'!$D$13,0,10*ROW('Hygiene Data'!D117)))</f>
        <v/>
      </c>
      <c r="DR123" s="289" t="str">
        <f ca="true">+IF(OFFSET('Hygiene Data'!$E$11,0,10*ROW('Hygiene Data'!E117))="","",OFFSET('Hygiene Data'!$E$11,0,10*ROW('Hygiene Data'!E117)))</f>
        <v/>
      </c>
      <c r="DS123" s="289" t="str">
        <f ca="true">+IF(OFFSET('Hygiene Data'!$E$12,0,10*ROW('Hygiene Data'!E117))="","",OFFSET('Hygiene Data'!$E$12,0,10*ROW('Hygiene Data'!E117)))</f>
        <v/>
      </c>
      <c r="DT123" s="289" t="str">
        <f ca="true">+IF(OFFSET('Hygiene Data'!$E$13,0,10*ROW('Hygiene Data'!E117))="","",OFFSET('Hygiene Data'!$E$13,0,10*ROW('Hygiene Data'!E117)))</f>
        <v/>
      </c>
      <c r="DU123" s="289" t="str">
        <f ca="true">+IF(OFFSET('Hygiene Data'!$F$11,0,10*ROW('Hygiene Data'!F117))="","",OFFSET('Hygiene Data'!$F$11,0,10*ROW('Hygiene Data'!F117)))</f>
        <v/>
      </c>
      <c r="DV123" s="289" t="str">
        <f ca="true">+IF(OFFSET('Hygiene Data'!$F$12,0,10*ROW('Hygiene Data'!F117))="","",OFFSET('Hygiene Data'!$F$12,0,10*ROW('Hygiene Data'!F117)))</f>
        <v/>
      </c>
      <c r="DW123" s="289" t="str">
        <f ca="true">+IF(OFFSET('Hygiene Data'!$F$13,0,10*ROW('Hygiene Data'!F117))="","",OFFSET('Hygiene Data'!$F$13,0,10*ROW('Hygiene Data'!F117)))</f>
        <v/>
      </c>
      <c r="DX123" s="289" t="str">
        <f ca="true">+IF(OFFSET('Hygiene Data'!$G$11,0,10*ROW('Hygiene Data'!G117))="","",OFFSET('Hygiene Data'!$G$11,0,10*ROW('Hygiene Data'!G117)))</f>
        <v/>
      </c>
      <c r="DY123" s="289" t="str">
        <f ca="true">+IF(OFFSET('Hygiene Data'!$G$12,0,10*ROW('Hygiene Data'!G117))="","",OFFSET('Hygiene Data'!$G$12,0,10*ROW('Hygiene Data'!G117)))</f>
        <v/>
      </c>
      <c r="DZ123" s="289" t="str">
        <f ca="true">+IF(OFFSET('Hygiene Data'!$G$13,0,10*ROW('Hygiene Data'!G117))="","",OFFSET('Hygiene Data'!$G$13,0,10*ROW('Hygiene Data'!G117)))</f>
        <v/>
      </c>
      <c r="EA123" s="289" t="str">
        <f ca="true">+IF(OFFSET('Hygiene Data'!$H$11,0,10*ROW('Hygiene Data'!H117))="","",OFFSET('Hygiene Data'!$H$11,0,10*ROW('Hygiene Data'!H117)))</f>
        <v/>
      </c>
      <c r="EB123" s="289" t="str">
        <f ca="true">+IF(OFFSET('Hygiene Data'!$H$12,0,10*ROW('Hygiene Data'!H117))="","",OFFSET('Hygiene Data'!$H$12,0,10*ROW('Hygiene Data'!H117)))</f>
        <v/>
      </c>
      <c r="EC123" s="289" t="str">
        <f ca="true">+IF(OFFSET('Hygiene Data'!$H$13,0,10*ROW('Hygiene Data'!H117))="","",OFFSET('Hygiene Data'!$H$13,0,10*ROW('Hygiene Data'!H117)))</f>
        <v/>
      </c>
      <c r="ED123" s="289" t="str">
        <f ca="true">+IF(OFFSET('Hygiene Data'!$I$11,0,10*ROW('Hygiene Data'!I117))="","",OFFSET('Hygiene Data'!$I$11,0,10*ROW('Hygiene Data'!I117)))</f>
        <v/>
      </c>
      <c r="EE123" s="289" t="str">
        <f ca="true">+IF(OFFSET('Hygiene Data'!$I$12,0,10*ROW('Hygiene Data'!I117))="","",OFFSET('Hygiene Data'!$I$12,0,10*ROW('Hygiene Data'!I117)))</f>
        <v/>
      </c>
      <c r="EF123" s="289"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5"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9"/>
      <c r="BS124" s="289" t="str">
        <f ca="true">+IF(OFFSET('Water Data'!$D$27,0,10*ROW('Water Data'!D118))="","",OFFSET('Water Data'!$D$27,0,10*ROW('Water Data'!D118)))</f>
        <v/>
      </c>
      <c r="BT124" s="289" t="str">
        <f ca="true">+IF(OFFSET('Water Data'!$D$28,0,10*ROW('Water Data'!D118))="","",OFFSET('Water Data'!$D$28,0,10*ROW('Water Data'!D118)))</f>
        <v/>
      </c>
      <c r="BU124" s="289" t="str">
        <f ca="true">+IF(OFFSET('Water Data'!$D$29,0,10*ROW('Water Data'!D118))="","",OFFSET('Water Data'!$D$29,0,10*ROW('Water Data'!D118)))</f>
        <v/>
      </c>
      <c r="BV124" s="289" t="str">
        <f ca="true">+IF(OFFSET('Water Data'!$E$27,0,10*ROW('Water Data'!E118))="","",OFFSET('Water Data'!$E$27,0,10*ROW('Water Data'!E118)))</f>
        <v/>
      </c>
      <c r="BW124" s="289" t="str">
        <f ca="true">+IF(OFFSET('Water Data'!$E$28,0,10*ROW('Water Data'!E118))="","",OFFSET('Water Data'!$E$28,0,10*ROW('Water Data'!E118)))</f>
        <v/>
      </c>
      <c r="BX124" s="289" t="str">
        <f ca="true">+IF(OFFSET('Water Data'!$E$29,0,10*ROW('Water Data'!E118))="","",OFFSET('Water Data'!$E$29,0,10*ROW('Water Data'!E118)))</f>
        <v/>
      </c>
      <c r="BY124" s="289" t="str">
        <f ca="true">+IF(OFFSET('Water Data'!$F$27,0,10*ROW('Water Data'!F118))="","",OFFSET('Water Data'!$F$27,0,10*ROW('Water Data'!F118)))</f>
        <v/>
      </c>
      <c r="BZ124" s="289" t="str">
        <f ca="true">+IF(OFFSET('Water Data'!$F$28,0,10*ROW('Water Data'!F118))="","",OFFSET('Water Data'!$F$28,0,10*ROW('Water Data'!F118)))</f>
        <v/>
      </c>
      <c r="CA124" s="289" t="str">
        <f ca="true">+IF(OFFSET('Water Data'!$F$29,0,10*ROW('Water Data'!F118))="","",OFFSET('Water Data'!$F$29,0,10*ROW('Water Data'!F118)))</f>
        <v/>
      </c>
      <c r="CB124" s="289" t="str">
        <f ca="true">+IF(OFFSET('Water Data'!$G$27,0,10*ROW('Water Data'!G118))="","",OFFSET('Water Data'!$G$27,0,10*ROW('Water Data'!G118)))</f>
        <v/>
      </c>
      <c r="CC124" s="289" t="str">
        <f ca="true">+IF(OFFSET('Water Data'!$G$28,0,10*ROW('Water Data'!G118))="","",OFFSET('Water Data'!$G$28,0,10*ROW('Water Data'!G118)))</f>
        <v/>
      </c>
      <c r="CD124" s="289" t="str">
        <f ca="true">+IF(OFFSET('Water Data'!$G$29,0,10*ROW('Water Data'!G118))="","",OFFSET('Water Data'!$G$29,0,10*ROW('Water Data'!G118)))</f>
        <v/>
      </c>
      <c r="CE124" s="289" t="str">
        <f ca="true">+IF(OFFSET('Water Data'!$H$27,0,10*ROW('Water Data'!H118))="","",OFFSET('Water Data'!$H$27,0,10*ROW('Water Data'!H118)))</f>
        <v/>
      </c>
      <c r="CF124" s="289" t="str">
        <f ca="true">+IF(OFFSET('Water Data'!$H$28,0,10*ROW('Water Data'!H118))="","",OFFSET('Water Data'!$H$28,0,10*ROW('Water Data'!H118)))</f>
        <v/>
      </c>
      <c r="CG124" s="289" t="str">
        <f ca="true">+IF(OFFSET('Water Data'!$H$29,0,10*ROW('Water Data'!H118))="","",OFFSET('Water Data'!$H$29,0,10*ROW('Water Data'!H118)))</f>
        <v/>
      </c>
      <c r="CH124" s="289" t="str">
        <f ca="true">+IF(OFFSET('Water Data'!$I$27,0,10*ROW('Water Data'!I118))="","",OFFSET('Water Data'!$I$27,0,10*ROW('Water Data'!I118)))</f>
        <v/>
      </c>
      <c r="CI124" s="289" t="str">
        <f ca="true">+IF(OFFSET('Water Data'!$I$28,0,10*ROW('Water Data'!I118))="","",OFFSET('Water Data'!$I$28,0,10*ROW('Water Data'!I118)))</f>
        <v/>
      </c>
      <c r="CJ124" s="289" t="str">
        <f ca="true">+IF(OFFSET('Water Data'!$I$29,0,10*ROW('Water Data'!I118))="","",OFFSET('Water Data'!$I$29,0,10*ROW('Water Data'!I118)))</f>
        <v/>
      </c>
      <c r="CK124" s="289" t="str">
        <f ca="true">+IF(OFFSET('Sanitation Data'!$D$28,0,10*ROW('Sanitation Data'!D118))="","",OFFSET('Sanitation Data'!$D$28,0,10*ROW('Sanitation Data'!D118)))</f>
        <v/>
      </c>
      <c r="CL124" s="289" t="str">
        <f ca="true">+IF(OFFSET('Sanitation Data'!$D$29,0,10*ROW('Sanitation Data'!D118))="","",OFFSET('Sanitation Data'!$D$29,0,10*ROW('Sanitation Data'!D118)))</f>
        <v/>
      </c>
      <c r="CM124" s="289" t="str">
        <f ca="true">+IF(OFFSET('Sanitation Data'!$D$30,0,10*ROW('Sanitation Data'!D118))="","",OFFSET('Sanitation Data'!$D$30,0,10*ROW('Sanitation Data'!D118)))</f>
        <v/>
      </c>
      <c r="CN124" s="289" t="str">
        <f ca="true">+IF(OFFSET('Sanitation Data'!$D$31,0,10*ROW('Sanitation Data'!D118))="","",OFFSET('Sanitation Data'!$D$31,0,10*ROW('Sanitation Data'!D118)))</f>
        <v/>
      </c>
      <c r="CO124" s="289" t="str">
        <f ca="true">+IF(OFFSET('Sanitation Data'!$D$32,0,10*ROW('Sanitation Data'!D118))="","",OFFSET('Sanitation Data'!$D$32,0,10*ROW('Sanitation Data'!D118)))</f>
        <v/>
      </c>
      <c r="CP124" s="289" t="str">
        <f ca="true">+IF(OFFSET('Sanitation Data'!$E$28,0,10*ROW('Sanitation Data'!E118))="","",OFFSET('Sanitation Data'!$E$28,0,10*ROW('Sanitation Data'!E118)))</f>
        <v/>
      </c>
      <c r="CQ124" s="289" t="str">
        <f ca="true">+IF(OFFSET('Sanitation Data'!$E$29,0,10*ROW('Sanitation Data'!E118))="","",OFFSET('Sanitation Data'!$E$29,0,10*ROW('Sanitation Data'!E118)))</f>
        <v/>
      </c>
      <c r="CR124" s="289" t="str">
        <f ca="true">+IF(OFFSET('Sanitation Data'!$E$30,0,10*ROW('Sanitation Data'!E118))="","",OFFSET('Sanitation Data'!$E$30,0,10*ROW('Sanitation Data'!E118)))</f>
        <v/>
      </c>
      <c r="CS124" s="289" t="str">
        <f ca="true">+IF(OFFSET('Sanitation Data'!$E$31,0,10*ROW('Sanitation Data'!E118))="","",OFFSET('Sanitation Data'!$E$31,0,10*ROW('Sanitation Data'!E118)))</f>
        <v/>
      </c>
      <c r="CT124" s="289" t="str">
        <f ca="true">+IF(OFFSET('Sanitation Data'!$E$32,0,10*ROW('Sanitation Data'!E118))="","",OFFSET('Sanitation Data'!$E$32,0,10*ROW('Sanitation Data'!E118)))</f>
        <v/>
      </c>
      <c r="CU124" s="289" t="str">
        <f ca="true">+IF(OFFSET('Sanitation Data'!$F$28,0,10*ROW('Sanitation Data'!F118))="","",OFFSET('Sanitation Data'!$F$28,0,10*ROW('Sanitation Data'!F118)))</f>
        <v/>
      </c>
      <c r="CV124" s="289" t="str">
        <f ca="true">+IF(OFFSET('Sanitation Data'!$F$29,0,10*ROW('Sanitation Data'!F118))="","",OFFSET('Sanitation Data'!$F$29,0,10*ROW('Sanitation Data'!F118)))</f>
        <v/>
      </c>
      <c r="CW124" s="289" t="str">
        <f ca="true">+IF(OFFSET('Sanitation Data'!$F$30,0,10*ROW('Sanitation Data'!F118))="","",OFFSET('Sanitation Data'!$F$30,0,10*ROW('Sanitation Data'!F118)))</f>
        <v/>
      </c>
      <c r="CX124" s="289" t="str">
        <f ca="true">+IF(OFFSET('Sanitation Data'!$F$31,0,10*ROW('Sanitation Data'!F118))="","",OFFSET('Sanitation Data'!$F$31,0,10*ROW('Sanitation Data'!F118)))</f>
        <v/>
      </c>
      <c r="CY124" s="289" t="str">
        <f ca="true">+IF(OFFSET('Sanitation Data'!$F$32,0,10*ROW('Sanitation Data'!F118))="","",OFFSET('Sanitation Data'!$F$32,0,10*ROW('Sanitation Data'!F118)))</f>
        <v/>
      </c>
      <c r="CZ124" s="289" t="str">
        <f ca="true">+IF(OFFSET('Sanitation Data'!$G$28,0,10*ROW('Sanitation Data'!G118))="","",OFFSET('Sanitation Data'!$G$28,0,10*ROW('Sanitation Data'!G118)))</f>
        <v/>
      </c>
      <c r="DA124" s="289" t="str">
        <f ca="true">+IF(OFFSET('Sanitation Data'!$G$29,0,10*ROW('Sanitation Data'!G118))="","",OFFSET('Sanitation Data'!$G$29,0,10*ROW('Sanitation Data'!G118)))</f>
        <v/>
      </c>
      <c r="DB124" s="289" t="str">
        <f ca="true">+IF(OFFSET('Sanitation Data'!$G$30,0,10*ROW('Sanitation Data'!G118))="","",OFFSET('Sanitation Data'!$G$30,0,10*ROW('Sanitation Data'!G118)))</f>
        <v/>
      </c>
      <c r="DC124" s="289" t="str">
        <f ca="true">+IF(OFFSET('Sanitation Data'!$G$31,0,10*ROW('Sanitation Data'!G118))="","",OFFSET('Sanitation Data'!$G$31,0,10*ROW('Sanitation Data'!G118)))</f>
        <v/>
      </c>
      <c r="DD124" s="289" t="str">
        <f ca="true">+IF(OFFSET('Sanitation Data'!$G$32,0,10*ROW('Sanitation Data'!G118))="","",OFFSET('Sanitation Data'!$G$32,0,10*ROW('Sanitation Data'!G118)))</f>
        <v/>
      </c>
      <c r="DE124" s="289" t="str">
        <f ca="true">+IF(OFFSET('Sanitation Data'!$H$28,0,10*ROW('Sanitation Data'!H118))="","",OFFSET('Sanitation Data'!$H$28,0,10*ROW('Sanitation Data'!H118)))</f>
        <v/>
      </c>
      <c r="DF124" s="289" t="str">
        <f ca="true">+IF(OFFSET('Sanitation Data'!$H$29,0,10*ROW('Sanitation Data'!H118))="","",OFFSET('Sanitation Data'!$H$29,0,10*ROW('Sanitation Data'!H118)))</f>
        <v/>
      </c>
      <c r="DG124" s="289" t="str">
        <f ca="true">+IF(OFFSET('Sanitation Data'!$H$30,0,10*ROW('Sanitation Data'!H118))="","",OFFSET('Sanitation Data'!$H$30,0,10*ROW('Sanitation Data'!H118)))</f>
        <v/>
      </c>
      <c r="DH124" s="289" t="str">
        <f ca="true">+IF(OFFSET('Sanitation Data'!$H$31,0,10*ROW('Sanitation Data'!H118))="","",OFFSET('Sanitation Data'!$H$31,0,10*ROW('Sanitation Data'!H118)))</f>
        <v/>
      </c>
      <c r="DI124" s="289" t="str">
        <f ca="true">+IF(OFFSET('Sanitation Data'!$H$32,0,10*ROW('Sanitation Data'!H118))="","",OFFSET('Sanitation Data'!$H$32,0,10*ROW('Sanitation Data'!H118)))</f>
        <v/>
      </c>
      <c r="DJ124" s="289" t="str">
        <f ca="true">+IF(OFFSET('Sanitation Data'!$I$28,0,10*ROW('Sanitation Data'!I118))="","",OFFSET('Sanitation Data'!$I$28,0,10*ROW('Sanitation Data'!I118)))</f>
        <v/>
      </c>
      <c r="DK124" s="289" t="str">
        <f ca="true">+IF(OFFSET('Sanitation Data'!$I$29,0,10*ROW('Sanitation Data'!I118))="","",OFFSET('Sanitation Data'!$I$29,0,10*ROW('Sanitation Data'!I118)))</f>
        <v/>
      </c>
      <c r="DL124" s="289" t="str">
        <f ca="true">+IF(OFFSET('Sanitation Data'!$I$30,0,10*ROW('Sanitation Data'!I118))="","",OFFSET('Sanitation Data'!$I$30,0,10*ROW('Sanitation Data'!I118)))</f>
        <v/>
      </c>
      <c r="DM124" s="289" t="str">
        <f ca="true">+IF(OFFSET('Sanitation Data'!$I$31,0,10*ROW('Sanitation Data'!I118))="","",OFFSET('Sanitation Data'!$I$31,0,10*ROW('Sanitation Data'!I118)))</f>
        <v/>
      </c>
      <c r="DN124" s="289" t="str">
        <f ca="true">+IF(OFFSET('Sanitation Data'!$I$32,0,10*ROW('Sanitation Data'!I118))="","",OFFSET('Sanitation Data'!$I$32,0,10*ROW('Sanitation Data'!I118)))</f>
        <v/>
      </c>
      <c r="DO124" s="289" t="str">
        <f ca="true">+IF(OFFSET('Hygiene Data'!$D$11,0,10*ROW('Hygiene Data'!D118))="","",OFFSET('Hygiene Data'!$D$11,0,10*ROW('Hygiene Data'!D118)))</f>
        <v/>
      </c>
      <c r="DP124" s="289" t="str">
        <f ca="true">+IF(OFFSET('Hygiene Data'!$D$12,0,10*ROW('Hygiene Data'!D118))="","",OFFSET('Hygiene Data'!$D$12,0,10*ROW('Hygiene Data'!D118)))</f>
        <v/>
      </c>
      <c r="DQ124" s="289" t="str">
        <f ca="true">+IF(OFFSET('Hygiene Data'!$D$13,0,10*ROW('Hygiene Data'!D118))="","",OFFSET('Hygiene Data'!$D$13,0,10*ROW('Hygiene Data'!D118)))</f>
        <v/>
      </c>
      <c r="DR124" s="289" t="str">
        <f ca="true">+IF(OFFSET('Hygiene Data'!$E$11,0,10*ROW('Hygiene Data'!E118))="","",OFFSET('Hygiene Data'!$E$11,0,10*ROW('Hygiene Data'!E118)))</f>
        <v/>
      </c>
      <c r="DS124" s="289" t="str">
        <f ca="true">+IF(OFFSET('Hygiene Data'!$E$12,0,10*ROW('Hygiene Data'!E118))="","",OFFSET('Hygiene Data'!$E$12,0,10*ROW('Hygiene Data'!E118)))</f>
        <v/>
      </c>
      <c r="DT124" s="289" t="str">
        <f ca="true">+IF(OFFSET('Hygiene Data'!$E$13,0,10*ROW('Hygiene Data'!E118))="","",OFFSET('Hygiene Data'!$E$13,0,10*ROW('Hygiene Data'!E118)))</f>
        <v/>
      </c>
      <c r="DU124" s="289" t="str">
        <f ca="true">+IF(OFFSET('Hygiene Data'!$F$11,0,10*ROW('Hygiene Data'!F118))="","",OFFSET('Hygiene Data'!$F$11,0,10*ROW('Hygiene Data'!F118)))</f>
        <v/>
      </c>
      <c r="DV124" s="289" t="str">
        <f ca="true">+IF(OFFSET('Hygiene Data'!$F$12,0,10*ROW('Hygiene Data'!F118))="","",OFFSET('Hygiene Data'!$F$12,0,10*ROW('Hygiene Data'!F118)))</f>
        <v/>
      </c>
      <c r="DW124" s="289" t="str">
        <f ca="true">+IF(OFFSET('Hygiene Data'!$F$13,0,10*ROW('Hygiene Data'!F118))="","",OFFSET('Hygiene Data'!$F$13,0,10*ROW('Hygiene Data'!F118)))</f>
        <v/>
      </c>
      <c r="DX124" s="289" t="str">
        <f ca="true">+IF(OFFSET('Hygiene Data'!$G$11,0,10*ROW('Hygiene Data'!G118))="","",OFFSET('Hygiene Data'!$G$11,0,10*ROW('Hygiene Data'!G118)))</f>
        <v/>
      </c>
      <c r="DY124" s="289" t="str">
        <f ca="true">+IF(OFFSET('Hygiene Data'!$G$12,0,10*ROW('Hygiene Data'!G118))="","",OFFSET('Hygiene Data'!$G$12,0,10*ROW('Hygiene Data'!G118)))</f>
        <v/>
      </c>
      <c r="DZ124" s="289" t="str">
        <f ca="true">+IF(OFFSET('Hygiene Data'!$G$13,0,10*ROW('Hygiene Data'!G118))="","",OFFSET('Hygiene Data'!$G$13,0,10*ROW('Hygiene Data'!G118)))</f>
        <v/>
      </c>
      <c r="EA124" s="289" t="str">
        <f ca="true">+IF(OFFSET('Hygiene Data'!$H$11,0,10*ROW('Hygiene Data'!H118))="","",OFFSET('Hygiene Data'!$H$11,0,10*ROW('Hygiene Data'!H118)))</f>
        <v/>
      </c>
      <c r="EB124" s="289" t="str">
        <f ca="true">+IF(OFFSET('Hygiene Data'!$H$12,0,10*ROW('Hygiene Data'!H118))="","",OFFSET('Hygiene Data'!$H$12,0,10*ROW('Hygiene Data'!H118)))</f>
        <v/>
      </c>
      <c r="EC124" s="289" t="str">
        <f ca="true">+IF(OFFSET('Hygiene Data'!$H$13,0,10*ROW('Hygiene Data'!H118))="","",OFFSET('Hygiene Data'!$H$13,0,10*ROW('Hygiene Data'!H118)))</f>
        <v/>
      </c>
      <c r="ED124" s="289" t="str">
        <f ca="true">+IF(OFFSET('Hygiene Data'!$I$11,0,10*ROW('Hygiene Data'!I118))="","",OFFSET('Hygiene Data'!$I$11,0,10*ROW('Hygiene Data'!I118)))</f>
        <v/>
      </c>
      <c r="EE124" s="289" t="str">
        <f ca="true">+IF(OFFSET('Hygiene Data'!$I$12,0,10*ROW('Hygiene Data'!I118))="","",OFFSET('Hygiene Data'!$I$12,0,10*ROW('Hygiene Data'!I118)))</f>
        <v/>
      </c>
      <c r="EF124" s="289"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5"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9"/>
      <c r="BS125" s="289" t="str">
        <f ca="true">+IF(OFFSET('Water Data'!$D$27,0,10*ROW('Water Data'!D119))="","",OFFSET('Water Data'!$D$27,0,10*ROW('Water Data'!D119)))</f>
        <v/>
      </c>
      <c r="BT125" s="289" t="str">
        <f ca="true">+IF(OFFSET('Water Data'!$D$28,0,10*ROW('Water Data'!D119))="","",OFFSET('Water Data'!$D$28,0,10*ROW('Water Data'!D119)))</f>
        <v/>
      </c>
      <c r="BU125" s="289" t="str">
        <f ca="true">+IF(OFFSET('Water Data'!$D$29,0,10*ROW('Water Data'!D119))="","",OFFSET('Water Data'!$D$29,0,10*ROW('Water Data'!D119)))</f>
        <v/>
      </c>
      <c r="BV125" s="289" t="str">
        <f ca="true">+IF(OFFSET('Water Data'!$E$27,0,10*ROW('Water Data'!E119))="","",OFFSET('Water Data'!$E$27,0,10*ROW('Water Data'!E119)))</f>
        <v/>
      </c>
      <c r="BW125" s="289" t="str">
        <f ca="true">+IF(OFFSET('Water Data'!$E$28,0,10*ROW('Water Data'!E119))="","",OFFSET('Water Data'!$E$28,0,10*ROW('Water Data'!E119)))</f>
        <v/>
      </c>
      <c r="BX125" s="289" t="str">
        <f ca="true">+IF(OFFSET('Water Data'!$E$29,0,10*ROW('Water Data'!E119))="","",OFFSET('Water Data'!$E$29,0,10*ROW('Water Data'!E119)))</f>
        <v/>
      </c>
      <c r="BY125" s="289" t="str">
        <f ca="true">+IF(OFFSET('Water Data'!$F$27,0,10*ROW('Water Data'!F119))="","",OFFSET('Water Data'!$F$27,0,10*ROW('Water Data'!F119)))</f>
        <v/>
      </c>
      <c r="BZ125" s="289" t="str">
        <f ca="true">+IF(OFFSET('Water Data'!$F$28,0,10*ROW('Water Data'!F119))="","",OFFSET('Water Data'!$F$28,0,10*ROW('Water Data'!F119)))</f>
        <v/>
      </c>
      <c r="CA125" s="289" t="str">
        <f ca="true">+IF(OFFSET('Water Data'!$F$29,0,10*ROW('Water Data'!F119))="","",OFFSET('Water Data'!$F$29,0,10*ROW('Water Data'!F119)))</f>
        <v/>
      </c>
      <c r="CB125" s="289" t="str">
        <f ca="true">+IF(OFFSET('Water Data'!$G$27,0,10*ROW('Water Data'!G119))="","",OFFSET('Water Data'!$G$27,0,10*ROW('Water Data'!G119)))</f>
        <v/>
      </c>
      <c r="CC125" s="289" t="str">
        <f ca="true">+IF(OFFSET('Water Data'!$G$28,0,10*ROW('Water Data'!G119))="","",OFFSET('Water Data'!$G$28,0,10*ROW('Water Data'!G119)))</f>
        <v/>
      </c>
      <c r="CD125" s="289" t="str">
        <f ca="true">+IF(OFFSET('Water Data'!$G$29,0,10*ROW('Water Data'!G119))="","",OFFSET('Water Data'!$G$29,0,10*ROW('Water Data'!G119)))</f>
        <v/>
      </c>
      <c r="CE125" s="289" t="str">
        <f ca="true">+IF(OFFSET('Water Data'!$H$27,0,10*ROW('Water Data'!H119))="","",OFFSET('Water Data'!$H$27,0,10*ROW('Water Data'!H119)))</f>
        <v/>
      </c>
      <c r="CF125" s="289" t="str">
        <f ca="true">+IF(OFFSET('Water Data'!$H$28,0,10*ROW('Water Data'!H119))="","",OFFSET('Water Data'!$H$28,0,10*ROW('Water Data'!H119)))</f>
        <v/>
      </c>
      <c r="CG125" s="289" t="str">
        <f ca="true">+IF(OFFSET('Water Data'!$H$29,0,10*ROW('Water Data'!H119))="","",OFFSET('Water Data'!$H$29,0,10*ROW('Water Data'!H119)))</f>
        <v/>
      </c>
      <c r="CH125" s="289" t="str">
        <f ca="true">+IF(OFFSET('Water Data'!$I$27,0,10*ROW('Water Data'!I119))="","",OFFSET('Water Data'!$I$27,0,10*ROW('Water Data'!I119)))</f>
        <v/>
      </c>
      <c r="CI125" s="289" t="str">
        <f ca="true">+IF(OFFSET('Water Data'!$I$28,0,10*ROW('Water Data'!I119))="","",OFFSET('Water Data'!$I$28,0,10*ROW('Water Data'!I119)))</f>
        <v/>
      </c>
      <c r="CJ125" s="289" t="str">
        <f ca="true">+IF(OFFSET('Water Data'!$I$29,0,10*ROW('Water Data'!I119))="","",OFFSET('Water Data'!$I$29,0,10*ROW('Water Data'!I119)))</f>
        <v/>
      </c>
      <c r="CK125" s="289" t="str">
        <f ca="true">+IF(OFFSET('Sanitation Data'!$D$28,0,10*ROW('Sanitation Data'!D119))="","",OFFSET('Sanitation Data'!$D$28,0,10*ROW('Sanitation Data'!D119)))</f>
        <v/>
      </c>
      <c r="CL125" s="289" t="str">
        <f ca="true">+IF(OFFSET('Sanitation Data'!$D$29,0,10*ROW('Sanitation Data'!D119))="","",OFFSET('Sanitation Data'!$D$29,0,10*ROW('Sanitation Data'!D119)))</f>
        <v/>
      </c>
      <c r="CM125" s="289" t="str">
        <f ca="true">+IF(OFFSET('Sanitation Data'!$D$30,0,10*ROW('Sanitation Data'!D119))="","",OFFSET('Sanitation Data'!$D$30,0,10*ROW('Sanitation Data'!D119)))</f>
        <v/>
      </c>
      <c r="CN125" s="289" t="str">
        <f ca="true">+IF(OFFSET('Sanitation Data'!$D$31,0,10*ROW('Sanitation Data'!D119))="","",OFFSET('Sanitation Data'!$D$31,0,10*ROW('Sanitation Data'!D119)))</f>
        <v/>
      </c>
      <c r="CO125" s="289" t="str">
        <f ca="true">+IF(OFFSET('Sanitation Data'!$D$32,0,10*ROW('Sanitation Data'!D119))="","",OFFSET('Sanitation Data'!$D$32,0,10*ROW('Sanitation Data'!D119)))</f>
        <v/>
      </c>
      <c r="CP125" s="289" t="str">
        <f ca="true">+IF(OFFSET('Sanitation Data'!$E$28,0,10*ROW('Sanitation Data'!E119))="","",OFFSET('Sanitation Data'!$E$28,0,10*ROW('Sanitation Data'!E119)))</f>
        <v/>
      </c>
      <c r="CQ125" s="289" t="str">
        <f ca="true">+IF(OFFSET('Sanitation Data'!$E$29,0,10*ROW('Sanitation Data'!E119))="","",OFFSET('Sanitation Data'!$E$29,0,10*ROW('Sanitation Data'!E119)))</f>
        <v/>
      </c>
      <c r="CR125" s="289" t="str">
        <f ca="true">+IF(OFFSET('Sanitation Data'!$E$30,0,10*ROW('Sanitation Data'!E119))="","",OFFSET('Sanitation Data'!$E$30,0,10*ROW('Sanitation Data'!E119)))</f>
        <v/>
      </c>
      <c r="CS125" s="289" t="str">
        <f ca="true">+IF(OFFSET('Sanitation Data'!$E$31,0,10*ROW('Sanitation Data'!E119))="","",OFFSET('Sanitation Data'!$E$31,0,10*ROW('Sanitation Data'!E119)))</f>
        <v/>
      </c>
      <c r="CT125" s="289" t="str">
        <f ca="true">+IF(OFFSET('Sanitation Data'!$E$32,0,10*ROW('Sanitation Data'!E119))="","",OFFSET('Sanitation Data'!$E$32,0,10*ROW('Sanitation Data'!E119)))</f>
        <v/>
      </c>
      <c r="CU125" s="289" t="str">
        <f ca="true">+IF(OFFSET('Sanitation Data'!$F$28,0,10*ROW('Sanitation Data'!F119))="","",OFFSET('Sanitation Data'!$F$28,0,10*ROW('Sanitation Data'!F119)))</f>
        <v/>
      </c>
      <c r="CV125" s="289" t="str">
        <f ca="true">+IF(OFFSET('Sanitation Data'!$F$29,0,10*ROW('Sanitation Data'!F119))="","",OFFSET('Sanitation Data'!$F$29,0,10*ROW('Sanitation Data'!F119)))</f>
        <v/>
      </c>
      <c r="CW125" s="289" t="str">
        <f ca="true">+IF(OFFSET('Sanitation Data'!$F$30,0,10*ROW('Sanitation Data'!F119))="","",OFFSET('Sanitation Data'!$F$30,0,10*ROW('Sanitation Data'!F119)))</f>
        <v/>
      </c>
      <c r="CX125" s="289" t="str">
        <f ca="true">+IF(OFFSET('Sanitation Data'!$F$31,0,10*ROW('Sanitation Data'!F119))="","",OFFSET('Sanitation Data'!$F$31,0,10*ROW('Sanitation Data'!F119)))</f>
        <v/>
      </c>
      <c r="CY125" s="289" t="str">
        <f ca="true">+IF(OFFSET('Sanitation Data'!$F$32,0,10*ROW('Sanitation Data'!F119))="","",OFFSET('Sanitation Data'!$F$32,0,10*ROW('Sanitation Data'!F119)))</f>
        <v/>
      </c>
      <c r="CZ125" s="289" t="str">
        <f ca="true">+IF(OFFSET('Sanitation Data'!$G$28,0,10*ROW('Sanitation Data'!G119))="","",OFFSET('Sanitation Data'!$G$28,0,10*ROW('Sanitation Data'!G119)))</f>
        <v/>
      </c>
      <c r="DA125" s="289" t="str">
        <f ca="true">+IF(OFFSET('Sanitation Data'!$G$29,0,10*ROW('Sanitation Data'!G119))="","",OFFSET('Sanitation Data'!$G$29,0,10*ROW('Sanitation Data'!G119)))</f>
        <v/>
      </c>
      <c r="DB125" s="289" t="str">
        <f ca="true">+IF(OFFSET('Sanitation Data'!$G$30,0,10*ROW('Sanitation Data'!G119))="","",OFFSET('Sanitation Data'!$G$30,0,10*ROW('Sanitation Data'!G119)))</f>
        <v/>
      </c>
      <c r="DC125" s="289" t="str">
        <f ca="true">+IF(OFFSET('Sanitation Data'!$G$31,0,10*ROW('Sanitation Data'!G119))="","",OFFSET('Sanitation Data'!$G$31,0,10*ROW('Sanitation Data'!G119)))</f>
        <v/>
      </c>
      <c r="DD125" s="289" t="str">
        <f ca="true">+IF(OFFSET('Sanitation Data'!$G$32,0,10*ROW('Sanitation Data'!G119))="","",OFFSET('Sanitation Data'!$G$32,0,10*ROW('Sanitation Data'!G119)))</f>
        <v/>
      </c>
      <c r="DE125" s="289" t="str">
        <f ca="true">+IF(OFFSET('Sanitation Data'!$H$28,0,10*ROW('Sanitation Data'!H119))="","",OFFSET('Sanitation Data'!$H$28,0,10*ROW('Sanitation Data'!H119)))</f>
        <v/>
      </c>
      <c r="DF125" s="289" t="str">
        <f ca="true">+IF(OFFSET('Sanitation Data'!$H$29,0,10*ROW('Sanitation Data'!H119))="","",OFFSET('Sanitation Data'!$H$29,0,10*ROW('Sanitation Data'!H119)))</f>
        <v/>
      </c>
      <c r="DG125" s="289" t="str">
        <f ca="true">+IF(OFFSET('Sanitation Data'!$H$30,0,10*ROW('Sanitation Data'!H119))="","",OFFSET('Sanitation Data'!$H$30,0,10*ROW('Sanitation Data'!H119)))</f>
        <v/>
      </c>
      <c r="DH125" s="289" t="str">
        <f ca="true">+IF(OFFSET('Sanitation Data'!$H$31,0,10*ROW('Sanitation Data'!H119))="","",OFFSET('Sanitation Data'!$H$31,0,10*ROW('Sanitation Data'!H119)))</f>
        <v/>
      </c>
      <c r="DI125" s="289" t="str">
        <f ca="true">+IF(OFFSET('Sanitation Data'!$H$32,0,10*ROW('Sanitation Data'!H119))="","",OFFSET('Sanitation Data'!$H$32,0,10*ROW('Sanitation Data'!H119)))</f>
        <v/>
      </c>
      <c r="DJ125" s="289" t="str">
        <f ca="true">+IF(OFFSET('Sanitation Data'!$I$28,0,10*ROW('Sanitation Data'!I119))="","",OFFSET('Sanitation Data'!$I$28,0,10*ROW('Sanitation Data'!I119)))</f>
        <v/>
      </c>
      <c r="DK125" s="289" t="str">
        <f ca="true">+IF(OFFSET('Sanitation Data'!$I$29,0,10*ROW('Sanitation Data'!I119))="","",OFFSET('Sanitation Data'!$I$29,0,10*ROW('Sanitation Data'!I119)))</f>
        <v/>
      </c>
      <c r="DL125" s="289" t="str">
        <f ca="true">+IF(OFFSET('Sanitation Data'!$I$30,0,10*ROW('Sanitation Data'!I119))="","",OFFSET('Sanitation Data'!$I$30,0,10*ROW('Sanitation Data'!I119)))</f>
        <v/>
      </c>
      <c r="DM125" s="289" t="str">
        <f ca="true">+IF(OFFSET('Sanitation Data'!$I$31,0,10*ROW('Sanitation Data'!I119))="","",OFFSET('Sanitation Data'!$I$31,0,10*ROW('Sanitation Data'!I119)))</f>
        <v/>
      </c>
      <c r="DN125" s="289" t="str">
        <f ca="true">+IF(OFFSET('Sanitation Data'!$I$32,0,10*ROW('Sanitation Data'!I119))="","",OFFSET('Sanitation Data'!$I$32,0,10*ROW('Sanitation Data'!I119)))</f>
        <v/>
      </c>
      <c r="DO125" s="289" t="str">
        <f ca="true">+IF(OFFSET('Hygiene Data'!$D$11,0,10*ROW('Hygiene Data'!D119))="","",OFFSET('Hygiene Data'!$D$11,0,10*ROW('Hygiene Data'!D119)))</f>
        <v/>
      </c>
      <c r="DP125" s="289" t="str">
        <f ca="true">+IF(OFFSET('Hygiene Data'!$D$12,0,10*ROW('Hygiene Data'!D119))="","",OFFSET('Hygiene Data'!$D$12,0,10*ROW('Hygiene Data'!D119)))</f>
        <v/>
      </c>
      <c r="DQ125" s="289" t="str">
        <f ca="true">+IF(OFFSET('Hygiene Data'!$D$13,0,10*ROW('Hygiene Data'!D119))="","",OFFSET('Hygiene Data'!$D$13,0,10*ROW('Hygiene Data'!D119)))</f>
        <v/>
      </c>
      <c r="DR125" s="289" t="str">
        <f ca="true">+IF(OFFSET('Hygiene Data'!$E$11,0,10*ROW('Hygiene Data'!E119))="","",OFFSET('Hygiene Data'!$E$11,0,10*ROW('Hygiene Data'!E119)))</f>
        <v/>
      </c>
      <c r="DS125" s="289" t="str">
        <f ca="true">+IF(OFFSET('Hygiene Data'!$E$12,0,10*ROW('Hygiene Data'!E119))="","",OFFSET('Hygiene Data'!$E$12,0,10*ROW('Hygiene Data'!E119)))</f>
        <v/>
      </c>
      <c r="DT125" s="289" t="str">
        <f ca="true">+IF(OFFSET('Hygiene Data'!$E$13,0,10*ROW('Hygiene Data'!E119))="","",OFFSET('Hygiene Data'!$E$13,0,10*ROW('Hygiene Data'!E119)))</f>
        <v/>
      </c>
      <c r="DU125" s="289" t="str">
        <f ca="true">+IF(OFFSET('Hygiene Data'!$F$11,0,10*ROW('Hygiene Data'!F119))="","",OFFSET('Hygiene Data'!$F$11,0,10*ROW('Hygiene Data'!F119)))</f>
        <v/>
      </c>
      <c r="DV125" s="289" t="str">
        <f ca="true">+IF(OFFSET('Hygiene Data'!$F$12,0,10*ROW('Hygiene Data'!F119))="","",OFFSET('Hygiene Data'!$F$12,0,10*ROW('Hygiene Data'!F119)))</f>
        <v/>
      </c>
      <c r="DW125" s="289" t="str">
        <f ca="true">+IF(OFFSET('Hygiene Data'!$F$13,0,10*ROW('Hygiene Data'!F119))="","",OFFSET('Hygiene Data'!$F$13,0,10*ROW('Hygiene Data'!F119)))</f>
        <v/>
      </c>
      <c r="DX125" s="289" t="str">
        <f ca="true">+IF(OFFSET('Hygiene Data'!$G$11,0,10*ROW('Hygiene Data'!G119))="","",OFFSET('Hygiene Data'!$G$11,0,10*ROW('Hygiene Data'!G119)))</f>
        <v/>
      </c>
      <c r="DY125" s="289" t="str">
        <f ca="true">+IF(OFFSET('Hygiene Data'!$G$12,0,10*ROW('Hygiene Data'!G119))="","",OFFSET('Hygiene Data'!$G$12,0,10*ROW('Hygiene Data'!G119)))</f>
        <v/>
      </c>
      <c r="DZ125" s="289" t="str">
        <f ca="true">+IF(OFFSET('Hygiene Data'!$G$13,0,10*ROW('Hygiene Data'!G119))="","",OFFSET('Hygiene Data'!$G$13,0,10*ROW('Hygiene Data'!G119)))</f>
        <v/>
      </c>
      <c r="EA125" s="289" t="str">
        <f ca="true">+IF(OFFSET('Hygiene Data'!$H$11,0,10*ROW('Hygiene Data'!H119))="","",OFFSET('Hygiene Data'!$H$11,0,10*ROW('Hygiene Data'!H119)))</f>
        <v/>
      </c>
      <c r="EB125" s="289" t="str">
        <f ca="true">+IF(OFFSET('Hygiene Data'!$H$12,0,10*ROW('Hygiene Data'!H119))="","",OFFSET('Hygiene Data'!$H$12,0,10*ROW('Hygiene Data'!H119)))</f>
        <v/>
      </c>
      <c r="EC125" s="289" t="str">
        <f ca="true">+IF(OFFSET('Hygiene Data'!$H$13,0,10*ROW('Hygiene Data'!H119))="","",OFFSET('Hygiene Data'!$H$13,0,10*ROW('Hygiene Data'!H119)))</f>
        <v/>
      </c>
      <c r="ED125" s="289" t="str">
        <f ca="true">+IF(OFFSET('Hygiene Data'!$I$11,0,10*ROW('Hygiene Data'!I119))="","",OFFSET('Hygiene Data'!$I$11,0,10*ROW('Hygiene Data'!I119)))</f>
        <v/>
      </c>
      <c r="EE125" s="289" t="str">
        <f ca="true">+IF(OFFSET('Hygiene Data'!$I$12,0,10*ROW('Hygiene Data'!I119))="","",OFFSET('Hygiene Data'!$I$12,0,10*ROW('Hygiene Data'!I119)))</f>
        <v/>
      </c>
      <c r="EF125" s="289"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5"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9"/>
      <c r="BS126" s="289" t="str">
        <f ca="true">+IF(OFFSET('Water Data'!$D$27,0,10*ROW('Water Data'!D120))="","",OFFSET('Water Data'!$D$27,0,10*ROW('Water Data'!D120)))</f>
        <v/>
      </c>
      <c r="BT126" s="289" t="str">
        <f ca="true">+IF(OFFSET('Water Data'!$D$28,0,10*ROW('Water Data'!D120))="","",OFFSET('Water Data'!$D$28,0,10*ROW('Water Data'!D120)))</f>
        <v/>
      </c>
      <c r="BU126" s="289" t="str">
        <f ca="true">+IF(OFFSET('Water Data'!$D$29,0,10*ROW('Water Data'!D120))="","",OFFSET('Water Data'!$D$29,0,10*ROW('Water Data'!D120)))</f>
        <v/>
      </c>
      <c r="BV126" s="289" t="str">
        <f ca="true">+IF(OFFSET('Water Data'!$E$27,0,10*ROW('Water Data'!E120))="","",OFFSET('Water Data'!$E$27,0,10*ROW('Water Data'!E120)))</f>
        <v/>
      </c>
      <c r="BW126" s="289" t="str">
        <f ca="true">+IF(OFFSET('Water Data'!$E$28,0,10*ROW('Water Data'!E120))="","",OFFSET('Water Data'!$E$28,0,10*ROW('Water Data'!E120)))</f>
        <v/>
      </c>
      <c r="BX126" s="289" t="str">
        <f ca="true">+IF(OFFSET('Water Data'!$E$29,0,10*ROW('Water Data'!E120))="","",OFFSET('Water Data'!$E$29,0,10*ROW('Water Data'!E120)))</f>
        <v/>
      </c>
      <c r="BY126" s="289" t="str">
        <f ca="true">+IF(OFFSET('Water Data'!$F$27,0,10*ROW('Water Data'!F120))="","",OFFSET('Water Data'!$F$27,0,10*ROW('Water Data'!F120)))</f>
        <v/>
      </c>
      <c r="BZ126" s="289" t="str">
        <f ca="true">+IF(OFFSET('Water Data'!$F$28,0,10*ROW('Water Data'!F120))="","",OFFSET('Water Data'!$F$28,0,10*ROW('Water Data'!F120)))</f>
        <v/>
      </c>
      <c r="CA126" s="289" t="str">
        <f ca="true">+IF(OFFSET('Water Data'!$F$29,0,10*ROW('Water Data'!F120))="","",OFFSET('Water Data'!$F$29,0,10*ROW('Water Data'!F120)))</f>
        <v/>
      </c>
      <c r="CB126" s="289" t="str">
        <f ca="true">+IF(OFFSET('Water Data'!$G$27,0,10*ROW('Water Data'!G120))="","",OFFSET('Water Data'!$G$27,0,10*ROW('Water Data'!G120)))</f>
        <v/>
      </c>
      <c r="CC126" s="289" t="str">
        <f ca="true">+IF(OFFSET('Water Data'!$G$28,0,10*ROW('Water Data'!G120))="","",OFFSET('Water Data'!$G$28,0,10*ROW('Water Data'!G120)))</f>
        <v/>
      </c>
      <c r="CD126" s="289" t="str">
        <f ca="true">+IF(OFFSET('Water Data'!$G$29,0,10*ROW('Water Data'!G120))="","",OFFSET('Water Data'!$G$29,0,10*ROW('Water Data'!G120)))</f>
        <v/>
      </c>
      <c r="CE126" s="289" t="str">
        <f ca="true">+IF(OFFSET('Water Data'!$H$27,0,10*ROW('Water Data'!H120))="","",OFFSET('Water Data'!$H$27,0,10*ROW('Water Data'!H120)))</f>
        <v/>
      </c>
      <c r="CF126" s="289" t="str">
        <f ca="true">+IF(OFFSET('Water Data'!$H$28,0,10*ROW('Water Data'!H120))="","",OFFSET('Water Data'!$H$28,0,10*ROW('Water Data'!H120)))</f>
        <v/>
      </c>
      <c r="CG126" s="289" t="str">
        <f ca="true">+IF(OFFSET('Water Data'!$H$29,0,10*ROW('Water Data'!H120))="","",OFFSET('Water Data'!$H$29,0,10*ROW('Water Data'!H120)))</f>
        <v/>
      </c>
      <c r="CH126" s="289" t="str">
        <f ca="true">+IF(OFFSET('Water Data'!$I$27,0,10*ROW('Water Data'!I120))="","",OFFSET('Water Data'!$I$27,0,10*ROW('Water Data'!I120)))</f>
        <v/>
      </c>
      <c r="CI126" s="289" t="str">
        <f ca="true">+IF(OFFSET('Water Data'!$I$28,0,10*ROW('Water Data'!I120))="","",OFFSET('Water Data'!$I$28,0,10*ROW('Water Data'!I120)))</f>
        <v/>
      </c>
      <c r="CJ126" s="289" t="str">
        <f ca="true">+IF(OFFSET('Water Data'!$I$29,0,10*ROW('Water Data'!I120))="","",OFFSET('Water Data'!$I$29,0,10*ROW('Water Data'!I120)))</f>
        <v/>
      </c>
      <c r="CK126" s="289" t="str">
        <f ca="true">+IF(OFFSET('Sanitation Data'!$D$28,0,10*ROW('Sanitation Data'!D120))="","",OFFSET('Sanitation Data'!$D$28,0,10*ROW('Sanitation Data'!D120)))</f>
        <v/>
      </c>
      <c r="CL126" s="289" t="str">
        <f ca="true">+IF(OFFSET('Sanitation Data'!$D$29,0,10*ROW('Sanitation Data'!D120))="","",OFFSET('Sanitation Data'!$D$29,0,10*ROW('Sanitation Data'!D120)))</f>
        <v/>
      </c>
      <c r="CM126" s="289" t="str">
        <f ca="true">+IF(OFFSET('Sanitation Data'!$D$30,0,10*ROW('Sanitation Data'!D120))="","",OFFSET('Sanitation Data'!$D$30,0,10*ROW('Sanitation Data'!D120)))</f>
        <v/>
      </c>
      <c r="CN126" s="289" t="str">
        <f ca="true">+IF(OFFSET('Sanitation Data'!$D$31,0,10*ROW('Sanitation Data'!D120))="","",OFFSET('Sanitation Data'!$D$31,0,10*ROW('Sanitation Data'!D120)))</f>
        <v/>
      </c>
      <c r="CO126" s="289" t="str">
        <f ca="true">+IF(OFFSET('Sanitation Data'!$D$32,0,10*ROW('Sanitation Data'!D120))="","",OFFSET('Sanitation Data'!$D$32,0,10*ROW('Sanitation Data'!D120)))</f>
        <v/>
      </c>
      <c r="CP126" s="289" t="str">
        <f ca="true">+IF(OFFSET('Sanitation Data'!$E$28,0,10*ROW('Sanitation Data'!E120))="","",OFFSET('Sanitation Data'!$E$28,0,10*ROW('Sanitation Data'!E120)))</f>
        <v/>
      </c>
      <c r="CQ126" s="289" t="str">
        <f ca="true">+IF(OFFSET('Sanitation Data'!$E$29,0,10*ROW('Sanitation Data'!E120))="","",OFFSET('Sanitation Data'!$E$29,0,10*ROW('Sanitation Data'!E120)))</f>
        <v/>
      </c>
      <c r="CR126" s="289" t="str">
        <f ca="true">+IF(OFFSET('Sanitation Data'!$E$30,0,10*ROW('Sanitation Data'!E120))="","",OFFSET('Sanitation Data'!$E$30,0,10*ROW('Sanitation Data'!E120)))</f>
        <v/>
      </c>
      <c r="CS126" s="289" t="str">
        <f ca="true">+IF(OFFSET('Sanitation Data'!$E$31,0,10*ROW('Sanitation Data'!E120))="","",OFFSET('Sanitation Data'!$E$31,0,10*ROW('Sanitation Data'!E120)))</f>
        <v/>
      </c>
      <c r="CT126" s="289" t="str">
        <f ca="true">+IF(OFFSET('Sanitation Data'!$E$32,0,10*ROW('Sanitation Data'!E120))="","",OFFSET('Sanitation Data'!$E$32,0,10*ROW('Sanitation Data'!E120)))</f>
        <v/>
      </c>
      <c r="CU126" s="289" t="str">
        <f ca="true">+IF(OFFSET('Sanitation Data'!$F$28,0,10*ROW('Sanitation Data'!F120))="","",OFFSET('Sanitation Data'!$F$28,0,10*ROW('Sanitation Data'!F120)))</f>
        <v/>
      </c>
      <c r="CV126" s="289" t="str">
        <f ca="true">+IF(OFFSET('Sanitation Data'!$F$29,0,10*ROW('Sanitation Data'!F120))="","",OFFSET('Sanitation Data'!$F$29,0,10*ROW('Sanitation Data'!F120)))</f>
        <v/>
      </c>
      <c r="CW126" s="289" t="str">
        <f ca="true">+IF(OFFSET('Sanitation Data'!$F$30,0,10*ROW('Sanitation Data'!F120))="","",OFFSET('Sanitation Data'!$F$30,0,10*ROW('Sanitation Data'!F120)))</f>
        <v/>
      </c>
      <c r="CX126" s="289" t="str">
        <f ca="true">+IF(OFFSET('Sanitation Data'!$F$31,0,10*ROW('Sanitation Data'!F120))="","",OFFSET('Sanitation Data'!$F$31,0,10*ROW('Sanitation Data'!F120)))</f>
        <v/>
      </c>
      <c r="CY126" s="289" t="str">
        <f ca="true">+IF(OFFSET('Sanitation Data'!$F$32,0,10*ROW('Sanitation Data'!F120))="","",OFFSET('Sanitation Data'!$F$32,0,10*ROW('Sanitation Data'!F120)))</f>
        <v/>
      </c>
      <c r="CZ126" s="289" t="str">
        <f ca="true">+IF(OFFSET('Sanitation Data'!$G$28,0,10*ROW('Sanitation Data'!G120))="","",OFFSET('Sanitation Data'!$G$28,0,10*ROW('Sanitation Data'!G120)))</f>
        <v/>
      </c>
      <c r="DA126" s="289" t="str">
        <f ca="true">+IF(OFFSET('Sanitation Data'!$G$29,0,10*ROW('Sanitation Data'!G120))="","",OFFSET('Sanitation Data'!$G$29,0,10*ROW('Sanitation Data'!G120)))</f>
        <v/>
      </c>
      <c r="DB126" s="289" t="str">
        <f ca="true">+IF(OFFSET('Sanitation Data'!$G$30,0,10*ROW('Sanitation Data'!G120))="","",OFFSET('Sanitation Data'!$G$30,0,10*ROW('Sanitation Data'!G120)))</f>
        <v/>
      </c>
      <c r="DC126" s="289" t="str">
        <f ca="true">+IF(OFFSET('Sanitation Data'!$G$31,0,10*ROW('Sanitation Data'!G120))="","",OFFSET('Sanitation Data'!$G$31,0,10*ROW('Sanitation Data'!G120)))</f>
        <v/>
      </c>
      <c r="DD126" s="289" t="str">
        <f ca="true">+IF(OFFSET('Sanitation Data'!$G$32,0,10*ROW('Sanitation Data'!G120))="","",OFFSET('Sanitation Data'!$G$32,0,10*ROW('Sanitation Data'!G120)))</f>
        <v/>
      </c>
      <c r="DE126" s="289" t="str">
        <f ca="true">+IF(OFFSET('Sanitation Data'!$H$28,0,10*ROW('Sanitation Data'!H120))="","",OFFSET('Sanitation Data'!$H$28,0,10*ROW('Sanitation Data'!H120)))</f>
        <v/>
      </c>
      <c r="DF126" s="289" t="str">
        <f ca="true">+IF(OFFSET('Sanitation Data'!$H$29,0,10*ROW('Sanitation Data'!H120))="","",OFFSET('Sanitation Data'!$H$29,0,10*ROW('Sanitation Data'!H120)))</f>
        <v/>
      </c>
      <c r="DG126" s="289" t="str">
        <f ca="true">+IF(OFFSET('Sanitation Data'!$H$30,0,10*ROW('Sanitation Data'!H120))="","",OFFSET('Sanitation Data'!$H$30,0,10*ROW('Sanitation Data'!H120)))</f>
        <v/>
      </c>
      <c r="DH126" s="289" t="str">
        <f ca="true">+IF(OFFSET('Sanitation Data'!$H$31,0,10*ROW('Sanitation Data'!H120))="","",OFFSET('Sanitation Data'!$H$31,0,10*ROW('Sanitation Data'!H120)))</f>
        <v/>
      </c>
      <c r="DI126" s="289" t="str">
        <f ca="true">+IF(OFFSET('Sanitation Data'!$H$32,0,10*ROW('Sanitation Data'!H120))="","",OFFSET('Sanitation Data'!$H$32,0,10*ROW('Sanitation Data'!H120)))</f>
        <v/>
      </c>
      <c r="DJ126" s="289" t="str">
        <f ca="true">+IF(OFFSET('Sanitation Data'!$I$28,0,10*ROW('Sanitation Data'!I120))="","",OFFSET('Sanitation Data'!$I$28,0,10*ROW('Sanitation Data'!I120)))</f>
        <v/>
      </c>
      <c r="DK126" s="289" t="str">
        <f ca="true">+IF(OFFSET('Sanitation Data'!$I$29,0,10*ROW('Sanitation Data'!I120))="","",OFFSET('Sanitation Data'!$I$29,0,10*ROW('Sanitation Data'!I120)))</f>
        <v/>
      </c>
      <c r="DL126" s="289" t="str">
        <f ca="true">+IF(OFFSET('Sanitation Data'!$I$30,0,10*ROW('Sanitation Data'!I120))="","",OFFSET('Sanitation Data'!$I$30,0,10*ROW('Sanitation Data'!I120)))</f>
        <v/>
      </c>
      <c r="DM126" s="289" t="str">
        <f ca="true">+IF(OFFSET('Sanitation Data'!$I$31,0,10*ROW('Sanitation Data'!I120))="","",OFFSET('Sanitation Data'!$I$31,0,10*ROW('Sanitation Data'!I120)))</f>
        <v/>
      </c>
      <c r="DN126" s="289" t="str">
        <f ca="true">+IF(OFFSET('Sanitation Data'!$I$32,0,10*ROW('Sanitation Data'!I120))="","",OFFSET('Sanitation Data'!$I$32,0,10*ROW('Sanitation Data'!I120)))</f>
        <v/>
      </c>
      <c r="DO126" s="289" t="str">
        <f ca="true">+IF(OFFSET('Hygiene Data'!$D$11,0,10*ROW('Hygiene Data'!D120))="","",OFFSET('Hygiene Data'!$D$11,0,10*ROW('Hygiene Data'!D120)))</f>
        <v/>
      </c>
      <c r="DP126" s="289" t="str">
        <f ca="true">+IF(OFFSET('Hygiene Data'!$D$12,0,10*ROW('Hygiene Data'!D120))="","",OFFSET('Hygiene Data'!$D$12,0,10*ROW('Hygiene Data'!D120)))</f>
        <v/>
      </c>
      <c r="DQ126" s="289" t="str">
        <f ca="true">+IF(OFFSET('Hygiene Data'!$D$13,0,10*ROW('Hygiene Data'!D120))="","",OFFSET('Hygiene Data'!$D$13,0,10*ROW('Hygiene Data'!D120)))</f>
        <v/>
      </c>
      <c r="DR126" s="289" t="str">
        <f ca="true">+IF(OFFSET('Hygiene Data'!$E$11,0,10*ROW('Hygiene Data'!E120))="","",OFFSET('Hygiene Data'!$E$11,0,10*ROW('Hygiene Data'!E120)))</f>
        <v/>
      </c>
      <c r="DS126" s="289" t="str">
        <f ca="true">+IF(OFFSET('Hygiene Data'!$E$12,0,10*ROW('Hygiene Data'!E120))="","",OFFSET('Hygiene Data'!$E$12,0,10*ROW('Hygiene Data'!E120)))</f>
        <v/>
      </c>
      <c r="DT126" s="289" t="str">
        <f ca="true">+IF(OFFSET('Hygiene Data'!$E$13,0,10*ROW('Hygiene Data'!E120))="","",OFFSET('Hygiene Data'!$E$13,0,10*ROW('Hygiene Data'!E120)))</f>
        <v/>
      </c>
      <c r="DU126" s="289" t="str">
        <f ca="true">+IF(OFFSET('Hygiene Data'!$F$11,0,10*ROW('Hygiene Data'!F120))="","",OFFSET('Hygiene Data'!$F$11,0,10*ROW('Hygiene Data'!F120)))</f>
        <v/>
      </c>
      <c r="DV126" s="289" t="str">
        <f ca="true">+IF(OFFSET('Hygiene Data'!$F$12,0,10*ROW('Hygiene Data'!F120))="","",OFFSET('Hygiene Data'!$F$12,0,10*ROW('Hygiene Data'!F120)))</f>
        <v/>
      </c>
      <c r="DW126" s="289" t="str">
        <f ca="true">+IF(OFFSET('Hygiene Data'!$F$13,0,10*ROW('Hygiene Data'!F120))="","",OFFSET('Hygiene Data'!$F$13,0,10*ROW('Hygiene Data'!F120)))</f>
        <v/>
      </c>
      <c r="DX126" s="289" t="str">
        <f ca="true">+IF(OFFSET('Hygiene Data'!$G$11,0,10*ROW('Hygiene Data'!G120))="","",OFFSET('Hygiene Data'!$G$11,0,10*ROW('Hygiene Data'!G120)))</f>
        <v/>
      </c>
      <c r="DY126" s="289" t="str">
        <f ca="true">+IF(OFFSET('Hygiene Data'!$G$12,0,10*ROW('Hygiene Data'!G120))="","",OFFSET('Hygiene Data'!$G$12,0,10*ROW('Hygiene Data'!G120)))</f>
        <v/>
      </c>
      <c r="DZ126" s="289" t="str">
        <f ca="true">+IF(OFFSET('Hygiene Data'!$G$13,0,10*ROW('Hygiene Data'!G120))="","",OFFSET('Hygiene Data'!$G$13,0,10*ROW('Hygiene Data'!G120)))</f>
        <v/>
      </c>
      <c r="EA126" s="289" t="str">
        <f ca="true">+IF(OFFSET('Hygiene Data'!$H$11,0,10*ROW('Hygiene Data'!H120))="","",OFFSET('Hygiene Data'!$H$11,0,10*ROW('Hygiene Data'!H120)))</f>
        <v/>
      </c>
      <c r="EB126" s="289" t="str">
        <f ca="true">+IF(OFFSET('Hygiene Data'!$H$12,0,10*ROW('Hygiene Data'!H120))="","",OFFSET('Hygiene Data'!$H$12,0,10*ROW('Hygiene Data'!H120)))</f>
        <v/>
      </c>
      <c r="EC126" s="289" t="str">
        <f ca="true">+IF(OFFSET('Hygiene Data'!$H$13,0,10*ROW('Hygiene Data'!H120))="","",OFFSET('Hygiene Data'!$H$13,0,10*ROW('Hygiene Data'!H120)))</f>
        <v/>
      </c>
      <c r="ED126" s="289" t="str">
        <f ca="true">+IF(OFFSET('Hygiene Data'!$I$11,0,10*ROW('Hygiene Data'!I120))="","",OFFSET('Hygiene Data'!$I$11,0,10*ROW('Hygiene Data'!I120)))</f>
        <v/>
      </c>
      <c r="EE126" s="289" t="str">
        <f ca="true">+IF(OFFSET('Hygiene Data'!$I$12,0,10*ROW('Hygiene Data'!I120))="","",OFFSET('Hygiene Data'!$I$12,0,10*ROW('Hygiene Data'!I120)))</f>
        <v/>
      </c>
      <c r="EF126" s="289"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5"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9"/>
      <c r="BS127" s="289" t="str">
        <f ca="true">+IF(OFFSET('Water Data'!$D$27,0,10*ROW('Water Data'!D121))="","",OFFSET('Water Data'!$D$27,0,10*ROW('Water Data'!D121)))</f>
        <v/>
      </c>
      <c r="BT127" s="289" t="str">
        <f ca="true">+IF(OFFSET('Water Data'!$D$28,0,10*ROW('Water Data'!D121))="","",OFFSET('Water Data'!$D$28,0,10*ROW('Water Data'!D121)))</f>
        <v/>
      </c>
      <c r="BU127" s="289" t="str">
        <f ca="true">+IF(OFFSET('Water Data'!$D$29,0,10*ROW('Water Data'!D121))="","",OFFSET('Water Data'!$D$29,0,10*ROW('Water Data'!D121)))</f>
        <v/>
      </c>
      <c r="BV127" s="289" t="str">
        <f ca="true">+IF(OFFSET('Water Data'!$E$27,0,10*ROW('Water Data'!E121))="","",OFFSET('Water Data'!$E$27,0,10*ROW('Water Data'!E121)))</f>
        <v/>
      </c>
      <c r="BW127" s="289" t="str">
        <f ca="true">+IF(OFFSET('Water Data'!$E$28,0,10*ROW('Water Data'!E121))="","",OFFSET('Water Data'!$E$28,0,10*ROW('Water Data'!E121)))</f>
        <v/>
      </c>
      <c r="BX127" s="289" t="str">
        <f ca="true">+IF(OFFSET('Water Data'!$E$29,0,10*ROW('Water Data'!E121))="","",OFFSET('Water Data'!$E$29,0,10*ROW('Water Data'!E121)))</f>
        <v/>
      </c>
      <c r="BY127" s="289" t="str">
        <f ca="true">+IF(OFFSET('Water Data'!$F$27,0,10*ROW('Water Data'!F121))="","",OFFSET('Water Data'!$F$27,0,10*ROW('Water Data'!F121)))</f>
        <v/>
      </c>
      <c r="BZ127" s="289" t="str">
        <f ca="true">+IF(OFFSET('Water Data'!$F$28,0,10*ROW('Water Data'!F121))="","",OFFSET('Water Data'!$F$28,0,10*ROW('Water Data'!F121)))</f>
        <v/>
      </c>
      <c r="CA127" s="289" t="str">
        <f ca="true">+IF(OFFSET('Water Data'!$F$29,0,10*ROW('Water Data'!F121))="","",OFFSET('Water Data'!$F$29,0,10*ROW('Water Data'!F121)))</f>
        <v/>
      </c>
      <c r="CB127" s="289" t="str">
        <f ca="true">+IF(OFFSET('Water Data'!$G$27,0,10*ROW('Water Data'!G121))="","",OFFSET('Water Data'!$G$27,0,10*ROW('Water Data'!G121)))</f>
        <v/>
      </c>
      <c r="CC127" s="289" t="str">
        <f ca="true">+IF(OFFSET('Water Data'!$G$28,0,10*ROW('Water Data'!G121))="","",OFFSET('Water Data'!$G$28,0,10*ROW('Water Data'!G121)))</f>
        <v/>
      </c>
      <c r="CD127" s="289" t="str">
        <f ca="true">+IF(OFFSET('Water Data'!$G$29,0,10*ROW('Water Data'!G121))="","",OFFSET('Water Data'!$G$29,0,10*ROW('Water Data'!G121)))</f>
        <v/>
      </c>
      <c r="CE127" s="289" t="str">
        <f ca="true">+IF(OFFSET('Water Data'!$H$27,0,10*ROW('Water Data'!H121))="","",OFFSET('Water Data'!$H$27,0,10*ROW('Water Data'!H121)))</f>
        <v/>
      </c>
      <c r="CF127" s="289" t="str">
        <f ca="true">+IF(OFFSET('Water Data'!$H$28,0,10*ROW('Water Data'!H121))="","",OFFSET('Water Data'!$H$28,0,10*ROW('Water Data'!H121)))</f>
        <v/>
      </c>
      <c r="CG127" s="289" t="str">
        <f ca="true">+IF(OFFSET('Water Data'!$H$29,0,10*ROW('Water Data'!H121))="","",OFFSET('Water Data'!$H$29,0,10*ROW('Water Data'!H121)))</f>
        <v/>
      </c>
      <c r="CH127" s="289" t="str">
        <f ca="true">+IF(OFFSET('Water Data'!$I$27,0,10*ROW('Water Data'!I121))="","",OFFSET('Water Data'!$I$27,0,10*ROW('Water Data'!I121)))</f>
        <v/>
      </c>
      <c r="CI127" s="289" t="str">
        <f ca="true">+IF(OFFSET('Water Data'!$I$28,0,10*ROW('Water Data'!I121))="","",OFFSET('Water Data'!$I$28,0,10*ROW('Water Data'!I121)))</f>
        <v/>
      </c>
      <c r="CJ127" s="289" t="str">
        <f ca="true">+IF(OFFSET('Water Data'!$I$29,0,10*ROW('Water Data'!I121))="","",OFFSET('Water Data'!$I$29,0,10*ROW('Water Data'!I121)))</f>
        <v/>
      </c>
      <c r="CK127" s="289" t="str">
        <f ca="true">+IF(OFFSET('Sanitation Data'!$D$28,0,10*ROW('Sanitation Data'!D121))="","",OFFSET('Sanitation Data'!$D$28,0,10*ROW('Sanitation Data'!D121)))</f>
        <v/>
      </c>
      <c r="CL127" s="289" t="str">
        <f ca="true">+IF(OFFSET('Sanitation Data'!$D$29,0,10*ROW('Sanitation Data'!D121))="","",OFFSET('Sanitation Data'!$D$29,0,10*ROW('Sanitation Data'!D121)))</f>
        <v/>
      </c>
      <c r="CM127" s="289" t="str">
        <f ca="true">+IF(OFFSET('Sanitation Data'!$D$30,0,10*ROW('Sanitation Data'!D121))="","",OFFSET('Sanitation Data'!$D$30,0,10*ROW('Sanitation Data'!D121)))</f>
        <v/>
      </c>
      <c r="CN127" s="289" t="str">
        <f ca="true">+IF(OFFSET('Sanitation Data'!$D$31,0,10*ROW('Sanitation Data'!D121))="","",OFFSET('Sanitation Data'!$D$31,0,10*ROW('Sanitation Data'!D121)))</f>
        <v/>
      </c>
      <c r="CO127" s="289" t="str">
        <f ca="true">+IF(OFFSET('Sanitation Data'!$D$32,0,10*ROW('Sanitation Data'!D121))="","",OFFSET('Sanitation Data'!$D$32,0,10*ROW('Sanitation Data'!D121)))</f>
        <v/>
      </c>
      <c r="CP127" s="289" t="str">
        <f ca="true">+IF(OFFSET('Sanitation Data'!$E$28,0,10*ROW('Sanitation Data'!E121))="","",OFFSET('Sanitation Data'!$E$28,0,10*ROW('Sanitation Data'!E121)))</f>
        <v/>
      </c>
      <c r="CQ127" s="289" t="str">
        <f ca="true">+IF(OFFSET('Sanitation Data'!$E$29,0,10*ROW('Sanitation Data'!E121))="","",OFFSET('Sanitation Data'!$E$29,0,10*ROW('Sanitation Data'!E121)))</f>
        <v/>
      </c>
      <c r="CR127" s="289" t="str">
        <f ca="true">+IF(OFFSET('Sanitation Data'!$E$30,0,10*ROW('Sanitation Data'!E121))="","",OFFSET('Sanitation Data'!$E$30,0,10*ROW('Sanitation Data'!E121)))</f>
        <v/>
      </c>
      <c r="CS127" s="289" t="str">
        <f ca="true">+IF(OFFSET('Sanitation Data'!$E$31,0,10*ROW('Sanitation Data'!E121))="","",OFFSET('Sanitation Data'!$E$31,0,10*ROW('Sanitation Data'!E121)))</f>
        <v/>
      </c>
      <c r="CT127" s="289" t="str">
        <f ca="true">+IF(OFFSET('Sanitation Data'!$E$32,0,10*ROW('Sanitation Data'!E121))="","",OFFSET('Sanitation Data'!$E$32,0,10*ROW('Sanitation Data'!E121)))</f>
        <v/>
      </c>
      <c r="CU127" s="289" t="str">
        <f ca="true">+IF(OFFSET('Sanitation Data'!$F$28,0,10*ROW('Sanitation Data'!F121))="","",OFFSET('Sanitation Data'!$F$28,0,10*ROW('Sanitation Data'!F121)))</f>
        <v/>
      </c>
      <c r="CV127" s="289" t="str">
        <f ca="true">+IF(OFFSET('Sanitation Data'!$F$29,0,10*ROW('Sanitation Data'!F121))="","",OFFSET('Sanitation Data'!$F$29,0,10*ROW('Sanitation Data'!F121)))</f>
        <v/>
      </c>
      <c r="CW127" s="289" t="str">
        <f ca="true">+IF(OFFSET('Sanitation Data'!$F$30,0,10*ROW('Sanitation Data'!F121))="","",OFFSET('Sanitation Data'!$F$30,0,10*ROW('Sanitation Data'!F121)))</f>
        <v/>
      </c>
      <c r="CX127" s="289" t="str">
        <f ca="true">+IF(OFFSET('Sanitation Data'!$F$31,0,10*ROW('Sanitation Data'!F121))="","",OFFSET('Sanitation Data'!$F$31,0,10*ROW('Sanitation Data'!F121)))</f>
        <v/>
      </c>
      <c r="CY127" s="289" t="str">
        <f ca="true">+IF(OFFSET('Sanitation Data'!$F$32,0,10*ROW('Sanitation Data'!F121))="","",OFFSET('Sanitation Data'!$F$32,0,10*ROW('Sanitation Data'!F121)))</f>
        <v/>
      </c>
      <c r="CZ127" s="289" t="str">
        <f ca="true">+IF(OFFSET('Sanitation Data'!$G$28,0,10*ROW('Sanitation Data'!G121))="","",OFFSET('Sanitation Data'!$G$28,0,10*ROW('Sanitation Data'!G121)))</f>
        <v/>
      </c>
      <c r="DA127" s="289" t="str">
        <f ca="true">+IF(OFFSET('Sanitation Data'!$G$29,0,10*ROW('Sanitation Data'!G121))="","",OFFSET('Sanitation Data'!$G$29,0,10*ROW('Sanitation Data'!G121)))</f>
        <v/>
      </c>
      <c r="DB127" s="289" t="str">
        <f ca="true">+IF(OFFSET('Sanitation Data'!$G$30,0,10*ROW('Sanitation Data'!G121))="","",OFFSET('Sanitation Data'!$G$30,0,10*ROW('Sanitation Data'!G121)))</f>
        <v/>
      </c>
      <c r="DC127" s="289" t="str">
        <f ca="true">+IF(OFFSET('Sanitation Data'!$G$31,0,10*ROW('Sanitation Data'!G121))="","",OFFSET('Sanitation Data'!$G$31,0,10*ROW('Sanitation Data'!G121)))</f>
        <v/>
      </c>
      <c r="DD127" s="289" t="str">
        <f ca="true">+IF(OFFSET('Sanitation Data'!$G$32,0,10*ROW('Sanitation Data'!G121))="","",OFFSET('Sanitation Data'!$G$32,0,10*ROW('Sanitation Data'!G121)))</f>
        <v/>
      </c>
      <c r="DE127" s="289" t="str">
        <f ca="true">+IF(OFFSET('Sanitation Data'!$H$28,0,10*ROW('Sanitation Data'!H121))="","",OFFSET('Sanitation Data'!$H$28,0,10*ROW('Sanitation Data'!H121)))</f>
        <v/>
      </c>
      <c r="DF127" s="289" t="str">
        <f ca="true">+IF(OFFSET('Sanitation Data'!$H$29,0,10*ROW('Sanitation Data'!H121))="","",OFFSET('Sanitation Data'!$H$29,0,10*ROW('Sanitation Data'!H121)))</f>
        <v/>
      </c>
      <c r="DG127" s="289" t="str">
        <f ca="true">+IF(OFFSET('Sanitation Data'!$H$30,0,10*ROW('Sanitation Data'!H121))="","",OFFSET('Sanitation Data'!$H$30,0,10*ROW('Sanitation Data'!H121)))</f>
        <v/>
      </c>
      <c r="DH127" s="289" t="str">
        <f ca="true">+IF(OFFSET('Sanitation Data'!$H$31,0,10*ROW('Sanitation Data'!H121))="","",OFFSET('Sanitation Data'!$H$31,0,10*ROW('Sanitation Data'!H121)))</f>
        <v/>
      </c>
      <c r="DI127" s="289" t="str">
        <f ca="true">+IF(OFFSET('Sanitation Data'!$H$32,0,10*ROW('Sanitation Data'!H121))="","",OFFSET('Sanitation Data'!$H$32,0,10*ROW('Sanitation Data'!H121)))</f>
        <v/>
      </c>
      <c r="DJ127" s="289" t="str">
        <f ca="true">+IF(OFFSET('Sanitation Data'!$I$28,0,10*ROW('Sanitation Data'!I121))="","",OFFSET('Sanitation Data'!$I$28,0,10*ROW('Sanitation Data'!I121)))</f>
        <v/>
      </c>
      <c r="DK127" s="289" t="str">
        <f ca="true">+IF(OFFSET('Sanitation Data'!$I$29,0,10*ROW('Sanitation Data'!I121))="","",OFFSET('Sanitation Data'!$I$29,0,10*ROW('Sanitation Data'!I121)))</f>
        <v/>
      </c>
      <c r="DL127" s="289" t="str">
        <f ca="true">+IF(OFFSET('Sanitation Data'!$I$30,0,10*ROW('Sanitation Data'!I121))="","",OFFSET('Sanitation Data'!$I$30,0,10*ROW('Sanitation Data'!I121)))</f>
        <v/>
      </c>
      <c r="DM127" s="289" t="str">
        <f ca="true">+IF(OFFSET('Sanitation Data'!$I$31,0,10*ROW('Sanitation Data'!I121))="","",OFFSET('Sanitation Data'!$I$31,0,10*ROW('Sanitation Data'!I121)))</f>
        <v/>
      </c>
      <c r="DN127" s="289" t="str">
        <f ca="true">+IF(OFFSET('Sanitation Data'!$I$32,0,10*ROW('Sanitation Data'!I121))="","",OFFSET('Sanitation Data'!$I$32,0,10*ROW('Sanitation Data'!I121)))</f>
        <v/>
      </c>
      <c r="DO127" s="289" t="str">
        <f ca="true">+IF(OFFSET('Hygiene Data'!$D$11,0,10*ROW('Hygiene Data'!D121))="","",OFFSET('Hygiene Data'!$D$11,0,10*ROW('Hygiene Data'!D121)))</f>
        <v/>
      </c>
      <c r="DP127" s="289" t="str">
        <f ca="true">+IF(OFFSET('Hygiene Data'!$D$12,0,10*ROW('Hygiene Data'!D121))="","",OFFSET('Hygiene Data'!$D$12,0,10*ROW('Hygiene Data'!D121)))</f>
        <v/>
      </c>
      <c r="DQ127" s="289" t="str">
        <f ca="true">+IF(OFFSET('Hygiene Data'!$D$13,0,10*ROW('Hygiene Data'!D121))="","",OFFSET('Hygiene Data'!$D$13,0,10*ROW('Hygiene Data'!D121)))</f>
        <v/>
      </c>
      <c r="DR127" s="289" t="str">
        <f ca="true">+IF(OFFSET('Hygiene Data'!$E$11,0,10*ROW('Hygiene Data'!E121))="","",OFFSET('Hygiene Data'!$E$11,0,10*ROW('Hygiene Data'!E121)))</f>
        <v/>
      </c>
      <c r="DS127" s="289" t="str">
        <f ca="true">+IF(OFFSET('Hygiene Data'!$E$12,0,10*ROW('Hygiene Data'!E121))="","",OFFSET('Hygiene Data'!$E$12,0,10*ROW('Hygiene Data'!E121)))</f>
        <v/>
      </c>
      <c r="DT127" s="289" t="str">
        <f ca="true">+IF(OFFSET('Hygiene Data'!$E$13,0,10*ROW('Hygiene Data'!E121))="","",OFFSET('Hygiene Data'!$E$13,0,10*ROW('Hygiene Data'!E121)))</f>
        <v/>
      </c>
      <c r="DU127" s="289" t="str">
        <f ca="true">+IF(OFFSET('Hygiene Data'!$F$11,0,10*ROW('Hygiene Data'!F121))="","",OFFSET('Hygiene Data'!$F$11,0,10*ROW('Hygiene Data'!F121)))</f>
        <v/>
      </c>
      <c r="DV127" s="289" t="str">
        <f ca="true">+IF(OFFSET('Hygiene Data'!$F$12,0,10*ROW('Hygiene Data'!F121))="","",OFFSET('Hygiene Data'!$F$12,0,10*ROW('Hygiene Data'!F121)))</f>
        <v/>
      </c>
      <c r="DW127" s="289" t="str">
        <f ca="true">+IF(OFFSET('Hygiene Data'!$F$13,0,10*ROW('Hygiene Data'!F121))="","",OFFSET('Hygiene Data'!$F$13,0,10*ROW('Hygiene Data'!F121)))</f>
        <v/>
      </c>
      <c r="DX127" s="289" t="str">
        <f ca="true">+IF(OFFSET('Hygiene Data'!$G$11,0,10*ROW('Hygiene Data'!G121))="","",OFFSET('Hygiene Data'!$G$11,0,10*ROW('Hygiene Data'!G121)))</f>
        <v/>
      </c>
      <c r="DY127" s="289" t="str">
        <f ca="true">+IF(OFFSET('Hygiene Data'!$G$12,0,10*ROW('Hygiene Data'!G121))="","",OFFSET('Hygiene Data'!$G$12,0,10*ROW('Hygiene Data'!G121)))</f>
        <v/>
      </c>
      <c r="DZ127" s="289" t="str">
        <f ca="true">+IF(OFFSET('Hygiene Data'!$G$13,0,10*ROW('Hygiene Data'!G121))="","",OFFSET('Hygiene Data'!$G$13,0,10*ROW('Hygiene Data'!G121)))</f>
        <v/>
      </c>
      <c r="EA127" s="289" t="str">
        <f ca="true">+IF(OFFSET('Hygiene Data'!$H$11,0,10*ROW('Hygiene Data'!H121))="","",OFFSET('Hygiene Data'!$H$11,0,10*ROW('Hygiene Data'!H121)))</f>
        <v/>
      </c>
      <c r="EB127" s="289" t="str">
        <f ca="true">+IF(OFFSET('Hygiene Data'!$H$12,0,10*ROW('Hygiene Data'!H121))="","",OFFSET('Hygiene Data'!$H$12,0,10*ROW('Hygiene Data'!H121)))</f>
        <v/>
      </c>
      <c r="EC127" s="289" t="str">
        <f ca="true">+IF(OFFSET('Hygiene Data'!$H$13,0,10*ROW('Hygiene Data'!H121))="","",OFFSET('Hygiene Data'!$H$13,0,10*ROW('Hygiene Data'!H121)))</f>
        <v/>
      </c>
      <c r="ED127" s="289" t="str">
        <f ca="true">+IF(OFFSET('Hygiene Data'!$I$11,0,10*ROW('Hygiene Data'!I121))="","",OFFSET('Hygiene Data'!$I$11,0,10*ROW('Hygiene Data'!I121)))</f>
        <v/>
      </c>
      <c r="EE127" s="289" t="str">
        <f ca="true">+IF(OFFSET('Hygiene Data'!$I$12,0,10*ROW('Hygiene Data'!I121))="","",OFFSET('Hygiene Data'!$I$12,0,10*ROW('Hygiene Data'!I121)))</f>
        <v/>
      </c>
      <c r="EF127" s="289"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5"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9"/>
      <c r="BS128" s="289" t="str">
        <f ca="true">+IF(OFFSET('Water Data'!$D$27,0,10*ROW('Water Data'!D122))="","",OFFSET('Water Data'!$D$27,0,10*ROW('Water Data'!D122)))</f>
        <v/>
      </c>
      <c r="BT128" s="289" t="str">
        <f ca="true">+IF(OFFSET('Water Data'!$D$28,0,10*ROW('Water Data'!D122))="","",OFFSET('Water Data'!$D$28,0,10*ROW('Water Data'!D122)))</f>
        <v/>
      </c>
      <c r="BU128" s="289" t="str">
        <f ca="true">+IF(OFFSET('Water Data'!$D$29,0,10*ROW('Water Data'!D122))="","",OFFSET('Water Data'!$D$29,0,10*ROW('Water Data'!D122)))</f>
        <v/>
      </c>
      <c r="BV128" s="289" t="str">
        <f ca="true">+IF(OFFSET('Water Data'!$E$27,0,10*ROW('Water Data'!E122))="","",OFFSET('Water Data'!$E$27,0,10*ROW('Water Data'!E122)))</f>
        <v/>
      </c>
      <c r="BW128" s="289" t="str">
        <f ca="true">+IF(OFFSET('Water Data'!$E$28,0,10*ROW('Water Data'!E122))="","",OFFSET('Water Data'!$E$28,0,10*ROW('Water Data'!E122)))</f>
        <v/>
      </c>
      <c r="BX128" s="289" t="str">
        <f ca="true">+IF(OFFSET('Water Data'!$E$29,0,10*ROW('Water Data'!E122))="","",OFFSET('Water Data'!$E$29,0,10*ROW('Water Data'!E122)))</f>
        <v/>
      </c>
      <c r="BY128" s="289" t="str">
        <f ca="true">+IF(OFFSET('Water Data'!$F$27,0,10*ROW('Water Data'!F122))="","",OFFSET('Water Data'!$F$27,0,10*ROW('Water Data'!F122)))</f>
        <v/>
      </c>
      <c r="BZ128" s="289" t="str">
        <f ca="true">+IF(OFFSET('Water Data'!$F$28,0,10*ROW('Water Data'!F122))="","",OFFSET('Water Data'!$F$28,0,10*ROW('Water Data'!F122)))</f>
        <v/>
      </c>
      <c r="CA128" s="289" t="str">
        <f ca="true">+IF(OFFSET('Water Data'!$F$29,0,10*ROW('Water Data'!F122))="","",OFFSET('Water Data'!$F$29,0,10*ROW('Water Data'!F122)))</f>
        <v/>
      </c>
      <c r="CB128" s="289" t="str">
        <f ca="true">+IF(OFFSET('Water Data'!$G$27,0,10*ROW('Water Data'!G122))="","",OFFSET('Water Data'!$G$27,0,10*ROW('Water Data'!G122)))</f>
        <v/>
      </c>
      <c r="CC128" s="289" t="str">
        <f ca="true">+IF(OFFSET('Water Data'!$G$28,0,10*ROW('Water Data'!G122))="","",OFFSET('Water Data'!$G$28,0,10*ROW('Water Data'!G122)))</f>
        <v/>
      </c>
      <c r="CD128" s="289" t="str">
        <f ca="true">+IF(OFFSET('Water Data'!$G$29,0,10*ROW('Water Data'!G122))="","",OFFSET('Water Data'!$G$29,0,10*ROW('Water Data'!G122)))</f>
        <v/>
      </c>
      <c r="CE128" s="289" t="str">
        <f ca="true">+IF(OFFSET('Water Data'!$H$27,0,10*ROW('Water Data'!H122))="","",OFFSET('Water Data'!$H$27,0,10*ROW('Water Data'!H122)))</f>
        <v/>
      </c>
      <c r="CF128" s="289" t="str">
        <f ca="true">+IF(OFFSET('Water Data'!$H$28,0,10*ROW('Water Data'!H122))="","",OFFSET('Water Data'!$H$28,0,10*ROW('Water Data'!H122)))</f>
        <v/>
      </c>
      <c r="CG128" s="289" t="str">
        <f ca="true">+IF(OFFSET('Water Data'!$H$29,0,10*ROW('Water Data'!H122))="","",OFFSET('Water Data'!$H$29,0,10*ROW('Water Data'!H122)))</f>
        <v/>
      </c>
      <c r="CH128" s="289" t="str">
        <f ca="true">+IF(OFFSET('Water Data'!$I$27,0,10*ROW('Water Data'!I122))="","",OFFSET('Water Data'!$I$27,0,10*ROW('Water Data'!I122)))</f>
        <v/>
      </c>
      <c r="CI128" s="289" t="str">
        <f ca="true">+IF(OFFSET('Water Data'!$I$28,0,10*ROW('Water Data'!I122))="","",OFFSET('Water Data'!$I$28,0,10*ROW('Water Data'!I122)))</f>
        <v/>
      </c>
      <c r="CJ128" s="289" t="str">
        <f ca="true">+IF(OFFSET('Water Data'!$I$29,0,10*ROW('Water Data'!I122))="","",OFFSET('Water Data'!$I$29,0,10*ROW('Water Data'!I122)))</f>
        <v/>
      </c>
      <c r="CK128" s="289" t="str">
        <f ca="true">+IF(OFFSET('Sanitation Data'!$D$28,0,10*ROW('Sanitation Data'!D122))="","",OFFSET('Sanitation Data'!$D$28,0,10*ROW('Sanitation Data'!D122)))</f>
        <v/>
      </c>
      <c r="CL128" s="289" t="str">
        <f ca="true">+IF(OFFSET('Sanitation Data'!$D$29,0,10*ROW('Sanitation Data'!D122))="","",OFFSET('Sanitation Data'!$D$29,0,10*ROW('Sanitation Data'!D122)))</f>
        <v/>
      </c>
      <c r="CM128" s="289" t="str">
        <f ca="true">+IF(OFFSET('Sanitation Data'!$D$30,0,10*ROW('Sanitation Data'!D122))="","",OFFSET('Sanitation Data'!$D$30,0,10*ROW('Sanitation Data'!D122)))</f>
        <v/>
      </c>
      <c r="CN128" s="289" t="str">
        <f ca="true">+IF(OFFSET('Sanitation Data'!$D$31,0,10*ROW('Sanitation Data'!D122))="","",OFFSET('Sanitation Data'!$D$31,0,10*ROW('Sanitation Data'!D122)))</f>
        <v/>
      </c>
      <c r="CO128" s="289" t="str">
        <f ca="true">+IF(OFFSET('Sanitation Data'!$D$32,0,10*ROW('Sanitation Data'!D122))="","",OFFSET('Sanitation Data'!$D$32,0,10*ROW('Sanitation Data'!D122)))</f>
        <v/>
      </c>
      <c r="CP128" s="289" t="str">
        <f ca="true">+IF(OFFSET('Sanitation Data'!$E$28,0,10*ROW('Sanitation Data'!E122))="","",OFFSET('Sanitation Data'!$E$28,0,10*ROW('Sanitation Data'!E122)))</f>
        <v/>
      </c>
      <c r="CQ128" s="289" t="str">
        <f ca="true">+IF(OFFSET('Sanitation Data'!$E$29,0,10*ROW('Sanitation Data'!E122))="","",OFFSET('Sanitation Data'!$E$29,0,10*ROW('Sanitation Data'!E122)))</f>
        <v/>
      </c>
      <c r="CR128" s="289" t="str">
        <f ca="true">+IF(OFFSET('Sanitation Data'!$E$30,0,10*ROW('Sanitation Data'!E122))="","",OFFSET('Sanitation Data'!$E$30,0,10*ROW('Sanitation Data'!E122)))</f>
        <v/>
      </c>
      <c r="CS128" s="289" t="str">
        <f ca="true">+IF(OFFSET('Sanitation Data'!$E$31,0,10*ROW('Sanitation Data'!E122))="","",OFFSET('Sanitation Data'!$E$31,0,10*ROW('Sanitation Data'!E122)))</f>
        <v/>
      </c>
      <c r="CT128" s="289" t="str">
        <f ca="true">+IF(OFFSET('Sanitation Data'!$E$32,0,10*ROW('Sanitation Data'!E122))="","",OFFSET('Sanitation Data'!$E$32,0,10*ROW('Sanitation Data'!E122)))</f>
        <v/>
      </c>
      <c r="CU128" s="289" t="str">
        <f ca="true">+IF(OFFSET('Sanitation Data'!$F$28,0,10*ROW('Sanitation Data'!F122))="","",OFFSET('Sanitation Data'!$F$28,0,10*ROW('Sanitation Data'!F122)))</f>
        <v/>
      </c>
      <c r="CV128" s="289" t="str">
        <f ca="true">+IF(OFFSET('Sanitation Data'!$F$29,0,10*ROW('Sanitation Data'!F122))="","",OFFSET('Sanitation Data'!$F$29,0,10*ROW('Sanitation Data'!F122)))</f>
        <v/>
      </c>
      <c r="CW128" s="289" t="str">
        <f ca="true">+IF(OFFSET('Sanitation Data'!$F$30,0,10*ROW('Sanitation Data'!F122))="","",OFFSET('Sanitation Data'!$F$30,0,10*ROW('Sanitation Data'!F122)))</f>
        <v/>
      </c>
      <c r="CX128" s="289" t="str">
        <f ca="true">+IF(OFFSET('Sanitation Data'!$F$31,0,10*ROW('Sanitation Data'!F122))="","",OFFSET('Sanitation Data'!$F$31,0,10*ROW('Sanitation Data'!F122)))</f>
        <v/>
      </c>
      <c r="CY128" s="289" t="str">
        <f ca="true">+IF(OFFSET('Sanitation Data'!$F$32,0,10*ROW('Sanitation Data'!F122))="","",OFFSET('Sanitation Data'!$F$32,0,10*ROW('Sanitation Data'!F122)))</f>
        <v/>
      </c>
      <c r="CZ128" s="289" t="str">
        <f ca="true">+IF(OFFSET('Sanitation Data'!$G$28,0,10*ROW('Sanitation Data'!G122))="","",OFFSET('Sanitation Data'!$G$28,0,10*ROW('Sanitation Data'!G122)))</f>
        <v/>
      </c>
      <c r="DA128" s="289" t="str">
        <f ca="true">+IF(OFFSET('Sanitation Data'!$G$29,0,10*ROW('Sanitation Data'!G122))="","",OFFSET('Sanitation Data'!$G$29,0,10*ROW('Sanitation Data'!G122)))</f>
        <v/>
      </c>
      <c r="DB128" s="289" t="str">
        <f ca="true">+IF(OFFSET('Sanitation Data'!$G$30,0,10*ROW('Sanitation Data'!G122))="","",OFFSET('Sanitation Data'!$G$30,0,10*ROW('Sanitation Data'!G122)))</f>
        <v/>
      </c>
      <c r="DC128" s="289" t="str">
        <f ca="true">+IF(OFFSET('Sanitation Data'!$G$31,0,10*ROW('Sanitation Data'!G122))="","",OFFSET('Sanitation Data'!$G$31,0,10*ROW('Sanitation Data'!G122)))</f>
        <v/>
      </c>
      <c r="DD128" s="289" t="str">
        <f ca="true">+IF(OFFSET('Sanitation Data'!$G$32,0,10*ROW('Sanitation Data'!G122))="","",OFFSET('Sanitation Data'!$G$32,0,10*ROW('Sanitation Data'!G122)))</f>
        <v/>
      </c>
      <c r="DE128" s="289" t="str">
        <f ca="true">+IF(OFFSET('Sanitation Data'!$H$28,0,10*ROW('Sanitation Data'!H122))="","",OFFSET('Sanitation Data'!$H$28,0,10*ROW('Sanitation Data'!H122)))</f>
        <v/>
      </c>
      <c r="DF128" s="289" t="str">
        <f ca="true">+IF(OFFSET('Sanitation Data'!$H$29,0,10*ROW('Sanitation Data'!H122))="","",OFFSET('Sanitation Data'!$H$29,0,10*ROW('Sanitation Data'!H122)))</f>
        <v/>
      </c>
      <c r="DG128" s="289" t="str">
        <f ca="true">+IF(OFFSET('Sanitation Data'!$H$30,0,10*ROW('Sanitation Data'!H122))="","",OFFSET('Sanitation Data'!$H$30,0,10*ROW('Sanitation Data'!H122)))</f>
        <v/>
      </c>
      <c r="DH128" s="289" t="str">
        <f ca="true">+IF(OFFSET('Sanitation Data'!$H$31,0,10*ROW('Sanitation Data'!H122))="","",OFFSET('Sanitation Data'!$H$31,0,10*ROW('Sanitation Data'!H122)))</f>
        <v/>
      </c>
      <c r="DI128" s="289" t="str">
        <f ca="true">+IF(OFFSET('Sanitation Data'!$H$32,0,10*ROW('Sanitation Data'!H122))="","",OFFSET('Sanitation Data'!$H$32,0,10*ROW('Sanitation Data'!H122)))</f>
        <v/>
      </c>
      <c r="DJ128" s="289" t="str">
        <f ca="true">+IF(OFFSET('Sanitation Data'!$I$28,0,10*ROW('Sanitation Data'!I122))="","",OFFSET('Sanitation Data'!$I$28,0,10*ROW('Sanitation Data'!I122)))</f>
        <v/>
      </c>
      <c r="DK128" s="289" t="str">
        <f ca="true">+IF(OFFSET('Sanitation Data'!$I$29,0,10*ROW('Sanitation Data'!I122))="","",OFFSET('Sanitation Data'!$I$29,0,10*ROW('Sanitation Data'!I122)))</f>
        <v/>
      </c>
      <c r="DL128" s="289" t="str">
        <f ca="true">+IF(OFFSET('Sanitation Data'!$I$30,0,10*ROW('Sanitation Data'!I122))="","",OFFSET('Sanitation Data'!$I$30,0,10*ROW('Sanitation Data'!I122)))</f>
        <v/>
      </c>
      <c r="DM128" s="289" t="str">
        <f ca="true">+IF(OFFSET('Sanitation Data'!$I$31,0,10*ROW('Sanitation Data'!I122))="","",OFFSET('Sanitation Data'!$I$31,0,10*ROW('Sanitation Data'!I122)))</f>
        <v/>
      </c>
      <c r="DN128" s="289" t="str">
        <f ca="true">+IF(OFFSET('Sanitation Data'!$I$32,0,10*ROW('Sanitation Data'!I122))="","",OFFSET('Sanitation Data'!$I$32,0,10*ROW('Sanitation Data'!I122)))</f>
        <v/>
      </c>
      <c r="DO128" s="289" t="str">
        <f ca="true">+IF(OFFSET('Hygiene Data'!$D$11,0,10*ROW('Hygiene Data'!D122))="","",OFFSET('Hygiene Data'!$D$11,0,10*ROW('Hygiene Data'!D122)))</f>
        <v/>
      </c>
      <c r="DP128" s="289" t="str">
        <f ca="true">+IF(OFFSET('Hygiene Data'!$D$12,0,10*ROW('Hygiene Data'!D122))="","",OFFSET('Hygiene Data'!$D$12,0,10*ROW('Hygiene Data'!D122)))</f>
        <v/>
      </c>
      <c r="DQ128" s="289" t="str">
        <f ca="true">+IF(OFFSET('Hygiene Data'!$D$13,0,10*ROW('Hygiene Data'!D122))="","",OFFSET('Hygiene Data'!$D$13,0,10*ROW('Hygiene Data'!D122)))</f>
        <v/>
      </c>
      <c r="DR128" s="289" t="str">
        <f ca="true">+IF(OFFSET('Hygiene Data'!$E$11,0,10*ROW('Hygiene Data'!E122))="","",OFFSET('Hygiene Data'!$E$11,0,10*ROW('Hygiene Data'!E122)))</f>
        <v/>
      </c>
      <c r="DS128" s="289" t="str">
        <f ca="true">+IF(OFFSET('Hygiene Data'!$E$12,0,10*ROW('Hygiene Data'!E122))="","",OFFSET('Hygiene Data'!$E$12,0,10*ROW('Hygiene Data'!E122)))</f>
        <v/>
      </c>
      <c r="DT128" s="289" t="str">
        <f ca="true">+IF(OFFSET('Hygiene Data'!$E$13,0,10*ROW('Hygiene Data'!E122))="","",OFFSET('Hygiene Data'!$E$13,0,10*ROW('Hygiene Data'!E122)))</f>
        <v/>
      </c>
      <c r="DU128" s="289" t="str">
        <f ca="true">+IF(OFFSET('Hygiene Data'!$F$11,0,10*ROW('Hygiene Data'!F122))="","",OFFSET('Hygiene Data'!$F$11,0,10*ROW('Hygiene Data'!F122)))</f>
        <v/>
      </c>
      <c r="DV128" s="289" t="str">
        <f ca="true">+IF(OFFSET('Hygiene Data'!$F$12,0,10*ROW('Hygiene Data'!F122))="","",OFFSET('Hygiene Data'!$F$12,0,10*ROW('Hygiene Data'!F122)))</f>
        <v/>
      </c>
      <c r="DW128" s="289" t="str">
        <f ca="true">+IF(OFFSET('Hygiene Data'!$F$13,0,10*ROW('Hygiene Data'!F122))="","",OFFSET('Hygiene Data'!$F$13,0,10*ROW('Hygiene Data'!F122)))</f>
        <v/>
      </c>
      <c r="DX128" s="289" t="str">
        <f ca="true">+IF(OFFSET('Hygiene Data'!$G$11,0,10*ROW('Hygiene Data'!G122))="","",OFFSET('Hygiene Data'!$G$11,0,10*ROW('Hygiene Data'!G122)))</f>
        <v/>
      </c>
      <c r="DY128" s="289" t="str">
        <f ca="true">+IF(OFFSET('Hygiene Data'!$G$12,0,10*ROW('Hygiene Data'!G122))="","",OFFSET('Hygiene Data'!$G$12,0,10*ROW('Hygiene Data'!G122)))</f>
        <v/>
      </c>
      <c r="DZ128" s="289" t="str">
        <f ca="true">+IF(OFFSET('Hygiene Data'!$G$13,0,10*ROW('Hygiene Data'!G122))="","",OFFSET('Hygiene Data'!$G$13,0,10*ROW('Hygiene Data'!G122)))</f>
        <v/>
      </c>
      <c r="EA128" s="289" t="str">
        <f ca="true">+IF(OFFSET('Hygiene Data'!$H$11,0,10*ROW('Hygiene Data'!H122))="","",OFFSET('Hygiene Data'!$H$11,0,10*ROW('Hygiene Data'!H122)))</f>
        <v/>
      </c>
      <c r="EB128" s="289" t="str">
        <f ca="true">+IF(OFFSET('Hygiene Data'!$H$12,0,10*ROW('Hygiene Data'!H122))="","",OFFSET('Hygiene Data'!$H$12,0,10*ROW('Hygiene Data'!H122)))</f>
        <v/>
      </c>
      <c r="EC128" s="289" t="str">
        <f ca="true">+IF(OFFSET('Hygiene Data'!$H$13,0,10*ROW('Hygiene Data'!H122))="","",OFFSET('Hygiene Data'!$H$13,0,10*ROW('Hygiene Data'!H122)))</f>
        <v/>
      </c>
      <c r="ED128" s="289" t="str">
        <f ca="true">+IF(OFFSET('Hygiene Data'!$I$11,0,10*ROW('Hygiene Data'!I122))="","",OFFSET('Hygiene Data'!$I$11,0,10*ROW('Hygiene Data'!I122)))</f>
        <v/>
      </c>
      <c r="EE128" s="289" t="str">
        <f ca="true">+IF(OFFSET('Hygiene Data'!$I$12,0,10*ROW('Hygiene Data'!I122))="","",OFFSET('Hygiene Data'!$I$12,0,10*ROW('Hygiene Data'!I122)))</f>
        <v/>
      </c>
      <c r="EF128" s="289"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5"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9"/>
      <c r="BS129" s="289" t="str">
        <f ca="true">+IF(OFFSET('Water Data'!$D$27,0,10*ROW('Water Data'!D123))="","",OFFSET('Water Data'!$D$27,0,10*ROW('Water Data'!D123)))</f>
        <v/>
      </c>
      <c r="BT129" s="289" t="str">
        <f ca="true">+IF(OFFSET('Water Data'!$D$28,0,10*ROW('Water Data'!D123))="","",OFFSET('Water Data'!$D$28,0,10*ROW('Water Data'!D123)))</f>
        <v/>
      </c>
      <c r="BU129" s="289" t="str">
        <f ca="true">+IF(OFFSET('Water Data'!$D$29,0,10*ROW('Water Data'!D123))="","",OFFSET('Water Data'!$D$29,0,10*ROW('Water Data'!D123)))</f>
        <v/>
      </c>
      <c r="BV129" s="289" t="str">
        <f ca="true">+IF(OFFSET('Water Data'!$E$27,0,10*ROW('Water Data'!E123))="","",OFFSET('Water Data'!$E$27,0,10*ROW('Water Data'!E123)))</f>
        <v/>
      </c>
      <c r="BW129" s="289" t="str">
        <f ca="true">+IF(OFFSET('Water Data'!$E$28,0,10*ROW('Water Data'!E123))="","",OFFSET('Water Data'!$E$28,0,10*ROW('Water Data'!E123)))</f>
        <v/>
      </c>
      <c r="BX129" s="289" t="str">
        <f ca="true">+IF(OFFSET('Water Data'!$E$29,0,10*ROW('Water Data'!E123))="","",OFFSET('Water Data'!$E$29,0,10*ROW('Water Data'!E123)))</f>
        <v/>
      </c>
      <c r="BY129" s="289" t="str">
        <f ca="true">+IF(OFFSET('Water Data'!$F$27,0,10*ROW('Water Data'!F123))="","",OFFSET('Water Data'!$F$27,0,10*ROW('Water Data'!F123)))</f>
        <v/>
      </c>
      <c r="BZ129" s="289" t="str">
        <f ca="true">+IF(OFFSET('Water Data'!$F$28,0,10*ROW('Water Data'!F123))="","",OFFSET('Water Data'!$F$28,0,10*ROW('Water Data'!F123)))</f>
        <v/>
      </c>
      <c r="CA129" s="289" t="str">
        <f ca="true">+IF(OFFSET('Water Data'!$F$29,0,10*ROW('Water Data'!F123))="","",OFFSET('Water Data'!$F$29,0,10*ROW('Water Data'!F123)))</f>
        <v/>
      </c>
      <c r="CB129" s="289" t="str">
        <f ca="true">+IF(OFFSET('Water Data'!$G$27,0,10*ROW('Water Data'!G123))="","",OFFSET('Water Data'!$G$27,0,10*ROW('Water Data'!G123)))</f>
        <v/>
      </c>
      <c r="CC129" s="289" t="str">
        <f ca="true">+IF(OFFSET('Water Data'!$G$28,0,10*ROW('Water Data'!G123))="","",OFFSET('Water Data'!$G$28,0,10*ROW('Water Data'!G123)))</f>
        <v/>
      </c>
      <c r="CD129" s="289" t="str">
        <f ca="true">+IF(OFFSET('Water Data'!$G$29,0,10*ROW('Water Data'!G123))="","",OFFSET('Water Data'!$G$29,0,10*ROW('Water Data'!G123)))</f>
        <v/>
      </c>
      <c r="CE129" s="289" t="str">
        <f ca="true">+IF(OFFSET('Water Data'!$H$27,0,10*ROW('Water Data'!H123))="","",OFFSET('Water Data'!$H$27,0,10*ROW('Water Data'!H123)))</f>
        <v/>
      </c>
      <c r="CF129" s="289" t="str">
        <f ca="true">+IF(OFFSET('Water Data'!$H$28,0,10*ROW('Water Data'!H123))="","",OFFSET('Water Data'!$H$28,0,10*ROW('Water Data'!H123)))</f>
        <v/>
      </c>
      <c r="CG129" s="289" t="str">
        <f ca="true">+IF(OFFSET('Water Data'!$H$29,0,10*ROW('Water Data'!H123))="","",OFFSET('Water Data'!$H$29,0,10*ROW('Water Data'!H123)))</f>
        <v/>
      </c>
      <c r="CH129" s="289" t="str">
        <f ca="true">+IF(OFFSET('Water Data'!$I$27,0,10*ROW('Water Data'!I123))="","",OFFSET('Water Data'!$I$27,0,10*ROW('Water Data'!I123)))</f>
        <v/>
      </c>
      <c r="CI129" s="289" t="str">
        <f ca="true">+IF(OFFSET('Water Data'!$I$28,0,10*ROW('Water Data'!I123))="","",OFFSET('Water Data'!$I$28,0,10*ROW('Water Data'!I123)))</f>
        <v/>
      </c>
      <c r="CJ129" s="289" t="str">
        <f ca="true">+IF(OFFSET('Water Data'!$I$29,0,10*ROW('Water Data'!I123))="","",OFFSET('Water Data'!$I$29,0,10*ROW('Water Data'!I123)))</f>
        <v/>
      </c>
      <c r="CK129" s="289" t="str">
        <f ca="true">+IF(OFFSET('Sanitation Data'!$D$28,0,10*ROW('Sanitation Data'!D123))="","",OFFSET('Sanitation Data'!$D$28,0,10*ROW('Sanitation Data'!D123)))</f>
        <v/>
      </c>
      <c r="CL129" s="289" t="str">
        <f ca="true">+IF(OFFSET('Sanitation Data'!$D$29,0,10*ROW('Sanitation Data'!D123))="","",OFFSET('Sanitation Data'!$D$29,0,10*ROW('Sanitation Data'!D123)))</f>
        <v/>
      </c>
      <c r="CM129" s="289" t="str">
        <f ca="true">+IF(OFFSET('Sanitation Data'!$D$30,0,10*ROW('Sanitation Data'!D123))="","",OFFSET('Sanitation Data'!$D$30,0,10*ROW('Sanitation Data'!D123)))</f>
        <v/>
      </c>
      <c r="CN129" s="289" t="str">
        <f ca="true">+IF(OFFSET('Sanitation Data'!$D$31,0,10*ROW('Sanitation Data'!D123))="","",OFFSET('Sanitation Data'!$D$31,0,10*ROW('Sanitation Data'!D123)))</f>
        <v/>
      </c>
      <c r="CO129" s="289" t="str">
        <f ca="true">+IF(OFFSET('Sanitation Data'!$D$32,0,10*ROW('Sanitation Data'!D123))="","",OFFSET('Sanitation Data'!$D$32,0,10*ROW('Sanitation Data'!D123)))</f>
        <v/>
      </c>
      <c r="CP129" s="289" t="str">
        <f ca="true">+IF(OFFSET('Sanitation Data'!$E$28,0,10*ROW('Sanitation Data'!E123))="","",OFFSET('Sanitation Data'!$E$28,0,10*ROW('Sanitation Data'!E123)))</f>
        <v/>
      </c>
      <c r="CQ129" s="289" t="str">
        <f ca="true">+IF(OFFSET('Sanitation Data'!$E$29,0,10*ROW('Sanitation Data'!E123))="","",OFFSET('Sanitation Data'!$E$29,0,10*ROW('Sanitation Data'!E123)))</f>
        <v/>
      </c>
      <c r="CR129" s="289" t="str">
        <f ca="true">+IF(OFFSET('Sanitation Data'!$E$30,0,10*ROW('Sanitation Data'!E123))="","",OFFSET('Sanitation Data'!$E$30,0,10*ROW('Sanitation Data'!E123)))</f>
        <v/>
      </c>
      <c r="CS129" s="289" t="str">
        <f ca="true">+IF(OFFSET('Sanitation Data'!$E$31,0,10*ROW('Sanitation Data'!E123))="","",OFFSET('Sanitation Data'!$E$31,0,10*ROW('Sanitation Data'!E123)))</f>
        <v/>
      </c>
      <c r="CT129" s="289" t="str">
        <f ca="true">+IF(OFFSET('Sanitation Data'!$E$32,0,10*ROW('Sanitation Data'!E123))="","",OFFSET('Sanitation Data'!$E$32,0,10*ROW('Sanitation Data'!E123)))</f>
        <v/>
      </c>
      <c r="CU129" s="289" t="str">
        <f ca="true">+IF(OFFSET('Sanitation Data'!$F$28,0,10*ROW('Sanitation Data'!F123))="","",OFFSET('Sanitation Data'!$F$28,0,10*ROW('Sanitation Data'!F123)))</f>
        <v/>
      </c>
      <c r="CV129" s="289" t="str">
        <f ca="true">+IF(OFFSET('Sanitation Data'!$F$29,0,10*ROW('Sanitation Data'!F123))="","",OFFSET('Sanitation Data'!$F$29,0,10*ROW('Sanitation Data'!F123)))</f>
        <v/>
      </c>
      <c r="CW129" s="289" t="str">
        <f ca="true">+IF(OFFSET('Sanitation Data'!$F$30,0,10*ROW('Sanitation Data'!F123))="","",OFFSET('Sanitation Data'!$F$30,0,10*ROW('Sanitation Data'!F123)))</f>
        <v/>
      </c>
      <c r="CX129" s="289" t="str">
        <f ca="true">+IF(OFFSET('Sanitation Data'!$F$31,0,10*ROW('Sanitation Data'!F123))="","",OFFSET('Sanitation Data'!$F$31,0,10*ROW('Sanitation Data'!F123)))</f>
        <v/>
      </c>
      <c r="CY129" s="289" t="str">
        <f ca="true">+IF(OFFSET('Sanitation Data'!$F$32,0,10*ROW('Sanitation Data'!F123))="","",OFFSET('Sanitation Data'!$F$32,0,10*ROW('Sanitation Data'!F123)))</f>
        <v/>
      </c>
      <c r="CZ129" s="289" t="str">
        <f ca="true">+IF(OFFSET('Sanitation Data'!$G$28,0,10*ROW('Sanitation Data'!G123))="","",OFFSET('Sanitation Data'!$G$28,0,10*ROW('Sanitation Data'!G123)))</f>
        <v/>
      </c>
      <c r="DA129" s="289" t="str">
        <f ca="true">+IF(OFFSET('Sanitation Data'!$G$29,0,10*ROW('Sanitation Data'!G123))="","",OFFSET('Sanitation Data'!$G$29,0,10*ROW('Sanitation Data'!G123)))</f>
        <v/>
      </c>
      <c r="DB129" s="289" t="str">
        <f ca="true">+IF(OFFSET('Sanitation Data'!$G$30,0,10*ROW('Sanitation Data'!G123))="","",OFFSET('Sanitation Data'!$G$30,0,10*ROW('Sanitation Data'!G123)))</f>
        <v/>
      </c>
      <c r="DC129" s="289" t="str">
        <f ca="true">+IF(OFFSET('Sanitation Data'!$G$31,0,10*ROW('Sanitation Data'!G123))="","",OFFSET('Sanitation Data'!$G$31,0,10*ROW('Sanitation Data'!G123)))</f>
        <v/>
      </c>
      <c r="DD129" s="289" t="str">
        <f ca="true">+IF(OFFSET('Sanitation Data'!$G$32,0,10*ROW('Sanitation Data'!G123))="","",OFFSET('Sanitation Data'!$G$32,0,10*ROW('Sanitation Data'!G123)))</f>
        <v/>
      </c>
      <c r="DE129" s="289" t="str">
        <f ca="true">+IF(OFFSET('Sanitation Data'!$H$28,0,10*ROW('Sanitation Data'!H123))="","",OFFSET('Sanitation Data'!$H$28,0,10*ROW('Sanitation Data'!H123)))</f>
        <v/>
      </c>
      <c r="DF129" s="289" t="str">
        <f ca="true">+IF(OFFSET('Sanitation Data'!$H$29,0,10*ROW('Sanitation Data'!H123))="","",OFFSET('Sanitation Data'!$H$29,0,10*ROW('Sanitation Data'!H123)))</f>
        <v/>
      </c>
      <c r="DG129" s="289" t="str">
        <f ca="true">+IF(OFFSET('Sanitation Data'!$H$30,0,10*ROW('Sanitation Data'!H123))="","",OFFSET('Sanitation Data'!$H$30,0,10*ROW('Sanitation Data'!H123)))</f>
        <v/>
      </c>
      <c r="DH129" s="289" t="str">
        <f ca="true">+IF(OFFSET('Sanitation Data'!$H$31,0,10*ROW('Sanitation Data'!H123))="","",OFFSET('Sanitation Data'!$H$31,0,10*ROW('Sanitation Data'!H123)))</f>
        <v/>
      </c>
      <c r="DI129" s="289" t="str">
        <f ca="true">+IF(OFFSET('Sanitation Data'!$H$32,0,10*ROW('Sanitation Data'!H123))="","",OFFSET('Sanitation Data'!$H$32,0,10*ROW('Sanitation Data'!H123)))</f>
        <v/>
      </c>
      <c r="DJ129" s="289" t="str">
        <f ca="true">+IF(OFFSET('Sanitation Data'!$I$28,0,10*ROW('Sanitation Data'!I123))="","",OFFSET('Sanitation Data'!$I$28,0,10*ROW('Sanitation Data'!I123)))</f>
        <v/>
      </c>
      <c r="DK129" s="289" t="str">
        <f ca="true">+IF(OFFSET('Sanitation Data'!$I$29,0,10*ROW('Sanitation Data'!I123))="","",OFFSET('Sanitation Data'!$I$29,0,10*ROW('Sanitation Data'!I123)))</f>
        <v/>
      </c>
      <c r="DL129" s="289" t="str">
        <f ca="true">+IF(OFFSET('Sanitation Data'!$I$30,0,10*ROW('Sanitation Data'!I123))="","",OFFSET('Sanitation Data'!$I$30,0,10*ROW('Sanitation Data'!I123)))</f>
        <v/>
      </c>
      <c r="DM129" s="289" t="str">
        <f ca="true">+IF(OFFSET('Sanitation Data'!$I$31,0,10*ROW('Sanitation Data'!I123))="","",OFFSET('Sanitation Data'!$I$31,0,10*ROW('Sanitation Data'!I123)))</f>
        <v/>
      </c>
      <c r="DN129" s="289" t="str">
        <f ca="true">+IF(OFFSET('Sanitation Data'!$I$32,0,10*ROW('Sanitation Data'!I123))="","",OFFSET('Sanitation Data'!$I$32,0,10*ROW('Sanitation Data'!I123)))</f>
        <v/>
      </c>
      <c r="DO129" s="289" t="str">
        <f ca="true">+IF(OFFSET('Hygiene Data'!$D$11,0,10*ROW('Hygiene Data'!D123))="","",OFFSET('Hygiene Data'!$D$11,0,10*ROW('Hygiene Data'!D123)))</f>
        <v/>
      </c>
      <c r="DP129" s="289" t="str">
        <f ca="true">+IF(OFFSET('Hygiene Data'!$D$12,0,10*ROW('Hygiene Data'!D123))="","",OFFSET('Hygiene Data'!$D$12,0,10*ROW('Hygiene Data'!D123)))</f>
        <v/>
      </c>
      <c r="DQ129" s="289" t="str">
        <f ca="true">+IF(OFFSET('Hygiene Data'!$D$13,0,10*ROW('Hygiene Data'!D123))="","",OFFSET('Hygiene Data'!$D$13,0,10*ROW('Hygiene Data'!D123)))</f>
        <v/>
      </c>
      <c r="DR129" s="289" t="str">
        <f ca="true">+IF(OFFSET('Hygiene Data'!$E$11,0,10*ROW('Hygiene Data'!E123))="","",OFFSET('Hygiene Data'!$E$11,0,10*ROW('Hygiene Data'!E123)))</f>
        <v/>
      </c>
      <c r="DS129" s="289" t="str">
        <f ca="true">+IF(OFFSET('Hygiene Data'!$E$12,0,10*ROW('Hygiene Data'!E123))="","",OFFSET('Hygiene Data'!$E$12,0,10*ROW('Hygiene Data'!E123)))</f>
        <v/>
      </c>
      <c r="DT129" s="289" t="str">
        <f ca="true">+IF(OFFSET('Hygiene Data'!$E$13,0,10*ROW('Hygiene Data'!E123))="","",OFFSET('Hygiene Data'!$E$13,0,10*ROW('Hygiene Data'!E123)))</f>
        <v/>
      </c>
      <c r="DU129" s="289" t="str">
        <f ca="true">+IF(OFFSET('Hygiene Data'!$F$11,0,10*ROW('Hygiene Data'!F123))="","",OFFSET('Hygiene Data'!$F$11,0,10*ROW('Hygiene Data'!F123)))</f>
        <v/>
      </c>
      <c r="DV129" s="289" t="str">
        <f ca="true">+IF(OFFSET('Hygiene Data'!$F$12,0,10*ROW('Hygiene Data'!F123))="","",OFFSET('Hygiene Data'!$F$12,0,10*ROW('Hygiene Data'!F123)))</f>
        <v/>
      </c>
      <c r="DW129" s="289" t="str">
        <f ca="true">+IF(OFFSET('Hygiene Data'!$F$13,0,10*ROW('Hygiene Data'!F123))="","",OFFSET('Hygiene Data'!$F$13,0,10*ROW('Hygiene Data'!F123)))</f>
        <v/>
      </c>
      <c r="DX129" s="289" t="str">
        <f ca="true">+IF(OFFSET('Hygiene Data'!$G$11,0,10*ROW('Hygiene Data'!G123))="","",OFFSET('Hygiene Data'!$G$11,0,10*ROW('Hygiene Data'!G123)))</f>
        <v/>
      </c>
      <c r="DY129" s="289" t="str">
        <f ca="true">+IF(OFFSET('Hygiene Data'!$G$12,0,10*ROW('Hygiene Data'!G123))="","",OFFSET('Hygiene Data'!$G$12,0,10*ROW('Hygiene Data'!G123)))</f>
        <v/>
      </c>
      <c r="DZ129" s="289" t="str">
        <f ca="true">+IF(OFFSET('Hygiene Data'!$G$13,0,10*ROW('Hygiene Data'!G123))="","",OFFSET('Hygiene Data'!$G$13,0,10*ROW('Hygiene Data'!G123)))</f>
        <v/>
      </c>
      <c r="EA129" s="289" t="str">
        <f ca="true">+IF(OFFSET('Hygiene Data'!$H$11,0,10*ROW('Hygiene Data'!H123))="","",OFFSET('Hygiene Data'!$H$11,0,10*ROW('Hygiene Data'!H123)))</f>
        <v/>
      </c>
      <c r="EB129" s="289" t="str">
        <f ca="true">+IF(OFFSET('Hygiene Data'!$H$12,0,10*ROW('Hygiene Data'!H123))="","",OFFSET('Hygiene Data'!$H$12,0,10*ROW('Hygiene Data'!H123)))</f>
        <v/>
      </c>
      <c r="EC129" s="289" t="str">
        <f ca="true">+IF(OFFSET('Hygiene Data'!$H$13,0,10*ROW('Hygiene Data'!H123))="","",OFFSET('Hygiene Data'!$H$13,0,10*ROW('Hygiene Data'!H123)))</f>
        <v/>
      </c>
      <c r="ED129" s="289" t="str">
        <f ca="true">+IF(OFFSET('Hygiene Data'!$I$11,0,10*ROW('Hygiene Data'!I123))="","",OFFSET('Hygiene Data'!$I$11,0,10*ROW('Hygiene Data'!I123)))</f>
        <v/>
      </c>
      <c r="EE129" s="289" t="str">
        <f ca="true">+IF(OFFSET('Hygiene Data'!$I$12,0,10*ROW('Hygiene Data'!I123))="","",OFFSET('Hygiene Data'!$I$12,0,10*ROW('Hygiene Data'!I123)))</f>
        <v/>
      </c>
      <c r="EF129" s="289"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5"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9"/>
      <c r="BS130" s="289" t="str">
        <f ca="true">+IF(OFFSET('Water Data'!$D$27,0,10*ROW('Water Data'!D124))="","",OFFSET('Water Data'!$D$27,0,10*ROW('Water Data'!D124)))</f>
        <v/>
      </c>
      <c r="BT130" s="289" t="str">
        <f ca="true">+IF(OFFSET('Water Data'!$D$28,0,10*ROW('Water Data'!D124))="","",OFFSET('Water Data'!$D$28,0,10*ROW('Water Data'!D124)))</f>
        <v/>
      </c>
      <c r="BU130" s="289" t="str">
        <f ca="true">+IF(OFFSET('Water Data'!$D$29,0,10*ROW('Water Data'!D124))="","",OFFSET('Water Data'!$D$29,0,10*ROW('Water Data'!D124)))</f>
        <v/>
      </c>
      <c r="BV130" s="289" t="str">
        <f ca="true">+IF(OFFSET('Water Data'!$E$27,0,10*ROW('Water Data'!E124))="","",OFFSET('Water Data'!$E$27,0,10*ROW('Water Data'!E124)))</f>
        <v/>
      </c>
      <c r="BW130" s="289" t="str">
        <f ca="true">+IF(OFFSET('Water Data'!$E$28,0,10*ROW('Water Data'!E124))="","",OFFSET('Water Data'!$E$28,0,10*ROW('Water Data'!E124)))</f>
        <v/>
      </c>
      <c r="BX130" s="289" t="str">
        <f ca="true">+IF(OFFSET('Water Data'!$E$29,0,10*ROW('Water Data'!E124))="","",OFFSET('Water Data'!$E$29,0,10*ROW('Water Data'!E124)))</f>
        <v/>
      </c>
      <c r="BY130" s="289" t="str">
        <f ca="true">+IF(OFFSET('Water Data'!$F$27,0,10*ROW('Water Data'!F124))="","",OFFSET('Water Data'!$F$27,0,10*ROW('Water Data'!F124)))</f>
        <v/>
      </c>
      <c r="BZ130" s="289" t="str">
        <f ca="true">+IF(OFFSET('Water Data'!$F$28,0,10*ROW('Water Data'!F124))="","",OFFSET('Water Data'!$F$28,0,10*ROW('Water Data'!F124)))</f>
        <v/>
      </c>
      <c r="CA130" s="289" t="str">
        <f ca="true">+IF(OFFSET('Water Data'!$F$29,0,10*ROW('Water Data'!F124))="","",OFFSET('Water Data'!$F$29,0,10*ROW('Water Data'!F124)))</f>
        <v/>
      </c>
      <c r="CB130" s="289" t="str">
        <f ca="true">+IF(OFFSET('Water Data'!$G$27,0,10*ROW('Water Data'!G124))="","",OFFSET('Water Data'!$G$27,0,10*ROW('Water Data'!G124)))</f>
        <v/>
      </c>
      <c r="CC130" s="289" t="str">
        <f ca="true">+IF(OFFSET('Water Data'!$G$28,0,10*ROW('Water Data'!G124))="","",OFFSET('Water Data'!$G$28,0,10*ROW('Water Data'!G124)))</f>
        <v/>
      </c>
      <c r="CD130" s="289" t="str">
        <f ca="true">+IF(OFFSET('Water Data'!$G$29,0,10*ROW('Water Data'!G124))="","",OFFSET('Water Data'!$G$29,0,10*ROW('Water Data'!G124)))</f>
        <v/>
      </c>
      <c r="CE130" s="289" t="str">
        <f ca="true">+IF(OFFSET('Water Data'!$H$27,0,10*ROW('Water Data'!H124))="","",OFFSET('Water Data'!$H$27,0,10*ROW('Water Data'!H124)))</f>
        <v/>
      </c>
      <c r="CF130" s="289" t="str">
        <f ca="true">+IF(OFFSET('Water Data'!$H$28,0,10*ROW('Water Data'!H124))="","",OFFSET('Water Data'!$H$28,0,10*ROW('Water Data'!H124)))</f>
        <v/>
      </c>
      <c r="CG130" s="289" t="str">
        <f ca="true">+IF(OFFSET('Water Data'!$H$29,0,10*ROW('Water Data'!H124))="","",OFFSET('Water Data'!$H$29,0,10*ROW('Water Data'!H124)))</f>
        <v/>
      </c>
      <c r="CH130" s="289" t="str">
        <f ca="true">+IF(OFFSET('Water Data'!$I$27,0,10*ROW('Water Data'!I124))="","",OFFSET('Water Data'!$I$27,0,10*ROW('Water Data'!I124)))</f>
        <v/>
      </c>
      <c r="CI130" s="289" t="str">
        <f ca="true">+IF(OFFSET('Water Data'!$I$28,0,10*ROW('Water Data'!I124))="","",OFFSET('Water Data'!$I$28,0,10*ROW('Water Data'!I124)))</f>
        <v/>
      </c>
      <c r="CJ130" s="289" t="str">
        <f ca="true">+IF(OFFSET('Water Data'!$I$29,0,10*ROW('Water Data'!I124))="","",OFFSET('Water Data'!$I$29,0,10*ROW('Water Data'!I124)))</f>
        <v/>
      </c>
      <c r="CK130" s="289" t="str">
        <f ca="true">+IF(OFFSET('Sanitation Data'!$D$28,0,10*ROW('Sanitation Data'!D124))="","",OFFSET('Sanitation Data'!$D$28,0,10*ROW('Sanitation Data'!D124)))</f>
        <v/>
      </c>
      <c r="CL130" s="289" t="str">
        <f ca="true">+IF(OFFSET('Sanitation Data'!$D$29,0,10*ROW('Sanitation Data'!D124))="","",OFFSET('Sanitation Data'!$D$29,0,10*ROW('Sanitation Data'!D124)))</f>
        <v/>
      </c>
      <c r="CM130" s="289" t="str">
        <f ca="true">+IF(OFFSET('Sanitation Data'!$D$30,0,10*ROW('Sanitation Data'!D124))="","",OFFSET('Sanitation Data'!$D$30,0,10*ROW('Sanitation Data'!D124)))</f>
        <v/>
      </c>
      <c r="CN130" s="289" t="str">
        <f ca="true">+IF(OFFSET('Sanitation Data'!$D$31,0,10*ROW('Sanitation Data'!D124))="","",OFFSET('Sanitation Data'!$D$31,0,10*ROW('Sanitation Data'!D124)))</f>
        <v/>
      </c>
      <c r="CO130" s="289" t="str">
        <f ca="true">+IF(OFFSET('Sanitation Data'!$D$32,0,10*ROW('Sanitation Data'!D124))="","",OFFSET('Sanitation Data'!$D$32,0,10*ROW('Sanitation Data'!D124)))</f>
        <v/>
      </c>
      <c r="CP130" s="289" t="str">
        <f ca="true">+IF(OFFSET('Sanitation Data'!$E$28,0,10*ROW('Sanitation Data'!E124))="","",OFFSET('Sanitation Data'!$E$28,0,10*ROW('Sanitation Data'!E124)))</f>
        <v/>
      </c>
      <c r="CQ130" s="289" t="str">
        <f ca="true">+IF(OFFSET('Sanitation Data'!$E$29,0,10*ROW('Sanitation Data'!E124))="","",OFFSET('Sanitation Data'!$E$29,0,10*ROW('Sanitation Data'!E124)))</f>
        <v/>
      </c>
      <c r="CR130" s="289" t="str">
        <f ca="true">+IF(OFFSET('Sanitation Data'!$E$30,0,10*ROW('Sanitation Data'!E124))="","",OFFSET('Sanitation Data'!$E$30,0,10*ROW('Sanitation Data'!E124)))</f>
        <v/>
      </c>
      <c r="CS130" s="289" t="str">
        <f ca="true">+IF(OFFSET('Sanitation Data'!$E$31,0,10*ROW('Sanitation Data'!E124))="","",OFFSET('Sanitation Data'!$E$31,0,10*ROW('Sanitation Data'!E124)))</f>
        <v/>
      </c>
      <c r="CT130" s="289" t="str">
        <f ca="true">+IF(OFFSET('Sanitation Data'!$E$32,0,10*ROW('Sanitation Data'!E124))="","",OFFSET('Sanitation Data'!$E$32,0,10*ROW('Sanitation Data'!E124)))</f>
        <v/>
      </c>
      <c r="CU130" s="289" t="str">
        <f ca="true">+IF(OFFSET('Sanitation Data'!$F$28,0,10*ROW('Sanitation Data'!F124))="","",OFFSET('Sanitation Data'!$F$28,0,10*ROW('Sanitation Data'!F124)))</f>
        <v/>
      </c>
      <c r="CV130" s="289" t="str">
        <f ca="true">+IF(OFFSET('Sanitation Data'!$F$29,0,10*ROW('Sanitation Data'!F124))="","",OFFSET('Sanitation Data'!$F$29,0,10*ROW('Sanitation Data'!F124)))</f>
        <v/>
      </c>
      <c r="CW130" s="289" t="str">
        <f ca="true">+IF(OFFSET('Sanitation Data'!$F$30,0,10*ROW('Sanitation Data'!F124))="","",OFFSET('Sanitation Data'!$F$30,0,10*ROW('Sanitation Data'!F124)))</f>
        <v/>
      </c>
      <c r="CX130" s="289" t="str">
        <f ca="true">+IF(OFFSET('Sanitation Data'!$F$31,0,10*ROW('Sanitation Data'!F124))="","",OFFSET('Sanitation Data'!$F$31,0,10*ROW('Sanitation Data'!F124)))</f>
        <v/>
      </c>
      <c r="CY130" s="289" t="str">
        <f ca="true">+IF(OFFSET('Sanitation Data'!$F$32,0,10*ROW('Sanitation Data'!F124))="","",OFFSET('Sanitation Data'!$F$32,0,10*ROW('Sanitation Data'!F124)))</f>
        <v/>
      </c>
      <c r="CZ130" s="289" t="str">
        <f ca="true">+IF(OFFSET('Sanitation Data'!$G$28,0,10*ROW('Sanitation Data'!G124))="","",OFFSET('Sanitation Data'!$G$28,0,10*ROW('Sanitation Data'!G124)))</f>
        <v/>
      </c>
      <c r="DA130" s="289" t="str">
        <f ca="true">+IF(OFFSET('Sanitation Data'!$G$29,0,10*ROW('Sanitation Data'!G124))="","",OFFSET('Sanitation Data'!$G$29,0,10*ROW('Sanitation Data'!G124)))</f>
        <v/>
      </c>
      <c r="DB130" s="289" t="str">
        <f ca="true">+IF(OFFSET('Sanitation Data'!$G$30,0,10*ROW('Sanitation Data'!G124))="","",OFFSET('Sanitation Data'!$G$30,0,10*ROW('Sanitation Data'!G124)))</f>
        <v/>
      </c>
      <c r="DC130" s="289" t="str">
        <f ca="true">+IF(OFFSET('Sanitation Data'!$G$31,0,10*ROW('Sanitation Data'!G124))="","",OFFSET('Sanitation Data'!$G$31,0,10*ROW('Sanitation Data'!G124)))</f>
        <v/>
      </c>
      <c r="DD130" s="289" t="str">
        <f ca="true">+IF(OFFSET('Sanitation Data'!$G$32,0,10*ROW('Sanitation Data'!G124))="","",OFFSET('Sanitation Data'!$G$32,0,10*ROW('Sanitation Data'!G124)))</f>
        <v/>
      </c>
      <c r="DE130" s="289" t="str">
        <f ca="true">+IF(OFFSET('Sanitation Data'!$H$28,0,10*ROW('Sanitation Data'!H124))="","",OFFSET('Sanitation Data'!$H$28,0,10*ROW('Sanitation Data'!H124)))</f>
        <v/>
      </c>
      <c r="DF130" s="289" t="str">
        <f ca="true">+IF(OFFSET('Sanitation Data'!$H$29,0,10*ROW('Sanitation Data'!H124))="","",OFFSET('Sanitation Data'!$H$29,0,10*ROW('Sanitation Data'!H124)))</f>
        <v/>
      </c>
      <c r="DG130" s="289" t="str">
        <f ca="true">+IF(OFFSET('Sanitation Data'!$H$30,0,10*ROW('Sanitation Data'!H124))="","",OFFSET('Sanitation Data'!$H$30,0,10*ROW('Sanitation Data'!H124)))</f>
        <v/>
      </c>
      <c r="DH130" s="289" t="str">
        <f ca="true">+IF(OFFSET('Sanitation Data'!$H$31,0,10*ROW('Sanitation Data'!H124))="","",OFFSET('Sanitation Data'!$H$31,0,10*ROW('Sanitation Data'!H124)))</f>
        <v/>
      </c>
      <c r="DI130" s="289" t="str">
        <f ca="true">+IF(OFFSET('Sanitation Data'!$H$32,0,10*ROW('Sanitation Data'!H124))="","",OFFSET('Sanitation Data'!$H$32,0,10*ROW('Sanitation Data'!H124)))</f>
        <v/>
      </c>
      <c r="DJ130" s="289" t="str">
        <f ca="true">+IF(OFFSET('Sanitation Data'!$I$28,0,10*ROW('Sanitation Data'!I124))="","",OFFSET('Sanitation Data'!$I$28,0,10*ROW('Sanitation Data'!I124)))</f>
        <v/>
      </c>
      <c r="DK130" s="289" t="str">
        <f ca="true">+IF(OFFSET('Sanitation Data'!$I$29,0,10*ROW('Sanitation Data'!I124))="","",OFFSET('Sanitation Data'!$I$29,0,10*ROW('Sanitation Data'!I124)))</f>
        <v/>
      </c>
      <c r="DL130" s="289" t="str">
        <f ca="true">+IF(OFFSET('Sanitation Data'!$I$30,0,10*ROW('Sanitation Data'!I124))="","",OFFSET('Sanitation Data'!$I$30,0,10*ROW('Sanitation Data'!I124)))</f>
        <v/>
      </c>
      <c r="DM130" s="289" t="str">
        <f ca="true">+IF(OFFSET('Sanitation Data'!$I$31,0,10*ROW('Sanitation Data'!I124))="","",OFFSET('Sanitation Data'!$I$31,0,10*ROW('Sanitation Data'!I124)))</f>
        <v/>
      </c>
      <c r="DN130" s="289" t="str">
        <f ca="true">+IF(OFFSET('Sanitation Data'!$I$32,0,10*ROW('Sanitation Data'!I124))="","",OFFSET('Sanitation Data'!$I$32,0,10*ROW('Sanitation Data'!I124)))</f>
        <v/>
      </c>
      <c r="DO130" s="289" t="str">
        <f ca="true">+IF(OFFSET('Hygiene Data'!$D$11,0,10*ROW('Hygiene Data'!D124))="","",OFFSET('Hygiene Data'!$D$11,0,10*ROW('Hygiene Data'!D124)))</f>
        <v/>
      </c>
      <c r="DP130" s="289" t="str">
        <f ca="true">+IF(OFFSET('Hygiene Data'!$D$12,0,10*ROW('Hygiene Data'!D124))="","",OFFSET('Hygiene Data'!$D$12,0,10*ROW('Hygiene Data'!D124)))</f>
        <v/>
      </c>
      <c r="DQ130" s="289" t="str">
        <f ca="true">+IF(OFFSET('Hygiene Data'!$D$13,0,10*ROW('Hygiene Data'!D124))="","",OFFSET('Hygiene Data'!$D$13,0,10*ROW('Hygiene Data'!D124)))</f>
        <v/>
      </c>
      <c r="DR130" s="289" t="str">
        <f ca="true">+IF(OFFSET('Hygiene Data'!$E$11,0,10*ROW('Hygiene Data'!E124))="","",OFFSET('Hygiene Data'!$E$11,0,10*ROW('Hygiene Data'!E124)))</f>
        <v/>
      </c>
      <c r="DS130" s="289" t="str">
        <f ca="true">+IF(OFFSET('Hygiene Data'!$E$12,0,10*ROW('Hygiene Data'!E124))="","",OFFSET('Hygiene Data'!$E$12,0,10*ROW('Hygiene Data'!E124)))</f>
        <v/>
      </c>
      <c r="DT130" s="289" t="str">
        <f ca="true">+IF(OFFSET('Hygiene Data'!$E$13,0,10*ROW('Hygiene Data'!E124))="","",OFFSET('Hygiene Data'!$E$13,0,10*ROW('Hygiene Data'!E124)))</f>
        <v/>
      </c>
      <c r="DU130" s="289" t="str">
        <f ca="true">+IF(OFFSET('Hygiene Data'!$F$11,0,10*ROW('Hygiene Data'!F124))="","",OFFSET('Hygiene Data'!$F$11,0,10*ROW('Hygiene Data'!F124)))</f>
        <v/>
      </c>
      <c r="DV130" s="289" t="str">
        <f ca="true">+IF(OFFSET('Hygiene Data'!$F$12,0,10*ROW('Hygiene Data'!F124))="","",OFFSET('Hygiene Data'!$F$12,0,10*ROW('Hygiene Data'!F124)))</f>
        <v/>
      </c>
      <c r="DW130" s="289" t="str">
        <f ca="true">+IF(OFFSET('Hygiene Data'!$F$13,0,10*ROW('Hygiene Data'!F124))="","",OFFSET('Hygiene Data'!$F$13,0,10*ROW('Hygiene Data'!F124)))</f>
        <v/>
      </c>
      <c r="DX130" s="289" t="str">
        <f ca="true">+IF(OFFSET('Hygiene Data'!$G$11,0,10*ROW('Hygiene Data'!G124))="","",OFFSET('Hygiene Data'!$G$11,0,10*ROW('Hygiene Data'!G124)))</f>
        <v/>
      </c>
      <c r="DY130" s="289" t="str">
        <f ca="true">+IF(OFFSET('Hygiene Data'!$G$12,0,10*ROW('Hygiene Data'!G124))="","",OFFSET('Hygiene Data'!$G$12,0,10*ROW('Hygiene Data'!G124)))</f>
        <v/>
      </c>
      <c r="DZ130" s="289" t="str">
        <f ca="true">+IF(OFFSET('Hygiene Data'!$G$13,0,10*ROW('Hygiene Data'!G124))="","",OFFSET('Hygiene Data'!$G$13,0,10*ROW('Hygiene Data'!G124)))</f>
        <v/>
      </c>
      <c r="EA130" s="289" t="str">
        <f ca="true">+IF(OFFSET('Hygiene Data'!$H$11,0,10*ROW('Hygiene Data'!H124))="","",OFFSET('Hygiene Data'!$H$11,0,10*ROW('Hygiene Data'!H124)))</f>
        <v/>
      </c>
      <c r="EB130" s="289" t="str">
        <f ca="true">+IF(OFFSET('Hygiene Data'!$H$12,0,10*ROW('Hygiene Data'!H124))="","",OFFSET('Hygiene Data'!$H$12,0,10*ROW('Hygiene Data'!H124)))</f>
        <v/>
      </c>
      <c r="EC130" s="289" t="str">
        <f ca="true">+IF(OFFSET('Hygiene Data'!$H$13,0,10*ROW('Hygiene Data'!H124))="","",OFFSET('Hygiene Data'!$H$13,0,10*ROW('Hygiene Data'!H124)))</f>
        <v/>
      </c>
      <c r="ED130" s="289" t="str">
        <f ca="true">+IF(OFFSET('Hygiene Data'!$I$11,0,10*ROW('Hygiene Data'!I124))="","",OFFSET('Hygiene Data'!$I$11,0,10*ROW('Hygiene Data'!I124)))</f>
        <v/>
      </c>
      <c r="EE130" s="289" t="str">
        <f ca="true">+IF(OFFSET('Hygiene Data'!$I$12,0,10*ROW('Hygiene Data'!I124))="","",OFFSET('Hygiene Data'!$I$12,0,10*ROW('Hygiene Data'!I124)))</f>
        <v/>
      </c>
      <c r="EF130" s="289"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5"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9"/>
      <c r="BS131" s="289" t="str">
        <f ca="true">+IF(OFFSET('Water Data'!$D$27,0,10*ROW('Water Data'!D125))="","",OFFSET('Water Data'!$D$27,0,10*ROW('Water Data'!D125)))</f>
        <v/>
      </c>
      <c r="BT131" s="289" t="str">
        <f ca="true">+IF(OFFSET('Water Data'!$D$28,0,10*ROW('Water Data'!D125))="","",OFFSET('Water Data'!$D$28,0,10*ROW('Water Data'!D125)))</f>
        <v/>
      </c>
      <c r="BU131" s="289" t="str">
        <f ca="true">+IF(OFFSET('Water Data'!$D$29,0,10*ROW('Water Data'!D125))="","",OFFSET('Water Data'!$D$29,0,10*ROW('Water Data'!D125)))</f>
        <v/>
      </c>
      <c r="BV131" s="289" t="str">
        <f ca="true">+IF(OFFSET('Water Data'!$E$27,0,10*ROW('Water Data'!E125))="","",OFFSET('Water Data'!$E$27,0,10*ROW('Water Data'!E125)))</f>
        <v/>
      </c>
      <c r="BW131" s="289" t="str">
        <f ca="true">+IF(OFFSET('Water Data'!$E$28,0,10*ROW('Water Data'!E125))="","",OFFSET('Water Data'!$E$28,0,10*ROW('Water Data'!E125)))</f>
        <v/>
      </c>
      <c r="BX131" s="289" t="str">
        <f ca="true">+IF(OFFSET('Water Data'!$E$29,0,10*ROW('Water Data'!E125))="","",OFFSET('Water Data'!$E$29,0,10*ROW('Water Data'!E125)))</f>
        <v/>
      </c>
      <c r="BY131" s="289" t="str">
        <f ca="true">+IF(OFFSET('Water Data'!$F$27,0,10*ROW('Water Data'!F125))="","",OFFSET('Water Data'!$F$27,0,10*ROW('Water Data'!F125)))</f>
        <v/>
      </c>
      <c r="BZ131" s="289" t="str">
        <f ca="true">+IF(OFFSET('Water Data'!$F$28,0,10*ROW('Water Data'!F125))="","",OFFSET('Water Data'!$F$28,0,10*ROW('Water Data'!F125)))</f>
        <v/>
      </c>
      <c r="CA131" s="289" t="str">
        <f ca="true">+IF(OFFSET('Water Data'!$F$29,0,10*ROW('Water Data'!F125))="","",OFFSET('Water Data'!$F$29,0,10*ROW('Water Data'!F125)))</f>
        <v/>
      </c>
      <c r="CB131" s="289" t="str">
        <f ca="true">+IF(OFFSET('Water Data'!$G$27,0,10*ROW('Water Data'!G125))="","",OFFSET('Water Data'!$G$27,0,10*ROW('Water Data'!G125)))</f>
        <v/>
      </c>
      <c r="CC131" s="289" t="str">
        <f ca="true">+IF(OFFSET('Water Data'!$G$28,0,10*ROW('Water Data'!G125))="","",OFFSET('Water Data'!$G$28,0,10*ROW('Water Data'!G125)))</f>
        <v/>
      </c>
      <c r="CD131" s="289" t="str">
        <f ca="true">+IF(OFFSET('Water Data'!$G$29,0,10*ROW('Water Data'!G125))="","",OFFSET('Water Data'!$G$29,0,10*ROW('Water Data'!G125)))</f>
        <v/>
      </c>
      <c r="CE131" s="289" t="str">
        <f ca="true">+IF(OFFSET('Water Data'!$H$27,0,10*ROW('Water Data'!H125))="","",OFFSET('Water Data'!$H$27,0,10*ROW('Water Data'!H125)))</f>
        <v/>
      </c>
      <c r="CF131" s="289" t="str">
        <f ca="true">+IF(OFFSET('Water Data'!$H$28,0,10*ROW('Water Data'!H125))="","",OFFSET('Water Data'!$H$28,0,10*ROW('Water Data'!H125)))</f>
        <v/>
      </c>
      <c r="CG131" s="289" t="str">
        <f ca="true">+IF(OFFSET('Water Data'!$H$29,0,10*ROW('Water Data'!H125))="","",OFFSET('Water Data'!$H$29,0,10*ROW('Water Data'!H125)))</f>
        <v/>
      </c>
      <c r="CH131" s="289" t="str">
        <f ca="true">+IF(OFFSET('Water Data'!$I$27,0,10*ROW('Water Data'!I125))="","",OFFSET('Water Data'!$I$27,0,10*ROW('Water Data'!I125)))</f>
        <v/>
      </c>
      <c r="CI131" s="289" t="str">
        <f ca="true">+IF(OFFSET('Water Data'!$I$28,0,10*ROW('Water Data'!I125))="","",OFFSET('Water Data'!$I$28,0,10*ROW('Water Data'!I125)))</f>
        <v/>
      </c>
      <c r="CJ131" s="289" t="str">
        <f ca="true">+IF(OFFSET('Water Data'!$I$29,0,10*ROW('Water Data'!I125))="","",OFFSET('Water Data'!$I$29,0,10*ROW('Water Data'!I125)))</f>
        <v/>
      </c>
      <c r="CK131" s="289" t="str">
        <f ca="true">+IF(OFFSET('Sanitation Data'!$D$28,0,10*ROW('Sanitation Data'!D125))="","",OFFSET('Sanitation Data'!$D$28,0,10*ROW('Sanitation Data'!D125)))</f>
        <v/>
      </c>
      <c r="CL131" s="289" t="str">
        <f ca="true">+IF(OFFSET('Sanitation Data'!$D$29,0,10*ROW('Sanitation Data'!D125))="","",OFFSET('Sanitation Data'!$D$29,0,10*ROW('Sanitation Data'!D125)))</f>
        <v/>
      </c>
      <c r="CM131" s="289" t="str">
        <f ca="true">+IF(OFFSET('Sanitation Data'!$D$30,0,10*ROW('Sanitation Data'!D125))="","",OFFSET('Sanitation Data'!$D$30,0,10*ROW('Sanitation Data'!D125)))</f>
        <v/>
      </c>
      <c r="CN131" s="289" t="str">
        <f ca="true">+IF(OFFSET('Sanitation Data'!$D$31,0,10*ROW('Sanitation Data'!D125))="","",OFFSET('Sanitation Data'!$D$31,0,10*ROW('Sanitation Data'!D125)))</f>
        <v/>
      </c>
      <c r="CO131" s="289" t="str">
        <f ca="true">+IF(OFFSET('Sanitation Data'!$D$32,0,10*ROW('Sanitation Data'!D125))="","",OFFSET('Sanitation Data'!$D$32,0,10*ROW('Sanitation Data'!D125)))</f>
        <v/>
      </c>
      <c r="CP131" s="289" t="str">
        <f ca="true">+IF(OFFSET('Sanitation Data'!$E$28,0,10*ROW('Sanitation Data'!E125))="","",OFFSET('Sanitation Data'!$E$28,0,10*ROW('Sanitation Data'!E125)))</f>
        <v/>
      </c>
      <c r="CQ131" s="289" t="str">
        <f ca="true">+IF(OFFSET('Sanitation Data'!$E$29,0,10*ROW('Sanitation Data'!E125))="","",OFFSET('Sanitation Data'!$E$29,0,10*ROW('Sanitation Data'!E125)))</f>
        <v/>
      </c>
      <c r="CR131" s="289" t="str">
        <f ca="true">+IF(OFFSET('Sanitation Data'!$E$30,0,10*ROW('Sanitation Data'!E125))="","",OFFSET('Sanitation Data'!$E$30,0,10*ROW('Sanitation Data'!E125)))</f>
        <v/>
      </c>
      <c r="CS131" s="289" t="str">
        <f ca="true">+IF(OFFSET('Sanitation Data'!$E$31,0,10*ROW('Sanitation Data'!E125))="","",OFFSET('Sanitation Data'!$E$31,0,10*ROW('Sanitation Data'!E125)))</f>
        <v/>
      </c>
      <c r="CT131" s="289" t="str">
        <f ca="true">+IF(OFFSET('Sanitation Data'!$E$32,0,10*ROW('Sanitation Data'!E125))="","",OFFSET('Sanitation Data'!$E$32,0,10*ROW('Sanitation Data'!E125)))</f>
        <v/>
      </c>
      <c r="CU131" s="289" t="str">
        <f ca="true">+IF(OFFSET('Sanitation Data'!$F$28,0,10*ROW('Sanitation Data'!F125))="","",OFFSET('Sanitation Data'!$F$28,0,10*ROW('Sanitation Data'!F125)))</f>
        <v/>
      </c>
      <c r="CV131" s="289" t="str">
        <f ca="true">+IF(OFFSET('Sanitation Data'!$F$29,0,10*ROW('Sanitation Data'!F125))="","",OFFSET('Sanitation Data'!$F$29,0,10*ROW('Sanitation Data'!F125)))</f>
        <v/>
      </c>
      <c r="CW131" s="289" t="str">
        <f ca="true">+IF(OFFSET('Sanitation Data'!$F$30,0,10*ROW('Sanitation Data'!F125))="","",OFFSET('Sanitation Data'!$F$30,0,10*ROW('Sanitation Data'!F125)))</f>
        <v/>
      </c>
      <c r="CX131" s="289" t="str">
        <f ca="true">+IF(OFFSET('Sanitation Data'!$F$31,0,10*ROW('Sanitation Data'!F125))="","",OFFSET('Sanitation Data'!$F$31,0,10*ROW('Sanitation Data'!F125)))</f>
        <v/>
      </c>
      <c r="CY131" s="289" t="str">
        <f ca="true">+IF(OFFSET('Sanitation Data'!$F$32,0,10*ROW('Sanitation Data'!F125))="","",OFFSET('Sanitation Data'!$F$32,0,10*ROW('Sanitation Data'!F125)))</f>
        <v/>
      </c>
      <c r="CZ131" s="289" t="str">
        <f ca="true">+IF(OFFSET('Sanitation Data'!$G$28,0,10*ROW('Sanitation Data'!G125))="","",OFFSET('Sanitation Data'!$G$28,0,10*ROW('Sanitation Data'!G125)))</f>
        <v/>
      </c>
      <c r="DA131" s="289" t="str">
        <f ca="true">+IF(OFFSET('Sanitation Data'!$G$29,0,10*ROW('Sanitation Data'!G125))="","",OFFSET('Sanitation Data'!$G$29,0,10*ROW('Sanitation Data'!G125)))</f>
        <v/>
      </c>
      <c r="DB131" s="289" t="str">
        <f ca="true">+IF(OFFSET('Sanitation Data'!$G$30,0,10*ROW('Sanitation Data'!G125))="","",OFFSET('Sanitation Data'!$G$30,0,10*ROW('Sanitation Data'!G125)))</f>
        <v/>
      </c>
      <c r="DC131" s="289" t="str">
        <f ca="true">+IF(OFFSET('Sanitation Data'!$G$31,0,10*ROW('Sanitation Data'!G125))="","",OFFSET('Sanitation Data'!$G$31,0,10*ROW('Sanitation Data'!G125)))</f>
        <v/>
      </c>
      <c r="DD131" s="289" t="str">
        <f ca="true">+IF(OFFSET('Sanitation Data'!$G$32,0,10*ROW('Sanitation Data'!G125))="","",OFFSET('Sanitation Data'!$G$32,0,10*ROW('Sanitation Data'!G125)))</f>
        <v/>
      </c>
      <c r="DE131" s="289" t="str">
        <f ca="true">+IF(OFFSET('Sanitation Data'!$H$28,0,10*ROW('Sanitation Data'!H125))="","",OFFSET('Sanitation Data'!$H$28,0,10*ROW('Sanitation Data'!H125)))</f>
        <v/>
      </c>
      <c r="DF131" s="289" t="str">
        <f ca="true">+IF(OFFSET('Sanitation Data'!$H$29,0,10*ROW('Sanitation Data'!H125))="","",OFFSET('Sanitation Data'!$H$29,0,10*ROW('Sanitation Data'!H125)))</f>
        <v/>
      </c>
      <c r="DG131" s="289" t="str">
        <f ca="true">+IF(OFFSET('Sanitation Data'!$H$30,0,10*ROW('Sanitation Data'!H125))="","",OFFSET('Sanitation Data'!$H$30,0,10*ROW('Sanitation Data'!H125)))</f>
        <v/>
      </c>
      <c r="DH131" s="289" t="str">
        <f ca="true">+IF(OFFSET('Sanitation Data'!$H$31,0,10*ROW('Sanitation Data'!H125))="","",OFFSET('Sanitation Data'!$H$31,0,10*ROW('Sanitation Data'!H125)))</f>
        <v/>
      </c>
      <c r="DI131" s="289" t="str">
        <f ca="true">+IF(OFFSET('Sanitation Data'!$H$32,0,10*ROW('Sanitation Data'!H125))="","",OFFSET('Sanitation Data'!$H$32,0,10*ROW('Sanitation Data'!H125)))</f>
        <v/>
      </c>
      <c r="DJ131" s="289" t="str">
        <f ca="true">+IF(OFFSET('Sanitation Data'!$I$28,0,10*ROW('Sanitation Data'!I125))="","",OFFSET('Sanitation Data'!$I$28,0,10*ROW('Sanitation Data'!I125)))</f>
        <v/>
      </c>
      <c r="DK131" s="289" t="str">
        <f ca="true">+IF(OFFSET('Sanitation Data'!$I$29,0,10*ROW('Sanitation Data'!I125))="","",OFFSET('Sanitation Data'!$I$29,0,10*ROW('Sanitation Data'!I125)))</f>
        <v/>
      </c>
      <c r="DL131" s="289" t="str">
        <f ca="true">+IF(OFFSET('Sanitation Data'!$I$30,0,10*ROW('Sanitation Data'!I125))="","",OFFSET('Sanitation Data'!$I$30,0,10*ROW('Sanitation Data'!I125)))</f>
        <v/>
      </c>
      <c r="DM131" s="289" t="str">
        <f ca="true">+IF(OFFSET('Sanitation Data'!$I$31,0,10*ROW('Sanitation Data'!I125))="","",OFFSET('Sanitation Data'!$I$31,0,10*ROW('Sanitation Data'!I125)))</f>
        <v/>
      </c>
      <c r="DN131" s="289" t="str">
        <f ca="true">+IF(OFFSET('Sanitation Data'!$I$32,0,10*ROW('Sanitation Data'!I125))="","",OFFSET('Sanitation Data'!$I$32,0,10*ROW('Sanitation Data'!I125)))</f>
        <v/>
      </c>
      <c r="DO131" s="289" t="str">
        <f ca="true">+IF(OFFSET('Hygiene Data'!$D$11,0,10*ROW('Hygiene Data'!D125))="","",OFFSET('Hygiene Data'!$D$11,0,10*ROW('Hygiene Data'!D125)))</f>
        <v/>
      </c>
      <c r="DP131" s="289" t="str">
        <f ca="true">+IF(OFFSET('Hygiene Data'!$D$12,0,10*ROW('Hygiene Data'!D125))="","",OFFSET('Hygiene Data'!$D$12,0,10*ROW('Hygiene Data'!D125)))</f>
        <v/>
      </c>
      <c r="DQ131" s="289" t="str">
        <f ca="true">+IF(OFFSET('Hygiene Data'!$D$13,0,10*ROW('Hygiene Data'!D125))="","",OFFSET('Hygiene Data'!$D$13,0,10*ROW('Hygiene Data'!D125)))</f>
        <v/>
      </c>
      <c r="DR131" s="289" t="str">
        <f ca="true">+IF(OFFSET('Hygiene Data'!$E$11,0,10*ROW('Hygiene Data'!E125))="","",OFFSET('Hygiene Data'!$E$11,0,10*ROW('Hygiene Data'!E125)))</f>
        <v/>
      </c>
      <c r="DS131" s="289" t="str">
        <f ca="true">+IF(OFFSET('Hygiene Data'!$E$12,0,10*ROW('Hygiene Data'!E125))="","",OFFSET('Hygiene Data'!$E$12,0,10*ROW('Hygiene Data'!E125)))</f>
        <v/>
      </c>
      <c r="DT131" s="289" t="str">
        <f ca="true">+IF(OFFSET('Hygiene Data'!$E$13,0,10*ROW('Hygiene Data'!E125))="","",OFFSET('Hygiene Data'!$E$13,0,10*ROW('Hygiene Data'!E125)))</f>
        <v/>
      </c>
      <c r="DU131" s="289" t="str">
        <f ca="true">+IF(OFFSET('Hygiene Data'!$F$11,0,10*ROW('Hygiene Data'!F125))="","",OFFSET('Hygiene Data'!$F$11,0,10*ROW('Hygiene Data'!F125)))</f>
        <v/>
      </c>
      <c r="DV131" s="289" t="str">
        <f ca="true">+IF(OFFSET('Hygiene Data'!$F$12,0,10*ROW('Hygiene Data'!F125))="","",OFFSET('Hygiene Data'!$F$12,0,10*ROW('Hygiene Data'!F125)))</f>
        <v/>
      </c>
      <c r="DW131" s="289" t="str">
        <f ca="true">+IF(OFFSET('Hygiene Data'!$F$13,0,10*ROW('Hygiene Data'!F125))="","",OFFSET('Hygiene Data'!$F$13,0,10*ROW('Hygiene Data'!F125)))</f>
        <v/>
      </c>
      <c r="DX131" s="289" t="str">
        <f ca="true">+IF(OFFSET('Hygiene Data'!$G$11,0,10*ROW('Hygiene Data'!G125))="","",OFFSET('Hygiene Data'!$G$11,0,10*ROW('Hygiene Data'!G125)))</f>
        <v/>
      </c>
      <c r="DY131" s="289" t="str">
        <f ca="true">+IF(OFFSET('Hygiene Data'!$G$12,0,10*ROW('Hygiene Data'!G125))="","",OFFSET('Hygiene Data'!$G$12,0,10*ROW('Hygiene Data'!G125)))</f>
        <v/>
      </c>
      <c r="DZ131" s="289" t="str">
        <f ca="true">+IF(OFFSET('Hygiene Data'!$G$13,0,10*ROW('Hygiene Data'!G125))="","",OFFSET('Hygiene Data'!$G$13,0,10*ROW('Hygiene Data'!G125)))</f>
        <v/>
      </c>
      <c r="EA131" s="289" t="str">
        <f ca="true">+IF(OFFSET('Hygiene Data'!$H$11,0,10*ROW('Hygiene Data'!H125))="","",OFFSET('Hygiene Data'!$H$11,0,10*ROW('Hygiene Data'!H125)))</f>
        <v/>
      </c>
      <c r="EB131" s="289" t="str">
        <f ca="true">+IF(OFFSET('Hygiene Data'!$H$12,0,10*ROW('Hygiene Data'!H125))="","",OFFSET('Hygiene Data'!$H$12,0,10*ROW('Hygiene Data'!H125)))</f>
        <v/>
      </c>
      <c r="EC131" s="289" t="str">
        <f ca="true">+IF(OFFSET('Hygiene Data'!$H$13,0,10*ROW('Hygiene Data'!H125))="","",OFFSET('Hygiene Data'!$H$13,0,10*ROW('Hygiene Data'!H125)))</f>
        <v/>
      </c>
      <c r="ED131" s="289" t="str">
        <f ca="true">+IF(OFFSET('Hygiene Data'!$I$11,0,10*ROW('Hygiene Data'!I125))="","",OFFSET('Hygiene Data'!$I$11,0,10*ROW('Hygiene Data'!I125)))</f>
        <v/>
      </c>
      <c r="EE131" s="289" t="str">
        <f ca="true">+IF(OFFSET('Hygiene Data'!$I$12,0,10*ROW('Hygiene Data'!I125))="","",OFFSET('Hygiene Data'!$I$12,0,10*ROW('Hygiene Data'!I125)))</f>
        <v/>
      </c>
      <c r="EF131" s="289"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5"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9"/>
      <c r="BS132" s="289" t="str">
        <f ca="true">+IF(OFFSET('Water Data'!$D$27,0,10*ROW('Water Data'!D126))="","",OFFSET('Water Data'!$D$27,0,10*ROW('Water Data'!D126)))</f>
        <v/>
      </c>
      <c r="BT132" s="289" t="str">
        <f ca="true">+IF(OFFSET('Water Data'!$D$28,0,10*ROW('Water Data'!D126))="","",OFFSET('Water Data'!$D$28,0,10*ROW('Water Data'!D126)))</f>
        <v/>
      </c>
      <c r="BU132" s="289" t="str">
        <f ca="true">+IF(OFFSET('Water Data'!$D$29,0,10*ROW('Water Data'!D126))="","",OFFSET('Water Data'!$D$29,0,10*ROW('Water Data'!D126)))</f>
        <v/>
      </c>
      <c r="BV132" s="289" t="str">
        <f ca="true">+IF(OFFSET('Water Data'!$E$27,0,10*ROW('Water Data'!E126))="","",OFFSET('Water Data'!$E$27,0,10*ROW('Water Data'!E126)))</f>
        <v/>
      </c>
      <c r="BW132" s="289" t="str">
        <f ca="true">+IF(OFFSET('Water Data'!$E$28,0,10*ROW('Water Data'!E126))="","",OFFSET('Water Data'!$E$28,0,10*ROW('Water Data'!E126)))</f>
        <v/>
      </c>
      <c r="BX132" s="289" t="str">
        <f ca="true">+IF(OFFSET('Water Data'!$E$29,0,10*ROW('Water Data'!E126))="","",OFFSET('Water Data'!$E$29,0,10*ROW('Water Data'!E126)))</f>
        <v/>
      </c>
      <c r="BY132" s="289" t="str">
        <f ca="true">+IF(OFFSET('Water Data'!$F$27,0,10*ROW('Water Data'!F126))="","",OFFSET('Water Data'!$F$27,0,10*ROW('Water Data'!F126)))</f>
        <v/>
      </c>
      <c r="BZ132" s="289" t="str">
        <f ca="true">+IF(OFFSET('Water Data'!$F$28,0,10*ROW('Water Data'!F126))="","",OFFSET('Water Data'!$F$28,0,10*ROW('Water Data'!F126)))</f>
        <v/>
      </c>
      <c r="CA132" s="289" t="str">
        <f ca="true">+IF(OFFSET('Water Data'!$F$29,0,10*ROW('Water Data'!F126))="","",OFFSET('Water Data'!$F$29,0,10*ROW('Water Data'!F126)))</f>
        <v/>
      </c>
      <c r="CB132" s="289" t="str">
        <f ca="true">+IF(OFFSET('Water Data'!$G$27,0,10*ROW('Water Data'!G126))="","",OFFSET('Water Data'!$G$27,0,10*ROW('Water Data'!G126)))</f>
        <v/>
      </c>
      <c r="CC132" s="289" t="str">
        <f ca="true">+IF(OFFSET('Water Data'!$G$28,0,10*ROW('Water Data'!G126))="","",OFFSET('Water Data'!$G$28,0,10*ROW('Water Data'!G126)))</f>
        <v/>
      </c>
      <c r="CD132" s="289" t="str">
        <f ca="true">+IF(OFFSET('Water Data'!$G$29,0,10*ROW('Water Data'!G126))="","",OFFSET('Water Data'!$G$29,0,10*ROW('Water Data'!G126)))</f>
        <v/>
      </c>
      <c r="CE132" s="289" t="str">
        <f ca="true">+IF(OFFSET('Water Data'!$H$27,0,10*ROW('Water Data'!H126))="","",OFFSET('Water Data'!$H$27,0,10*ROW('Water Data'!H126)))</f>
        <v/>
      </c>
      <c r="CF132" s="289" t="str">
        <f ca="true">+IF(OFFSET('Water Data'!$H$28,0,10*ROW('Water Data'!H126))="","",OFFSET('Water Data'!$H$28,0,10*ROW('Water Data'!H126)))</f>
        <v/>
      </c>
      <c r="CG132" s="289" t="str">
        <f ca="true">+IF(OFFSET('Water Data'!$H$29,0,10*ROW('Water Data'!H126))="","",OFFSET('Water Data'!$H$29,0,10*ROW('Water Data'!H126)))</f>
        <v/>
      </c>
      <c r="CH132" s="289" t="str">
        <f ca="true">+IF(OFFSET('Water Data'!$I$27,0,10*ROW('Water Data'!I126))="","",OFFSET('Water Data'!$I$27,0,10*ROW('Water Data'!I126)))</f>
        <v/>
      </c>
      <c r="CI132" s="289" t="str">
        <f ca="true">+IF(OFFSET('Water Data'!$I$28,0,10*ROW('Water Data'!I126))="","",OFFSET('Water Data'!$I$28,0,10*ROW('Water Data'!I126)))</f>
        <v/>
      </c>
      <c r="CJ132" s="289" t="str">
        <f ca="true">+IF(OFFSET('Water Data'!$I$29,0,10*ROW('Water Data'!I126))="","",OFFSET('Water Data'!$I$29,0,10*ROW('Water Data'!I126)))</f>
        <v/>
      </c>
      <c r="CK132" s="289" t="str">
        <f ca="true">+IF(OFFSET('Sanitation Data'!$D$28,0,10*ROW('Sanitation Data'!D126))="","",OFFSET('Sanitation Data'!$D$28,0,10*ROW('Sanitation Data'!D126)))</f>
        <v/>
      </c>
      <c r="CL132" s="289" t="str">
        <f ca="true">+IF(OFFSET('Sanitation Data'!$D$29,0,10*ROW('Sanitation Data'!D126))="","",OFFSET('Sanitation Data'!$D$29,0,10*ROW('Sanitation Data'!D126)))</f>
        <v/>
      </c>
      <c r="CM132" s="289" t="str">
        <f ca="true">+IF(OFFSET('Sanitation Data'!$D$30,0,10*ROW('Sanitation Data'!D126))="","",OFFSET('Sanitation Data'!$D$30,0,10*ROW('Sanitation Data'!D126)))</f>
        <v/>
      </c>
      <c r="CN132" s="289" t="str">
        <f ca="true">+IF(OFFSET('Sanitation Data'!$D$31,0,10*ROW('Sanitation Data'!D126))="","",OFFSET('Sanitation Data'!$D$31,0,10*ROW('Sanitation Data'!D126)))</f>
        <v/>
      </c>
      <c r="CO132" s="289" t="str">
        <f ca="true">+IF(OFFSET('Sanitation Data'!$D$32,0,10*ROW('Sanitation Data'!D126))="","",OFFSET('Sanitation Data'!$D$32,0,10*ROW('Sanitation Data'!D126)))</f>
        <v/>
      </c>
      <c r="CP132" s="289" t="str">
        <f ca="true">+IF(OFFSET('Sanitation Data'!$E$28,0,10*ROW('Sanitation Data'!E126))="","",OFFSET('Sanitation Data'!$E$28,0,10*ROW('Sanitation Data'!E126)))</f>
        <v/>
      </c>
      <c r="CQ132" s="289" t="str">
        <f ca="true">+IF(OFFSET('Sanitation Data'!$E$29,0,10*ROW('Sanitation Data'!E126))="","",OFFSET('Sanitation Data'!$E$29,0,10*ROW('Sanitation Data'!E126)))</f>
        <v/>
      </c>
      <c r="CR132" s="289" t="str">
        <f ca="true">+IF(OFFSET('Sanitation Data'!$E$30,0,10*ROW('Sanitation Data'!E126))="","",OFFSET('Sanitation Data'!$E$30,0,10*ROW('Sanitation Data'!E126)))</f>
        <v/>
      </c>
      <c r="CS132" s="289" t="str">
        <f ca="true">+IF(OFFSET('Sanitation Data'!$E$31,0,10*ROW('Sanitation Data'!E126))="","",OFFSET('Sanitation Data'!$E$31,0,10*ROW('Sanitation Data'!E126)))</f>
        <v/>
      </c>
      <c r="CT132" s="289" t="str">
        <f ca="true">+IF(OFFSET('Sanitation Data'!$E$32,0,10*ROW('Sanitation Data'!E126))="","",OFFSET('Sanitation Data'!$E$32,0,10*ROW('Sanitation Data'!E126)))</f>
        <v/>
      </c>
      <c r="CU132" s="289" t="str">
        <f ca="true">+IF(OFFSET('Sanitation Data'!$F$28,0,10*ROW('Sanitation Data'!F126))="","",OFFSET('Sanitation Data'!$F$28,0,10*ROW('Sanitation Data'!F126)))</f>
        <v/>
      </c>
      <c r="CV132" s="289" t="str">
        <f ca="true">+IF(OFFSET('Sanitation Data'!$F$29,0,10*ROW('Sanitation Data'!F126))="","",OFFSET('Sanitation Data'!$F$29,0,10*ROW('Sanitation Data'!F126)))</f>
        <v/>
      </c>
      <c r="CW132" s="289" t="str">
        <f ca="true">+IF(OFFSET('Sanitation Data'!$F$30,0,10*ROW('Sanitation Data'!F126))="","",OFFSET('Sanitation Data'!$F$30,0,10*ROW('Sanitation Data'!F126)))</f>
        <v/>
      </c>
      <c r="CX132" s="289" t="str">
        <f ca="true">+IF(OFFSET('Sanitation Data'!$F$31,0,10*ROW('Sanitation Data'!F126))="","",OFFSET('Sanitation Data'!$F$31,0,10*ROW('Sanitation Data'!F126)))</f>
        <v/>
      </c>
      <c r="CY132" s="289" t="str">
        <f ca="true">+IF(OFFSET('Sanitation Data'!$F$32,0,10*ROW('Sanitation Data'!F126))="","",OFFSET('Sanitation Data'!$F$32,0,10*ROW('Sanitation Data'!F126)))</f>
        <v/>
      </c>
      <c r="CZ132" s="289" t="str">
        <f ca="true">+IF(OFFSET('Sanitation Data'!$G$28,0,10*ROW('Sanitation Data'!G126))="","",OFFSET('Sanitation Data'!$G$28,0,10*ROW('Sanitation Data'!G126)))</f>
        <v/>
      </c>
      <c r="DA132" s="289" t="str">
        <f ca="true">+IF(OFFSET('Sanitation Data'!$G$29,0,10*ROW('Sanitation Data'!G126))="","",OFFSET('Sanitation Data'!$G$29,0,10*ROW('Sanitation Data'!G126)))</f>
        <v/>
      </c>
      <c r="DB132" s="289" t="str">
        <f ca="true">+IF(OFFSET('Sanitation Data'!$G$30,0,10*ROW('Sanitation Data'!G126))="","",OFFSET('Sanitation Data'!$G$30,0,10*ROW('Sanitation Data'!G126)))</f>
        <v/>
      </c>
      <c r="DC132" s="289" t="str">
        <f ca="true">+IF(OFFSET('Sanitation Data'!$G$31,0,10*ROW('Sanitation Data'!G126))="","",OFFSET('Sanitation Data'!$G$31,0,10*ROW('Sanitation Data'!G126)))</f>
        <v/>
      </c>
      <c r="DD132" s="289" t="str">
        <f ca="true">+IF(OFFSET('Sanitation Data'!$G$32,0,10*ROW('Sanitation Data'!G126))="","",OFFSET('Sanitation Data'!$G$32,0,10*ROW('Sanitation Data'!G126)))</f>
        <v/>
      </c>
      <c r="DE132" s="289" t="str">
        <f ca="true">+IF(OFFSET('Sanitation Data'!$H$28,0,10*ROW('Sanitation Data'!H126))="","",OFFSET('Sanitation Data'!$H$28,0,10*ROW('Sanitation Data'!H126)))</f>
        <v/>
      </c>
      <c r="DF132" s="289" t="str">
        <f ca="true">+IF(OFFSET('Sanitation Data'!$H$29,0,10*ROW('Sanitation Data'!H126))="","",OFFSET('Sanitation Data'!$H$29,0,10*ROW('Sanitation Data'!H126)))</f>
        <v/>
      </c>
      <c r="DG132" s="289" t="str">
        <f ca="true">+IF(OFFSET('Sanitation Data'!$H$30,0,10*ROW('Sanitation Data'!H126))="","",OFFSET('Sanitation Data'!$H$30,0,10*ROW('Sanitation Data'!H126)))</f>
        <v/>
      </c>
      <c r="DH132" s="289" t="str">
        <f ca="true">+IF(OFFSET('Sanitation Data'!$H$31,0,10*ROW('Sanitation Data'!H126))="","",OFFSET('Sanitation Data'!$H$31,0,10*ROW('Sanitation Data'!H126)))</f>
        <v/>
      </c>
      <c r="DI132" s="289" t="str">
        <f ca="true">+IF(OFFSET('Sanitation Data'!$H$32,0,10*ROW('Sanitation Data'!H126))="","",OFFSET('Sanitation Data'!$H$32,0,10*ROW('Sanitation Data'!H126)))</f>
        <v/>
      </c>
      <c r="DJ132" s="289" t="str">
        <f ca="true">+IF(OFFSET('Sanitation Data'!$I$28,0,10*ROW('Sanitation Data'!I126))="","",OFFSET('Sanitation Data'!$I$28,0,10*ROW('Sanitation Data'!I126)))</f>
        <v/>
      </c>
      <c r="DK132" s="289" t="str">
        <f ca="true">+IF(OFFSET('Sanitation Data'!$I$29,0,10*ROW('Sanitation Data'!I126))="","",OFFSET('Sanitation Data'!$I$29,0,10*ROW('Sanitation Data'!I126)))</f>
        <v/>
      </c>
      <c r="DL132" s="289" t="str">
        <f ca="true">+IF(OFFSET('Sanitation Data'!$I$30,0,10*ROW('Sanitation Data'!I126))="","",OFFSET('Sanitation Data'!$I$30,0,10*ROW('Sanitation Data'!I126)))</f>
        <v/>
      </c>
      <c r="DM132" s="289" t="str">
        <f ca="true">+IF(OFFSET('Sanitation Data'!$I$31,0,10*ROW('Sanitation Data'!I126))="","",OFFSET('Sanitation Data'!$I$31,0,10*ROW('Sanitation Data'!I126)))</f>
        <v/>
      </c>
      <c r="DN132" s="289" t="str">
        <f ca="true">+IF(OFFSET('Sanitation Data'!$I$32,0,10*ROW('Sanitation Data'!I126))="","",OFFSET('Sanitation Data'!$I$32,0,10*ROW('Sanitation Data'!I126)))</f>
        <v/>
      </c>
      <c r="DO132" s="289" t="str">
        <f ca="true">+IF(OFFSET('Hygiene Data'!$D$11,0,10*ROW('Hygiene Data'!D126))="","",OFFSET('Hygiene Data'!$D$11,0,10*ROW('Hygiene Data'!D126)))</f>
        <v/>
      </c>
      <c r="DP132" s="289" t="str">
        <f ca="true">+IF(OFFSET('Hygiene Data'!$D$12,0,10*ROW('Hygiene Data'!D126))="","",OFFSET('Hygiene Data'!$D$12,0,10*ROW('Hygiene Data'!D126)))</f>
        <v/>
      </c>
      <c r="DQ132" s="289" t="str">
        <f ca="true">+IF(OFFSET('Hygiene Data'!$D$13,0,10*ROW('Hygiene Data'!D126))="","",OFFSET('Hygiene Data'!$D$13,0,10*ROW('Hygiene Data'!D126)))</f>
        <v/>
      </c>
      <c r="DR132" s="289" t="str">
        <f ca="true">+IF(OFFSET('Hygiene Data'!$E$11,0,10*ROW('Hygiene Data'!E126))="","",OFFSET('Hygiene Data'!$E$11,0,10*ROW('Hygiene Data'!E126)))</f>
        <v/>
      </c>
      <c r="DS132" s="289" t="str">
        <f ca="true">+IF(OFFSET('Hygiene Data'!$E$12,0,10*ROW('Hygiene Data'!E126))="","",OFFSET('Hygiene Data'!$E$12,0,10*ROW('Hygiene Data'!E126)))</f>
        <v/>
      </c>
      <c r="DT132" s="289" t="str">
        <f ca="true">+IF(OFFSET('Hygiene Data'!$E$13,0,10*ROW('Hygiene Data'!E126))="","",OFFSET('Hygiene Data'!$E$13,0,10*ROW('Hygiene Data'!E126)))</f>
        <v/>
      </c>
      <c r="DU132" s="289" t="str">
        <f ca="true">+IF(OFFSET('Hygiene Data'!$F$11,0,10*ROW('Hygiene Data'!F126))="","",OFFSET('Hygiene Data'!$F$11,0,10*ROW('Hygiene Data'!F126)))</f>
        <v/>
      </c>
      <c r="DV132" s="289" t="str">
        <f ca="true">+IF(OFFSET('Hygiene Data'!$F$12,0,10*ROW('Hygiene Data'!F126))="","",OFFSET('Hygiene Data'!$F$12,0,10*ROW('Hygiene Data'!F126)))</f>
        <v/>
      </c>
      <c r="DW132" s="289" t="str">
        <f ca="true">+IF(OFFSET('Hygiene Data'!$F$13,0,10*ROW('Hygiene Data'!F126))="","",OFFSET('Hygiene Data'!$F$13,0,10*ROW('Hygiene Data'!F126)))</f>
        <v/>
      </c>
      <c r="DX132" s="289" t="str">
        <f ca="true">+IF(OFFSET('Hygiene Data'!$G$11,0,10*ROW('Hygiene Data'!G126))="","",OFFSET('Hygiene Data'!$G$11,0,10*ROW('Hygiene Data'!G126)))</f>
        <v/>
      </c>
      <c r="DY132" s="289" t="str">
        <f ca="true">+IF(OFFSET('Hygiene Data'!$G$12,0,10*ROW('Hygiene Data'!G126))="","",OFFSET('Hygiene Data'!$G$12,0,10*ROW('Hygiene Data'!G126)))</f>
        <v/>
      </c>
      <c r="DZ132" s="289" t="str">
        <f ca="true">+IF(OFFSET('Hygiene Data'!$G$13,0,10*ROW('Hygiene Data'!G126))="","",OFFSET('Hygiene Data'!$G$13,0,10*ROW('Hygiene Data'!G126)))</f>
        <v/>
      </c>
      <c r="EA132" s="289" t="str">
        <f ca="true">+IF(OFFSET('Hygiene Data'!$H$11,0,10*ROW('Hygiene Data'!H126))="","",OFFSET('Hygiene Data'!$H$11,0,10*ROW('Hygiene Data'!H126)))</f>
        <v/>
      </c>
      <c r="EB132" s="289" t="str">
        <f ca="true">+IF(OFFSET('Hygiene Data'!$H$12,0,10*ROW('Hygiene Data'!H126))="","",OFFSET('Hygiene Data'!$H$12,0,10*ROW('Hygiene Data'!H126)))</f>
        <v/>
      </c>
      <c r="EC132" s="289" t="str">
        <f ca="true">+IF(OFFSET('Hygiene Data'!$H$13,0,10*ROW('Hygiene Data'!H126))="","",OFFSET('Hygiene Data'!$H$13,0,10*ROW('Hygiene Data'!H126)))</f>
        <v/>
      </c>
      <c r="ED132" s="289" t="str">
        <f ca="true">+IF(OFFSET('Hygiene Data'!$I$11,0,10*ROW('Hygiene Data'!I126))="","",OFFSET('Hygiene Data'!$I$11,0,10*ROW('Hygiene Data'!I126)))</f>
        <v/>
      </c>
      <c r="EE132" s="289" t="str">
        <f ca="true">+IF(OFFSET('Hygiene Data'!$I$12,0,10*ROW('Hygiene Data'!I126))="","",OFFSET('Hygiene Data'!$I$12,0,10*ROW('Hygiene Data'!I126)))</f>
        <v/>
      </c>
      <c r="EF132" s="289"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5"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9"/>
      <c r="BS133" s="289" t="str">
        <f ca="true">+IF(OFFSET('Water Data'!$D$27,0,10*ROW('Water Data'!D127))="","",OFFSET('Water Data'!$D$27,0,10*ROW('Water Data'!D127)))</f>
        <v/>
      </c>
      <c r="BT133" s="289" t="str">
        <f ca="true">+IF(OFFSET('Water Data'!$D$28,0,10*ROW('Water Data'!D127))="","",OFFSET('Water Data'!$D$28,0,10*ROW('Water Data'!D127)))</f>
        <v/>
      </c>
      <c r="BU133" s="289" t="str">
        <f ca="true">+IF(OFFSET('Water Data'!$D$29,0,10*ROW('Water Data'!D127))="","",OFFSET('Water Data'!$D$29,0,10*ROW('Water Data'!D127)))</f>
        <v/>
      </c>
      <c r="BV133" s="289" t="str">
        <f ca="true">+IF(OFFSET('Water Data'!$E$27,0,10*ROW('Water Data'!E127))="","",OFFSET('Water Data'!$E$27,0,10*ROW('Water Data'!E127)))</f>
        <v/>
      </c>
      <c r="BW133" s="289" t="str">
        <f ca="true">+IF(OFFSET('Water Data'!$E$28,0,10*ROW('Water Data'!E127))="","",OFFSET('Water Data'!$E$28,0,10*ROW('Water Data'!E127)))</f>
        <v/>
      </c>
      <c r="BX133" s="289" t="str">
        <f ca="true">+IF(OFFSET('Water Data'!$E$29,0,10*ROW('Water Data'!E127))="","",OFFSET('Water Data'!$E$29,0,10*ROW('Water Data'!E127)))</f>
        <v/>
      </c>
      <c r="BY133" s="289" t="str">
        <f ca="true">+IF(OFFSET('Water Data'!$F$27,0,10*ROW('Water Data'!F127))="","",OFFSET('Water Data'!$F$27,0,10*ROW('Water Data'!F127)))</f>
        <v/>
      </c>
      <c r="BZ133" s="289" t="str">
        <f ca="true">+IF(OFFSET('Water Data'!$F$28,0,10*ROW('Water Data'!F127))="","",OFFSET('Water Data'!$F$28,0,10*ROW('Water Data'!F127)))</f>
        <v/>
      </c>
      <c r="CA133" s="289" t="str">
        <f ca="true">+IF(OFFSET('Water Data'!$F$29,0,10*ROW('Water Data'!F127))="","",OFFSET('Water Data'!$F$29,0,10*ROW('Water Data'!F127)))</f>
        <v/>
      </c>
      <c r="CB133" s="289" t="str">
        <f ca="true">+IF(OFFSET('Water Data'!$G$27,0,10*ROW('Water Data'!G127))="","",OFFSET('Water Data'!$G$27,0,10*ROW('Water Data'!G127)))</f>
        <v/>
      </c>
      <c r="CC133" s="289" t="str">
        <f ca="true">+IF(OFFSET('Water Data'!$G$28,0,10*ROW('Water Data'!G127))="","",OFFSET('Water Data'!$G$28,0,10*ROW('Water Data'!G127)))</f>
        <v/>
      </c>
      <c r="CD133" s="289" t="str">
        <f ca="true">+IF(OFFSET('Water Data'!$G$29,0,10*ROW('Water Data'!G127))="","",OFFSET('Water Data'!$G$29,0,10*ROW('Water Data'!G127)))</f>
        <v/>
      </c>
      <c r="CE133" s="289" t="str">
        <f ca="true">+IF(OFFSET('Water Data'!$H$27,0,10*ROW('Water Data'!H127))="","",OFFSET('Water Data'!$H$27,0,10*ROW('Water Data'!H127)))</f>
        <v/>
      </c>
      <c r="CF133" s="289" t="str">
        <f ca="true">+IF(OFFSET('Water Data'!$H$28,0,10*ROW('Water Data'!H127))="","",OFFSET('Water Data'!$H$28,0,10*ROW('Water Data'!H127)))</f>
        <v/>
      </c>
      <c r="CG133" s="289" t="str">
        <f ca="true">+IF(OFFSET('Water Data'!$H$29,0,10*ROW('Water Data'!H127))="","",OFFSET('Water Data'!$H$29,0,10*ROW('Water Data'!H127)))</f>
        <v/>
      </c>
      <c r="CH133" s="289" t="str">
        <f ca="true">+IF(OFFSET('Water Data'!$I$27,0,10*ROW('Water Data'!I127))="","",OFFSET('Water Data'!$I$27,0,10*ROW('Water Data'!I127)))</f>
        <v/>
      </c>
      <c r="CI133" s="289" t="str">
        <f ca="true">+IF(OFFSET('Water Data'!$I$28,0,10*ROW('Water Data'!I127))="","",OFFSET('Water Data'!$I$28,0,10*ROW('Water Data'!I127)))</f>
        <v/>
      </c>
      <c r="CJ133" s="289" t="str">
        <f ca="true">+IF(OFFSET('Water Data'!$I$29,0,10*ROW('Water Data'!I127))="","",OFFSET('Water Data'!$I$29,0,10*ROW('Water Data'!I127)))</f>
        <v/>
      </c>
      <c r="CK133" s="289" t="str">
        <f ca="true">+IF(OFFSET('Sanitation Data'!$D$28,0,10*ROW('Sanitation Data'!D127))="","",OFFSET('Sanitation Data'!$D$28,0,10*ROW('Sanitation Data'!D127)))</f>
        <v/>
      </c>
      <c r="CL133" s="289" t="str">
        <f ca="true">+IF(OFFSET('Sanitation Data'!$D$29,0,10*ROW('Sanitation Data'!D127))="","",OFFSET('Sanitation Data'!$D$29,0,10*ROW('Sanitation Data'!D127)))</f>
        <v/>
      </c>
      <c r="CM133" s="289" t="str">
        <f ca="true">+IF(OFFSET('Sanitation Data'!$D$30,0,10*ROW('Sanitation Data'!D127))="","",OFFSET('Sanitation Data'!$D$30,0,10*ROW('Sanitation Data'!D127)))</f>
        <v/>
      </c>
      <c r="CN133" s="289" t="str">
        <f ca="true">+IF(OFFSET('Sanitation Data'!$D$31,0,10*ROW('Sanitation Data'!D127))="","",OFFSET('Sanitation Data'!$D$31,0,10*ROW('Sanitation Data'!D127)))</f>
        <v/>
      </c>
      <c r="CO133" s="289" t="str">
        <f ca="true">+IF(OFFSET('Sanitation Data'!$D$32,0,10*ROW('Sanitation Data'!D127))="","",OFFSET('Sanitation Data'!$D$32,0,10*ROW('Sanitation Data'!D127)))</f>
        <v/>
      </c>
      <c r="CP133" s="289" t="str">
        <f ca="true">+IF(OFFSET('Sanitation Data'!$E$28,0,10*ROW('Sanitation Data'!E127))="","",OFFSET('Sanitation Data'!$E$28,0,10*ROW('Sanitation Data'!E127)))</f>
        <v/>
      </c>
      <c r="CQ133" s="289" t="str">
        <f ca="true">+IF(OFFSET('Sanitation Data'!$E$29,0,10*ROW('Sanitation Data'!E127))="","",OFFSET('Sanitation Data'!$E$29,0,10*ROW('Sanitation Data'!E127)))</f>
        <v/>
      </c>
      <c r="CR133" s="289" t="str">
        <f ca="true">+IF(OFFSET('Sanitation Data'!$E$30,0,10*ROW('Sanitation Data'!E127))="","",OFFSET('Sanitation Data'!$E$30,0,10*ROW('Sanitation Data'!E127)))</f>
        <v/>
      </c>
      <c r="CS133" s="289" t="str">
        <f ca="true">+IF(OFFSET('Sanitation Data'!$E$31,0,10*ROW('Sanitation Data'!E127))="","",OFFSET('Sanitation Data'!$E$31,0,10*ROW('Sanitation Data'!E127)))</f>
        <v/>
      </c>
      <c r="CT133" s="289" t="str">
        <f ca="true">+IF(OFFSET('Sanitation Data'!$E$32,0,10*ROW('Sanitation Data'!E127))="","",OFFSET('Sanitation Data'!$E$32,0,10*ROW('Sanitation Data'!E127)))</f>
        <v/>
      </c>
      <c r="CU133" s="289" t="str">
        <f ca="true">+IF(OFFSET('Sanitation Data'!$F$28,0,10*ROW('Sanitation Data'!F127))="","",OFFSET('Sanitation Data'!$F$28,0,10*ROW('Sanitation Data'!F127)))</f>
        <v/>
      </c>
      <c r="CV133" s="289" t="str">
        <f ca="true">+IF(OFFSET('Sanitation Data'!$F$29,0,10*ROW('Sanitation Data'!F127))="","",OFFSET('Sanitation Data'!$F$29,0,10*ROW('Sanitation Data'!F127)))</f>
        <v/>
      </c>
      <c r="CW133" s="289" t="str">
        <f ca="true">+IF(OFFSET('Sanitation Data'!$F$30,0,10*ROW('Sanitation Data'!F127))="","",OFFSET('Sanitation Data'!$F$30,0,10*ROW('Sanitation Data'!F127)))</f>
        <v/>
      </c>
      <c r="CX133" s="289" t="str">
        <f ca="true">+IF(OFFSET('Sanitation Data'!$F$31,0,10*ROW('Sanitation Data'!F127))="","",OFFSET('Sanitation Data'!$F$31,0,10*ROW('Sanitation Data'!F127)))</f>
        <v/>
      </c>
      <c r="CY133" s="289" t="str">
        <f ca="true">+IF(OFFSET('Sanitation Data'!$F$32,0,10*ROW('Sanitation Data'!F127))="","",OFFSET('Sanitation Data'!$F$32,0,10*ROW('Sanitation Data'!F127)))</f>
        <v/>
      </c>
      <c r="CZ133" s="289" t="str">
        <f ca="true">+IF(OFFSET('Sanitation Data'!$G$28,0,10*ROW('Sanitation Data'!G127))="","",OFFSET('Sanitation Data'!$G$28,0,10*ROW('Sanitation Data'!G127)))</f>
        <v/>
      </c>
      <c r="DA133" s="289" t="str">
        <f ca="true">+IF(OFFSET('Sanitation Data'!$G$29,0,10*ROW('Sanitation Data'!G127))="","",OFFSET('Sanitation Data'!$G$29,0,10*ROW('Sanitation Data'!G127)))</f>
        <v/>
      </c>
      <c r="DB133" s="289" t="str">
        <f ca="true">+IF(OFFSET('Sanitation Data'!$G$30,0,10*ROW('Sanitation Data'!G127))="","",OFFSET('Sanitation Data'!$G$30,0,10*ROW('Sanitation Data'!G127)))</f>
        <v/>
      </c>
      <c r="DC133" s="289" t="str">
        <f ca="true">+IF(OFFSET('Sanitation Data'!$G$31,0,10*ROW('Sanitation Data'!G127))="","",OFFSET('Sanitation Data'!$G$31,0,10*ROW('Sanitation Data'!G127)))</f>
        <v/>
      </c>
      <c r="DD133" s="289" t="str">
        <f ca="true">+IF(OFFSET('Sanitation Data'!$G$32,0,10*ROW('Sanitation Data'!G127))="","",OFFSET('Sanitation Data'!$G$32,0,10*ROW('Sanitation Data'!G127)))</f>
        <v/>
      </c>
      <c r="DE133" s="289" t="str">
        <f ca="true">+IF(OFFSET('Sanitation Data'!$H$28,0,10*ROW('Sanitation Data'!H127))="","",OFFSET('Sanitation Data'!$H$28,0,10*ROW('Sanitation Data'!H127)))</f>
        <v/>
      </c>
      <c r="DF133" s="289" t="str">
        <f ca="true">+IF(OFFSET('Sanitation Data'!$H$29,0,10*ROW('Sanitation Data'!H127))="","",OFFSET('Sanitation Data'!$H$29,0,10*ROW('Sanitation Data'!H127)))</f>
        <v/>
      </c>
      <c r="DG133" s="289" t="str">
        <f ca="true">+IF(OFFSET('Sanitation Data'!$H$30,0,10*ROW('Sanitation Data'!H127))="","",OFFSET('Sanitation Data'!$H$30,0,10*ROW('Sanitation Data'!H127)))</f>
        <v/>
      </c>
      <c r="DH133" s="289" t="str">
        <f ca="true">+IF(OFFSET('Sanitation Data'!$H$31,0,10*ROW('Sanitation Data'!H127))="","",OFFSET('Sanitation Data'!$H$31,0,10*ROW('Sanitation Data'!H127)))</f>
        <v/>
      </c>
      <c r="DI133" s="289" t="str">
        <f ca="true">+IF(OFFSET('Sanitation Data'!$H$32,0,10*ROW('Sanitation Data'!H127))="","",OFFSET('Sanitation Data'!$H$32,0,10*ROW('Sanitation Data'!H127)))</f>
        <v/>
      </c>
      <c r="DJ133" s="289" t="str">
        <f ca="true">+IF(OFFSET('Sanitation Data'!$I$28,0,10*ROW('Sanitation Data'!I127))="","",OFFSET('Sanitation Data'!$I$28,0,10*ROW('Sanitation Data'!I127)))</f>
        <v/>
      </c>
      <c r="DK133" s="289" t="str">
        <f ca="true">+IF(OFFSET('Sanitation Data'!$I$29,0,10*ROW('Sanitation Data'!I127))="","",OFFSET('Sanitation Data'!$I$29,0,10*ROW('Sanitation Data'!I127)))</f>
        <v/>
      </c>
      <c r="DL133" s="289" t="str">
        <f ca="true">+IF(OFFSET('Sanitation Data'!$I$30,0,10*ROW('Sanitation Data'!I127))="","",OFFSET('Sanitation Data'!$I$30,0,10*ROW('Sanitation Data'!I127)))</f>
        <v/>
      </c>
      <c r="DM133" s="289" t="str">
        <f ca="true">+IF(OFFSET('Sanitation Data'!$I$31,0,10*ROW('Sanitation Data'!I127))="","",OFFSET('Sanitation Data'!$I$31,0,10*ROW('Sanitation Data'!I127)))</f>
        <v/>
      </c>
      <c r="DN133" s="289" t="str">
        <f ca="true">+IF(OFFSET('Sanitation Data'!$I$32,0,10*ROW('Sanitation Data'!I127))="","",OFFSET('Sanitation Data'!$I$32,0,10*ROW('Sanitation Data'!I127)))</f>
        <v/>
      </c>
      <c r="DO133" s="289" t="str">
        <f ca="true">+IF(OFFSET('Hygiene Data'!$D$11,0,10*ROW('Hygiene Data'!D127))="","",OFFSET('Hygiene Data'!$D$11,0,10*ROW('Hygiene Data'!D127)))</f>
        <v/>
      </c>
      <c r="DP133" s="289" t="str">
        <f ca="true">+IF(OFFSET('Hygiene Data'!$D$12,0,10*ROW('Hygiene Data'!D127))="","",OFFSET('Hygiene Data'!$D$12,0,10*ROW('Hygiene Data'!D127)))</f>
        <v/>
      </c>
      <c r="DQ133" s="289" t="str">
        <f ca="true">+IF(OFFSET('Hygiene Data'!$D$13,0,10*ROW('Hygiene Data'!D127))="","",OFFSET('Hygiene Data'!$D$13,0,10*ROW('Hygiene Data'!D127)))</f>
        <v/>
      </c>
      <c r="DR133" s="289" t="str">
        <f ca="true">+IF(OFFSET('Hygiene Data'!$E$11,0,10*ROW('Hygiene Data'!E127))="","",OFFSET('Hygiene Data'!$E$11,0,10*ROW('Hygiene Data'!E127)))</f>
        <v/>
      </c>
      <c r="DS133" s="289" t="str">
        <f ca="true">+IF(OFFSET('Hygiene Data'!$E$12,0,10*ROW('Hygiene Data'!E127))="","",OFFSET('Hygiene Data'!$E$12,0,10*ROW('Hygiene Data'!E127)))</f>
        <v/>
      </c>
      <c r="DT133" s="289" t="str">
        <f ca="true">+IF(OFFSET('Hygiene Data'!$E$13,0,10*ROW('Hygiene Data'!E127))="","",OFFSET('Hygiene Data'!$E$13,0,10*ROW('Hygiene Data'!E127)))</f>
        <v/>
      </c>
      <c r="DU133" s="289" t="str">
        <f ca="true">+IF(OFFSET('Hygiene Data'!$F$11,0,10*ROW('Hygiene Data'!F127))="","",OFFSET('Hygiene Data'!$F$11,0,10*ROW('Hygiene Data'!F127)))</f>
        <v/>
      </c>
      <c r="DV133" s="289" t="str">
        <f ca="true">+IF(OFFSET('Hygiene Data'!$F$12,0,10*ROW('Hygiene Data'!F127))="","",OFFSET('Hygiene Data'!$F$12,0,10*ROW('Hygiene Data'!F127)))</f>
        <v/>
      </c>
      <c r="DW133" s="289" t="str">
        <f ca="true">+IF(OFFSET('Hygiene Data'!$F$13,0,10*ROW('Hygiene Data'!F127))="","",OFFSET('Hygiene Data'!$F$13,0,10*ROW('Hygiene Data'!F127)))</f>
        <v/>
      </c>
      <c r="DX133" s="289" t="str">
        <f ca="true">+IF(OFFSET('Hygiene Data'!$G$11,0,10*ROW('Hygiene Data'!G127))="","",OFFSET('Hygiene Data'!$G$11,0,10*ROW('Hygiene Data'!G127)))</f>
        <v/>
      </c>
      <c r="DY133" s="289" t="str">
        <f ca="true">+IF(OFFSET('Hygiene Data'!$G$12,0,10*ROW('Hygiene Data'!G127))="","",OFFSET('Hygiene Data'!$G$12,0,10*ROW('Hygiene Data'!G127)))</f>
        <v/>
      </c>
      <c r="DZ133" s="289" t="str">
        <f ca="true">+IF(OFFSET('Hygiene Data'!$G$13,0,10*ROW('Hygiene Data'!G127))="","",OFFSET('Hygiene Data'!$G$13,0,10*ROW('Hygiene Data'!G127)))</f>
        <v/>
      </c>
      <c r="EA133" s="289" t="str">
        <f ca="true">+IF(OFFSET('Hygiene Data'!$H$11,0,10*ROW('Hygiene Data'!H127))="","",OFFSET('Hygiene Data'!$H$11,0,10*ROW('Hygiene Data'!H127)))</f>
        <v/>
      </c>
      <c r="EB133" s="289" t="str">
        <f ca="true">+IF(OFFSET('Hygiene Data'!$H$12,0,10*ROW('Hygiene Data'!H127))="","",OFFSET('Hygiene Data'!$H$12,0,10*ROW('Hygiene Data'!H127)))</f>
        <v/>
      </c>
      <c r="EC133" s="289" t="str">
        <f ca="true">+IF(OFFSET('Hygiene Data'!$H$13,0,10*ROW('Hygiene Data'!H127))="","",OFFSET('Hygiene Data'!$H$13,0,10*ROW('Hygiene Data'!H127)))</f>
        <v/>
      </c>
      <c r="ED133" s="289" t="str">
        <f ca="true">+IF(OFFSET('Hygiene Data'!$I$11,0,10*ROW('Hygiene Data'!I127))="","",OFFSET('Hygiene Data'!$I$11,0,10*ROW('Hygiene Data'!I127)))</f>
        <v/>
      </c>
      <c r="EE133" s="289" t="str">
        <f ca="true">+IF(OFFSET('Hygiene Data'!$I$12,0,10*ROW('Hygiene Data'!I127))="","",OFFSET('Hygiene Data'!$I$12,0,10*ROW('Hygiene Data'!I127)))</f>
        <v/>
      </c>
      <c r="EF133" s="289"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5"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9"/>
      <c r="BS134" s="289" t="str">
        <f ca="true">+IF(OFFSET('Water Data'!$D$27,0,10*ROW('Water Data'!D128))="","",OFFSET('Water Data'!$D$27,0,10*ROW('Water Data'!D128)))</f>
        <v/>
      </c>
      <c r="BT134" s="289" t="str">
        <f ca="true">+IF(OFFSET('Water Data'!$D$28,0,10*ROW('Water Data'!D128))="","",OFFSET('Water Data'!$D$28,0,10*ROW('Water Data'!D128)))</f>
        <v/>
      </c>
      <c r="BU134" s="289" t="str">
        <f ca="true">+IF(OFFSET('Water Data'!$D$29,0,10*ROW('Water Data'!D128))="","",OFFSET('Water Data'!$D$29,0,10*ROW('Water Data'!D128)))</f>
        <v/>
      </c>
      <c r="BV134" s="289" t="str">
        <f ca="true">+IF(OFFSET('Water Data'!$E$27,0,10*ROW('Water Data'!E128))="","",OFFSET('Water Data'!$E$27,0,10*ROW('Water Data'!E128)))</f>
        <v/>
      </c>
      <c r="BW134" s="289" t="str">
        <f ca="true">+IF(OFFSET('Water Data'!$E$28,0,10*ROW('Water Data'!E128))="","",OFFSET('Water Data'!$E$28,0,10*ROW('Water Data'!E128)))</f>
        <v/>
      </c>
      <c r="BX134" s="289" t="str">
        <f ca="true">+IF(OFFSET('Water Data'!$E$29,0,10*ROW('Water Data'!E128))="","",OFFSET('Water Data'!$E$29,0,10*ROW('Water Data'!E128)))</f>
        <v/>
      </c>
      <c r="BY134" s="289" t="str">
        <f ca="true">+IF(OFFSET('Water Data'!$F$27,0,10*ROW('Water Data'!F128))="","",OFFSET('Water Data'!$F$27,0,10*ROW('Water Data'!F128)))</f>
        <v/>
      </c>
      <c r="BZ134" s="289" t="str">
        <f ca="true">+IF(OFFSET('Water Data'!$F$28,0,10*ROW('Water Data'!F128))="","",OFFSET('Water Data'!$F$28,0,10*ROW('Water Data'!F128)))</f>
        <v/>
      </c>
      <c r="CA134" s="289" t="str">
        <f ca="true">+IF(OFFSET('Water Data'!$F$29,0,10*ROW('Water Data'!F128))="","",OFFSET('Water Data'!$F$29,0,10*ROW('Water Data'!F128)))</f>
        <v/>
      </c>
      <c r="CB134" s="289" t="str">
        <f ca="true">+IF(OFFSET('Water Data'!$G$27,0,10*ROW('Water Data'!G128))="","",OFFSET('Water Data'!$G$27,0,10*ROW('Water Data'!G128)))</f>
        <v/>
      </c>
      <c r="CC134" s="289" t="str">
        <f ca="true">+IF(OFFSET('Water Data'!$G$28,0,10*ROW('Water Data'!G128))="","",OFFSET('Water Data'!$G$28,0,10*ROW('Water Data'!G128)))</f>
        <v/>
      </c>
      <c r="CD134" s="289" t="str">
        <f ca="true">+IF(OFFSET('Water Data'!$G$29,0,10*ROW('Water Data'!G128))="","",OFFSET('Water Data'!$G$29,0,10*ROW('Water Data'!G128)))</f>
        <v/>
      </c>
      <c r="CE134" s="289" t="str">
        <f ca="true">+IF(OFFSET('Water Data'!$H$27,0,10*ROW('Water Data'!H128))="","",OFFSET('Water Data'!$H$27,0,10*ROW('Water Data'!H128)))</f>
        <v/>
      </c>
      <c r="CF134" s="289" t="str">
        <f ca="true">+IF(OFFSET('Water Data'!$H$28,0,10*ROW('Water Data'!H128))="","",OFFSET('Water Data'!$H$28,0,10*ROW('Water Data'!H128)))</f>
        <v/>
      </c>
      <c r="CG134" s="289" t="str">
        <f ca="true">+IF(OFFSET('Water Data'!$H$29,0,10*ROW('Water Data'!H128))="","",OFFSET('Water Data'!$H$29,0,10*ROW('Water Data'!H128)))</f>
        <v/>
      </c>
      <c r="CH134" s="289" t="str">
        <f ca="true">+IF(OFFSET('Water Data'!$I$27,0,10*ROW('Water Data'!I128))="","",OFFSET('Water Data'!$I$27,0,10*ROW('Water Data'!I128)))</f>
        <v/>
      </c>
      <c r="CI134" s="289" t="str">
        <f ca="true">+IF(OFFSET('Water Data'!$I$28,0,10*ROW('Water Data'!I128))="","",OFFSET('Water Data'!$I$28,0,10*ROW('Water Data'!I128)))</f>
        <v/>
      </c>
      <c r="CJ134" s="289" t="str">
        <f ca="true">+IF(OFFSET('Water Data'!$I$29,0,10*ROW('Water Data'!I128))="","",OFFSET('Water Data'!$I$29,0,10*ROW('Water Data'!I128)))</f>
        <v/>
      </c>
      <c r="CK134" s="289" t="str">
        <f ca="true">+IF(OFFSET('Sanitation Data'!$D$28,0,10*ROW('Sanitation Data'!D128))="","",OFFSET('Sanitation Data'!$D$28,0,10*ROW('Sanitation Data'!D128)))</f>
        <v/>
      </c>
      <c r="CL134" s="289" t="str">
        <f ca="true">+IF(OFFSET('Sanitation Data'!$D$29,0,10*ROW('Sanitation Data'!D128))="","",OFFSET('Sanitation Data'!$D$29,0,10*ROW('Sanitation Data'!D128)))</f>
        <v/>
      </c>
      <c r="CM134" s="289" t="str">
        <f ca="true">+IF(OFFSET('Sanitation Data'!$D$30,0,10*ROW('Sanitation Data'!D128))="","",OFFSET('Sanitation Data'!$D$30,0,10*ROW('Sanitation Data'!D128)))</f>
        <v/>
      </c>
      <c r="CN134" s="289" t="str">
        <f ca="true">+IF(OFFSET('Sanitation Data'!$D$31,0,10*ROW('Sanitation Data'!D128))="","",OFFSET('Sanitation Data'!$D$31,0,10*ROW('Sanitation Data'!D128)))</f>
        <v/>
      </c>
      <c r="CO134" s="289" t="str">
        <f ca="true">+IF(OFFSET('Sanitation Data'!$D$32,0,10*ROW('Sanitation Data'!D128))="","",OFFSET('Sanitation Data'!$D$32,0,10*ROW('Sanitation Data'!D128)))</f>
        <v/>
      </c>
      <c r="CP134" s="289" t="str">
        <f ca="true">+IF(OFFSET('Sanitation Data'!$E$28,0,10*ROW('Sanitation Data'!E128))="","",OFFSET('Sanitation Data'!$E$28,0,10*ROW('Sanitation Data'!E128)))</f>
        <v/>
      </c>
      <c r="CQ134" s="289" t="str">
        <f ca="true">+IF(OFFSET('Sanitation Data'!$E$29,0,10*ROW('Sanitation Data'!E128))="","",OFFSET('Sanitation Data'!$E$29,0,10*ROW('Sanitation Data'!E128)))</f>
        <v/>
      </c>
      <c r="CR134" s="289" t="str">
        <f ca="true">+IF(OFFSET('Sanitation Data'!$E$30,0,10*ROW('Sanitation Data'!E128))="","",OFFSET('Sanitation Data'!$E$30,0,10*ROW('Sanitation Data'!E128)))</f>
        <v/>
      </c>
      <c r="CS134" s="289" t="str">
        <f ca="true">+IF(OFFSET('Sanitation Data'!$E$31,0,10*ROW('Sanitation Data'!E128))="","",OFFSET('Sanitation Data'!$E$31,0,10*ROW('Sanitation Data'!E128)))</f>
        <v/>
      </c>
      <c r="CT134" s="289" t="str">
        <f ca="true">+IF(OFFSET('Sanitation Data'!$E$32,0,10*ROW('Sanitation Data'!E128))="","",OFFSET('Sanitation Data'!$E$32,0,10*ROW('Sanitation Data'!E128)))</f>
        <v/>
      </c>
      <c r="CU134" s="289" t="str">
        <f ca="true">+IF(OFFSET('Sanitation Data'!$F$28,0,10*ROW('Sanitation Data'!F128))="","",OFFSET('Sanitation Data'!$F$28,0,10*ROW('Sanitation Data'!F128)))</f>
        <v/>
      </c>
      <c r="CV134" s="289" t="str">
        <f ca="true">+IF(OFFSET('Sanitation Data'!$F$29,0,10*ROW('Sanitation Data'!F128))="","",OFFSET('Sanitation Data'!$F$29,0,10*ROW('Sanitation Data'!F128)))</f>
        <v/>
      </c>
      <c r="CW134" s="289" t="str">
        <f ca="true">+IF(OFFSET('Sanitation Data'!$F$30,0,10*ROW('Sanitation Data'!F128))="","",OFFSET('Sanitation Data'!$F$30,0,10*ROW('Sanitation Data'!F128)))</f>
        <v/>
      </c>
      <c r="CX134" s="289" t="str">
        <f ca="true">+IF(OFFSET('Sanitation Data'!$F$31,0,10*ROW('Sanitation Data'!F128))="","",OFFSET('Sanitation Data'!$F$31,0,10*ROW('Sanitation Data'!F128)))</f>
        <v/>
      </c>
      <c r="CY134" s="289" t="str">
        <f ca="true">+IF(OFFSET('Sanitation Data'!$F$32,0,10*ROW('Sanitation Data'!F128))="","",OFFSET('Sanitation Data'!$F$32,0,10*ROW('Sanitation Data'!F128)))</f>
        <v/>
      </c>
      <c r="CZ134" s="289" t="str">
        <f ca="true">+IF(OFFSET('Sanitation Data'!$G$28,0,10*ROW('Sanitation Data'!G128))="","",OFFSET('Sanitation Data'!$G$28,0,10*ROW('Sanitation Data'!G128)))</f>
        <v/>
      </c>
      <c r="DA134" s="289" t="str">
        <f ca="true">+IF(OFFSET('Sanitation Data'!$G$29,0,10*ROW('Sanitation Data'!G128))="","",OFFSET('Sanitation Data'!$G$29,0,10*ROW('Sanitation Data'!G128)))</f>
        <v/>
      </c>
      <c r="DB134" s="289" t="str">
        <f ca="true">+IF(OFFSET('Sanitation Data'!$G$30,0,10*ROW('Sanitation Data'!G128))="","",OFFSET('Sanitation Data'!$G$30,0,10*ROW('Sanitation Data'!G128)))</f>
        <v/>
      </c>
      <c r="DC134" s="289" t="str">
        <f ca="true">+IF(OFFSET('Sanitation Data'!$G$31,0,10*ROW('Sanitation Data'!G128))="","",OFFSET('Sanitation Data'!$G$31,0,10*ROW('Sanitation Data'!G128)))</f>
        <v/>
      </c>
      <c r="DD134" s="289" t="str">
        <f ca="true">+IF(OFFSET('Sanitation Data'!$G$32,0,10*ROW('Sanitation Data'!G128))="","",OFFSET('Sanitation Data'!$G$32,0,10*ROW('Sanitation Data'!G128)))</f>
        <v/>
      </c>
      <c r="DE134" s="289" t="str">
        <f ca="true">+IF(OFFSET('Sanitation Data'!$H$28,0,10*ROW('Sanitation Data'!H128))="","",OFFSET('Sanitation Data'!$H$28,0,10*ROW('Sanitation Data'!H128)))</f>
        <v/>
      </c>
      <c r="DF134" s="289" t="str">
        <f ca="true">+IF(OFFSET('Sanitation Data'!$H$29,0,10*ROW('Sanitation Data'!H128))="","",OFFSET('Sanitation Data'!$H$29,0,10*ROW('Sanitation Data'!H128)))</f>
        <v/>
      </c>
      <c r="DG134" s="289" t="str">
        <f ca="true">+IF(OFFSET('Sanitation Data'!$H$30,0,10*ROW('Sanitation Data'!H128))="","",OFFSET('Sanitation Data'!$H$30,0,10*ROW('Sanitation Data'!H128)))</f>
        <v/>
      </c>
      <c r="DH134" s="289" t="str">
        <f ca="true">+IF(OFFSET('Sanitation Data'!$H$31,0,10*ROW('Sanitation Data'!H128))="","",OFFSET('Sanitation Data'!$H$31,0,10*ROW('Sanitation Data'!H128)))</f>
        <v/>
      </c>
      <c r="DI134" s="289" t="str">
        <f ca="true">+IF(OFFSET('Sanitation Data'!$H$32,0,10*ROW('Sanitation Data'!H128))="","",OFFSET('Sanitation Data'!$H$32,0,10*ROW('Sanitation Data'!H128)))</f>
        <v/>
      </c>
      <c r="DJ134" s="289" t="str">
        <f ca="true">+IF(OFFSET('Sanitation Data'!$I$28,0,10*ROW('Sanitation Data'!I128))="","",OFFSET('Sanitation Data'!$I$28,0,10*ROW('Sanitation Data'!I128)))</f>
        <v/>
      </c>
      <c r="DK134" s="289" t="str">
        <f ca="true">+IF(OFFSET('Sanitation Data'!$I$29,0,10*ROW('Sanitation Data'!I128))="","",OFFSET('Sanitation Data'!$I$29,0,10*ROW('Sanitation Data'!I128)))</f>
        <v/>
      </c>
      <c r="DL134" s="289" t="str">
        <f ca="true">+IF(OFFSET('Sanitation Data'!$I$30,0,10*ROW('Sanitation Data'!I128))="","",OFFSET('Sanitation Data'!$I$30,0,10*ROW('Sanitation Data'!I128)))</f>
        <v/>
      </c>
      <c r="DM134" s="289" t="str">
        <f ca="true">+IF(OFFSET('Sanitation Data'!$I$31,0,10*ROW('Sanitation Data'!I128))="","",OFFSET('Sanitation Data'!$I$31,0,10*ROW('Sanitation Data'!I128)))</f>
        <v/>
      </c>
      <c r="DN134" s="289" t="str">
        <f ca="true">+IF(OFFSET('Sanitation Data'!$I$32,0,10*ROW('Sanitation Data'!I128))="","",OFFSET('Sanitation Data'!$I$32,0,10*ROW('Sanitation Data'!I128)))</f>
        <v/>
      </c>
      <c r="DO134" s="289" t="str">
        <f ca="true">+IF(OFFSET('Hygiene Data'!$D$11,0,10*ROW('Hygiene Data'!D128))="","",OFFSET('Hygiene Data'!$D$11,0,10*ROW('Hygiene Data'!D128)))</f>
        <v/>
      </c>
      <c r="DP134" s="289" t="str">
        <f ca="true">+IF(OFFSET('Hygiene Data'!$D$12,0,10*ROW('Hygiene Data'!D128))="","",OFFSET('Hygiene Data'!$D$12,0,10*ROW('Hygiene Data'!D128)))</f>
        <v/>
      </c>
      <c r="DQ134" s="289" t="str">
        <f ca="true">+IF(OFFSET('Hygiene Data'!$D$13,0,10*ROW('Hygiene Data'!D128))="","",OFFSET('Hygiene Data'!$D$13,0,10*ROW('Hygiene Data'!D128)))</f>
        <v/>
      </c>
      <c r="DR134" s="289" t="str">
        <f ca="true">+IF(OFFSET('Hygiene Data'!$E$11,0,10*ROW('Hygiene Data'!E128))="","",OFFSET('Hygiene Data'!$E$11,0,10*ROW('Hygiene Data'!E128)))</f>
        <v/>
      </c>
      <c r="DS134" s="289" t="str">
        <f ca="true">+IF(OFFSET('Hygiene Data'!$E$12,0,10*ROW('Hygiene Data'!E128))="","",OFFSET('Hygiene Data'!$E$12,0,10*ROW('Hygiene Data'!E128)))</f>
        <v/>
      </c>
      <c r="DT134" s="289" t="str">
        <f ca="true">+IF(OFFSET('Hygiene Data'!$E$13,0,10*ROW('Hygiene Data'!E128))="","",OFFSET('Hygiene Data'!$E$13,0,10*ROW('Hygiene Data'!E128)))</f>
        <v/>
      </c>
      <c r="DU134" s="289" t="str">
        <f ca="true">+IF(OFFSET('Hygiene Data'!$F$11,0,10*ROW('Hygiene Data'!F128))="","",OFFSET('Hygiene Data'!$F$11,0,10*ROW('Hygiene Data'!F128)))</f>
        <v/>
      </c>
      <c r="DV134" s="289" t="str">
        <f ca="true">+IF(OFFSET('Hygiene Data'!$F$12,0,10*ROW('Hygiene Data'!F128))="","",OFFSET('Hygiene Data'!$F$12,0,10*ROW('Hygiene Data'!F128)))</f>
        <v/>
      </c>
      <c r="DW134" s="289" t="str">
        <f ca="true">+IF(OFFSET('Hygiene Data'!$F$13,0,10*ROW('Hygiene Data'!F128))="","",OFFSET('Hygiene Data'!$F$13,0,10*ROW('Hygiene Data'!F128)))</f>
        <v/>
      </c>
      <c r="DX134" s="289" t="str">
        <f ca="true">+IF(OFFSET('Hygiene Data'!$G$11,0,10*ROW('Hygiene Data'!G128))="","",OFFSET('Hygiene Data'!$G$11,0,10*ROW('Hygiene Data'!G128)))</f>
        <v/>
      </c>
      <c r="DY134" s="289" t="str">
        <f ca="true">+IF(OFFSET('Hygiene Data'!$G$12,0,10*ROW('Hygiene Data'!G128))="","",OFFSET('Hygiene Data'!$G$12,0,10*ROW('Hygiene Data'!G128)))</f>
        <v/>
      </c>
      <c r="DZ134" s="289" t="str">
        <f ca="true">+IF(OFFSET('Hygiene Data'!$G$13,0,10*ROW('Hygiene Data'!G128))="","",OFFSET('Hygiene Data'!$G$13,0,10*ROW('Hygiene Data'!G128)))</f>
        <v/>
      </c>
      <c r="EA134" s="289" t="str">
        <f ca="true">+IF(OFFSET('Hygiene Data'!$H$11,0,10*ROW('Hygiene Data'!H128))="","",OFFSET('Hygiene Data'!$H$11,0,10*ROW('Hygiene Data'!H128)))</f>
        <v/>
      </c>
      <c r="EB134" s="289" t="str">
        <f ca="true">+IF(OFFSET('Hygiene Data'!$H$12,0,10*ROW('Hygiene Data'!H128))="","",OFFSET('Hygiene Data'!$H$12,0,10*ROW('Hygiene Data'!H128)))</f>
        <v/>
      </c>
      <c r="EC134" s="289" t="str">
        <f ca="true">+IF(OFFSET('Hygiene Data'!$H$13,0,10*ROW('Hygiene Data'!H128))="","",OFFSET('Hygiene Data'!$H$13,0,10*ROW('Hygiene Data'!H128)))</f>
        <v/>
      </c>
      <c r="ED134" s="289" t="str">
        <f ca="true">+IF(OFFSET('Hygiene Data'!$I$11,0,10*ROW('Hygiene Data'!I128))="","",OFFSET('Hygiene Data'!$I$11,0,10*ROW('Hygiene Data'!I128)))</f>
        <v/>
      </c>
      <c r="EE134" s="289" t="str">
        <f ca="true">+IF(OFFSET('Hygiene Data'!$I$12,0,10*ROW('Hygiene Data'!I128))="","",OFFSET('Hygiene Data'!$I$12,0,10*ROW('Hygiene Data'!I128)))</f>
        <v/>
      </c>
      <c r="EF134" s="289"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5"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9"/>
      <c r="BS135" s="289" t="str">
        <f ca="true">+IF(OFFSET('Water Data'!$D$27,0,10*ROW('Water Data'!D129))="","",OFFSET('Water Data'!$D$27,0,10*ROW('Water Data'!D129)))</f>
        <v/>
      </c>
      <c r="BT135" s="289" t="str">
        <f ca="true">+IF(OFFSET('Water Data'!$D$28,0,10*ROW('Water Data'!D129))="","",OFFSET('Water Data'!$D$28,0,10*ROW('Water Data'!D129)))</f>
        <v/>
      </c>
      <c r="BU135" s="289" t="str">
        <f ca="true">+IF(OFFSET('Water Data'!$D$29,0,10*ROW('Water Data'!D129))="","",OFFSET('Water Data'!$D$29,0,10*ROW('Water Data'!D129)))</f>
        <v/>
      </c>
      <c r="BV135" s="289" t="str">
        <f ca="true">+IF(OFFSET('Water Data'!$E$27,0,10*ROW('Water Data'!E129))="","",OFFSET('Water Data'!$E$27,0,10*ROW('Water Data'!E129)))</f>
        <v/>
      </c>
      <c r="BW135" s="289" t="str">
        <f ca="true">+IF(OFFSET('Water Data'!$E$28,0,10*ROW('Water Data'!E129))="","",OFFSET('Water Data'!$E$28,0,10*ROW('Water Data'!E129)))</f>
        <v/>
      </c>
      <c r="BX135" s="289" t="str">
        <f ca="true">+IF(OFFSET('Water Data'!$E$29,0,10*ROW('Water Data'!E129))="","",OFFSET('Water Data'!$E$29,0,10*ROW('Water Data'!E129)))</f>
        <v/>
      </c>
      <c r="BY135" s="289" t="str">
        <f ca="true">+IF(OFFSET('Water Data'!$F$27,0,10*ROW('Water Data'!F129))="","",OFFSET('Water Data'!$F$27,0,10*ROW('Water Data'!F129)))</f>
        <v/>
      </c>
      <c r="BZ135" s="289" t="str">
        <f ca="true">+IF(OFFSET('Water Data'!$F$28,0,10*ROW('Water Data'!F129))="","",OFFSET('Water Data'!$F$28,0,10*ROW('Water Data'!F129)))</f>
        <v/>
      </c>
      <c r="CA135" s="289" t="str">
        <f ca="true">+IF(OFFSET('Water Data'!$F$29,0,10*ROW('Water Data'!F129))="","",OFFSET('Water Data'!$F$29,0,10*ROW('Water Data'!F129)))</f>
        <v/>
      </c>
      <c r="CB135" s="289" t="str">
        <f ca="true">+IF(OFFSET('Water Data'!$G$27,0,10*ROW('Water Data'!G129))="","",OFFSET('Water Data'!$G$27,0,10*ROW('Water Data'!G129)))</f>
        <v/>
      </c>
      <c r="CC135" s="289" t="str">
        <f ca="true">+IF(OFFSET('Water Data'!$G$28,0,10*ROW('Water Data'!G129))="","",OFFSET('Water Data'!$G$28,0,10*ROW('Water Data'!G129)))</f>
        <v/>
      </c>
      <c r="CD135" s="289" t="str">
        <f ca="true">+IF(OFFSET('Water Data'!$G$29,0,10*ROW('Water Data'!G129))="","",OFFSET('Water Data'!$G$29,0,10*ROW('Water Data'!G129)))</f>
        <v/>
      </c>
      <c r="CE135" s="289" t="str">
        <f ca="true">+IF(OFFSET('Water Data'!$H$27,0,10*ROW('Water Data'!H129))="","",OFFSET('Water Data'!$H$27,0,10*ROW('Water Data'!H129)))</f>
        <v/>
      </c>
      <c r="CF135" s="289" t="str">
        <f ca="true">+IF(OFFSET('Water Data'!$H$28,0,10*ROW('Water Data'!H129))="","",OFFSET('Water Data'!$H$28,0,10*ROW('Water Data'!H129)))</f>
        <v/>
      </c>
      <c r="CG135" s="289" t="str">
        <f ca="true">+IF(OFFSET('Water Data'!$H$29,0,10*ROW('Water Data'!H129))="","",OFFSET('Water Data'!$H$29,0,10*ROW('Water Data'!H129)))</f>
        <v/>
      </c>
      <c r="CH135" s="289" t="str">
        <f ca="true">+IF(OFFSET('Water Data'!$I$27,0,10*ROW('Water Data'!I129))="","",OFFSET('Water Data'!$I$27,0,10*ROW('Water Data'!I129)))</f>
        <v/>
      </c>
      <c r="CI135" s="289" t="str">
        <f ca="true">+IF(OFFSET('Water Data'!$I$28,0,10*ROW('Water Data'!I129))="","",OFFSET('Water Data'!$I$28,0,10*ROW('Water Data'!I129)))</f>
        <v/>
      </c>
      <c r="CJ135" s="289" t="str">
        <f ca="true">+IF(OFFSET('Water Data'!$I$29,0,10*ROW('Water Data'!I129))="","",OFFSET('Water Data'!$I$29,0,10*ROW('Water Data'!I129)))</f>
        <v/>
      </c>
      <c r="CK135" s="289" t="str">
        <f ca="true">+IF(OFFSET('Sanitation Data'!$D$28,0,10*ROW('Sanitation Data'!D129))="","",OFFSET('Sanitation Data'!$D$28,0,10*ROW('Sanitation Data'!D129)))</f>
        <v/>
      </c>
      <c r="CL135" s="289" t="str">
        <f ca="true">+IF(OFFSET('Sanitation Data'!$D$29,0,10*ROW('Sanitation Data'!D129))="","",OFFSET('Sanitation Data'!$D$29,0,10*ROW('Sanitation Data'!D129)))</f>
        <v/>
      </c>
      <c r="CM135" s="289" t="str">
        <f ca="true">+IF(OFFSET('Sanitation Data'!$D$30,0,10*ROW('Sanitation Data'!D129))="","",OFFSET('Sanitation Data'!$D$30,0,10*ROW('Sanitation Data'!D129)))</f>
        <v/>
      </c>
      <c r="CN135" s="289" t="str">
        <f ca="true">+IF(OFFSET('Sanitation Data'!$D$31,0,10*ROW('Sanitation Data'!D129))="","",OFFSET('Sanitation Data'!$D$31,0,10*ROW('Sanitation Data'!D129)))</f>
        <v/>
      </c>
      <c r="CO135" s="289" t="str">
        <f ca="true">+IF(OFFSET('Sanitation Data'!$D$32,0,10*ROW('Sanitation Data'!D129))="","",OFFSET('Sanitation Data'!$D$32,0,10*ROW('Sanitation Data'!D129)))</f>
        <v/>
      </c>
      <c r="CP135" s="289" t="str">
        <f ca="true">+IF(OFFSET('Sanitation Data'!$E$28,0,10*ROW('Sanitation Data'!E129))="","",OFFSET('Sanitation Data'!$E$28,0,10*ROW('Sanitation Data'!E129)))</f>
        <v/>
      </c>
      <c r="CQ135" s="289" t="str">
        <f ca="true">+IF(OFFSET('Sanitation Data'!$E$29,0,10*ROW('Sanitation Data'!E129))="","",OFFSET('Sanitation Data'!$E$29,0,10*ROW('Sanitation Data'!E129)))</f>
        <v/>
      </c>
      <c r="CR135" s="289" t="str">
        <f ca="true">+IF(OFFSET('Sanitation Data'!$E$30,0,10*ROW('Sanitation Data'!E129))="","",OFFSET('Sanitation Data'!$E$30,0,10*ROW('Sanitation Data'!E129)))</f>
        <v/>
      </c>
      <c r="CS135" s="289" t="str">
        <f ca="true">+IF(OFFSET('Sanitation Data'!$E$31,0,10*ROW('Sanitation Data'!E129))="","",OFFSET('Sanitation Data'!$E$31,0,10*ROW('Sanitation Data'!E129)))</f>
        <v/>
      </c>
      <c r="CT135" s="289" t="str">
        <f ca="true">+IF(OFFSET('Sanitation Data'!$E$32,0,10*ROW('Sanitation Data'!E129))="","",OFFSET('Sanitation Data'!$E$32,0,10*ROW('Sanitation Data'!E129)))</f>
        <v/>
      </c>
      <c r="CU135" s="289" t="str">
        <f ca="true">+IF(OFFSET('Sanitation Data'!$F$28,0,10*ROW('Sanitation Data'!F129))="","",OFFSET('Sanitation Data'!$F$28,0,10*ROW('Sanitation Data'!F129)))</f>
        <v/>
      </c>
      <c r="CV135" s="289" t="str">
        <f ca="true">+IF(OFFSET('Sanitation Data'!$F$29,0,10*ROW('Sanitation Data'!F129))="","",OFFSET('Sanitation Data'!$F$29,0,10*ROW('Sanitation Data'!F129)))</f>
        <v/>
      </c>
      <c r="CW135" s="289" t="str">
        <f ca="true">+IF(OFFSET('Sanitation Data'!$F$30,0,10*ROW('Sanitation Data'!F129))="","",OFFSET('Sanitation Data'!$F$30,0,10*ROW('Sanitation Data'!F129)))</f>
        <v/>
      </c>
      <c r="CX135" s="289" t="str">
        <f ca="true">+IF(OFFSET('Sanitation Data'!$F$31,0,10*ROW('Sanitation Data'!F129))="","",OFFSET('Sanitation Data'!$F$31,0,10*ROW('Sanitation Data'!F129)))</f>
        <v/>
      </c>
      <c r="CY135" s="289" t="str">
        <f ca="true">+IF(OFFSET('Sanitation Data'!$F$32,0,10*ROW('Sanitation Data'!F129))="","",OFFSET('Sanitation Data'!$F$32,0,10*ROW('Sanitation Data'!F129)))</f>
        <v/>
      </c>
      <c r="CZ135" s="289" t="str">
        <f ca="true">+IF(OFFSET('Sanitation Data'!$G$28,0,10*ROW('Sanitation Data'!G129))="","",OFFSET('Sanitation Data'!$G$28,0,10*ROW('Sanitation Data'!G129)))</f>
        <v/>
      </c>
      <c r="DA135" s="289" t="str">
        <f ca="true">+IF(OFFSET('Sanitation Data'!$G$29,0,10*ROW('Sanitation Data'!G129))="","",OFFSET('Sanitation Data'!$G$29,0,10*ROW('Sanitation Data'!G129)))</f>
        <v/>
      </c>
      <c r="DB135" s="289" t="str">
        <f ca="true">+IF(OFFSET('Sanitation Data'!$G$30,0,10*ROW('Sanitation Data'!G129))="","",OFFSET('Sanitation Data'!$G$30,0,10*ROW('Sanitation Data'!G129)))</f>
        <v/>
      </c>
      <c r="DC135" s="289" t="str">
        <f ca="true">+IF(OFFSET('Sanitation Data'!$G$31,0,10*ROW('Sanitation Data'!G129))="","",OFFSET('Sanitation Data'!$G$31,0,10*ROW('Sanitation Data'!G129)))</f>
        <v/>
      </c>
      <c r="DD135" s="289" t="str">
        <f ca="true">+IF(OFFSET('Sanitation Data'!$G$32,0,10*ROW('Sanitation Data'!G129))="","",OFFSET('Sanitation Data'!$G$32,0,10*ROW('Sanitation Data'!G129)))</f>
        <v/>
      </c>
      <c r="DE135" s="289" t="str">
        <f ca="true">+IF(OFFSET('Sanitation Data'!$H$28,0,10*ROW('Sanitation Data'!H129))="","",OFFSET('Sanitation Data'!$H$28,0,10*ROW('Sanitation Data'!H129)))</f>
        <v/>
      </c>
      <c r="DF135" s="289" t="str">
        <f ca="true">+IF(OFFSET('Sanitation Data'!$H$29,0,10*ROW('Sanitation Data'!H129))="","",OFFSET('Sanitation Data'!$H$29,0,10*ROW('Sanitation Data'!H129)))</f>
        <v/>
      </c>
      <c r="DG135" s="289" t="str">
        <f ca="true">+IF(OFFSET('Sanitation Data'!$H$30,0,10*ROW('Sanitation Data'!H129))="","",OFFSET('Sanitation Data'!$H$30,0,10*ROW('Sanitation Data'!H129)))</f>
        <v/>
      </c>
      <c r="DH135" s="289" t="str">
        <f ca="true">+IF(OFFSET('Sanitation Data'!$H$31,0,10*ROW('Sanitation Data'!H129))="","",OFFSET('Sanitation Data'!$H$31,0,10*ROW('Sanitation Data'!H129)))</f>
        <v/>
      </c>
      <c r="DI135" s="289" t="str">
        <f ca="true">+IF(OFFSET('Sanitation Data'!$H$32,0,10*ROW('Sanitation Data'!H129))="","",OFFSET('Sanitation Data'!$H$32,0,10*ROW('Sanitation Data'!H129)))</f>
        <v/>
      </c>
      <c r="DJ135" s="289" t="str">
        <f ca="true">+IF(OFFSET('Sanitation Data'!$I$28,0,10*ROW('Sanitation Data'!I129))="","",OFFSET('Sanitation Data'!$I$28,0,10*ROW('Sanitation Data'!I129)))</f>
        <v/>
      </c>
      <c r="DK135" s="289" t="str">
        <f ca="true">+IF(OFFSET('Sanitation Data'!$I$29,0,10*ROW('Sanitation Data'!I129))="","",OFFSET('Sanitation Data'!$I$29,0,10*ROW('Sanitation Data'!I129)))</f>
        <v/>
      </c>
      <c r="DL135" s="289" t="str">
        <f ca="true">+IF(OFFSET('Sanitation Data'!$I$30,0,10*ROW('Sanitation Data'!I129))="","",OFFSET('Sanitation Data'!$I$30,0,10*ROW('Sanitation Data'!I129)))</f>
        <v/>
      </c>
      <c r="DM135" s="289" t="str">
        <f ca="true">+IF(OFFSET('Sanitation Data'!$I$31,0,10*ROW('Sanitation Data'!I129))="","",OFFSET('Sanitation Data'!$I$31,0,10*ROW('Sanitation Data'!I129)))</f>
        <v/>
      </c>
      <c r="DN135" s="289" t="str">
        <f ca="true">+IF(OFFSET('Sanitation Data'!$I$32,0,10*ROW('Sanitation Data'!I129))="","",OFFSET('Sanitation Data'!$I$32,0,10*ROW('Sanitation Data'!I129)))</f>
        <v/>
      </c>
      <c r="DO135" s="289" t="str">
        <f ca="true">+IF(OFFSET('Hygiene Data'!$D$11,0,10*ROW('Hygiene Data'!D129))="","",OFFSET('Hygiene Data'!$D$11,0,10*ROW('Hygiene Data'!D129)))</f>
        <v/>
      </c>
      <c r="DP135" s="289" t="str">
        <f ca="true">+IF(OFFSET('Hygiene Data'!$D$12,0,10*ROW('Hygiene Data'!D129))="","",OFFSET('Hygiene Data'!$D$12,0,10*ROW('Hygiene Data'!D129)))</f>
        <v/>
      </c>
      <c r="DQ135" s="289" t="str">
        <f ca="true">+IF(OFFSET('Hygiene Data'!$D$13,0,10*ROW('Hygiene Data'!D129))="","",OFFSET('Hygiene Data'!$D$13,0,10*ROW('Hygiene Data'!D129)))</f>
        <v/>
      </c>
      <c r="DR135" s="289" t="str">
        <f ca="true">+IF(OFFSET('Hygiene Data'!$E$11,0,10*ROW('Hygiene Data'!E129))="","",OFFSET('Hygiene Data'!$E$11,0,10*ROW('Hygiene Data'!E129)))</f>
        <v/>
      </c>
      <c r="DS135" s="289" t="str">
        <f ca="true">+IF(OFFSET('Hygiene Data'!$E$12,0,10*ROW('Hygiene Data'!E129))="","",OFFSET('Hygiene Data'!$E$12,0,10*ROW('Hygiene Data'!E129)))</f>
        <v/>
      </c>
      <c r="DT135" s="289" t="str">
        <f ca="true">+IF(OFFSET('Hygiene Data'!$E$13,0,10*ROW('Hygiene Data'!E129))="","",OFFSET('Hygiene Data'!$E$13,0,10*ROW('Hygiene Data'!E129)))</f>
        <v/>
      </c>
      <c r="DU135" s="289" t="str">
        <f ca="true">+IF(OFFSET('Hygiene Data'!$F$11,0,10*ROW('Hygiene Data'!F129))="","",OFFSET('Hygiene Data'!$F$11,0,10*ROW('Hygiene Data'!F129)))</f>
        <v/>
      </c>
      <c r="DV135" s="289" t="str">
        <f ca="true">+IF(OFFSET('Hygiene Data'!$F$12,0,10*ROW('Hygiene Data'!F129))="","",OFFSET('Hygiene Data'!$F$12,0,10*ROW('Hygiene Data'!F129)))</f>
        <v/>
      </c>
      <c r="DW135" s="289" t="str">
        <f ca="true">+IF(OFFSET('Hygiene Data'!$F$13,0,10*ROW('Hygiene Data'!F129))="","",OFFSET('Hygiene Data'!$F$13,0,10*ROW('Hygiene Data'!F129)))</f>
        <v/>
      </c>
      <c r="DX135" s="289" t="str">
        <f ca="true">+IF(OFFSET('Hygiene Data'!$G$11,0,10*ROW('Hygiene Data'!G129))="","",OFFSET('Hygiene Data'!$G$11,0,10*ROW('Hygiene Data'!G129)))</f>
        <v/>
      </c>
      <c r="DY135" s="289" t="str">
        <f ca="true">+IF(OFFSET('Hygiene Data'!$G$12,0,10*ROW('Hygiene Data'!G129))="","",OFFSET('Hygiene Data'!$G$12,0,10*ROW('Hygiene Data'!G129)))</f>
        <v/>
      </c>
      <c r="DZ135" s="289" t="str">
        <f ca="true">+IF(OFFSET('Hygiene Data'!$G$13,0,10*ROW('Hygiene Data'!G129))="","",OFFSET('Hygiene Data'!$G$13,0,10*ROW('Hygiene Data'!G129)))</f>
        <v/>
      </c>
      <c r="EA135" s="289" t="str">
        <f ca="true">+IF(OFFSET('Hygiene Data'!$H$11,0,10*ROW('Hygiene Data'!H129))="","",OFFSET('Hygiene Data'!$H$11,0,10*ROW('Hygiene Data'!H129)))</f>
        <v/>
      </c>
      <c r="EB135" s="289" t="str">
        <f ca="true">+IF(OFFSET('Hygiene Data'!$H$12,0,10*ROW('Hygiene Data'!H129))="","",OFFSET('Hygiene Data'!$H$12,0,10*ROW('Hygiene Data'!H129)))</f>
        <v/>
      </c>
      <c r="EC135" s="289" t="str">
        <f ca="true">+IF(OFFSET('Hygiene Data'!$H$13,0,10*ROW('Hygiene Data'!H129))="","",OFFSET('Hygiene Data'!$H$13,0,10*ROW('Hygiene Data'!H129)))</f>
        <v/>
      </c>
      <c r="ED135" s="289" t="str">
        <f ca="true">+IF(OFFSET('Hygiene Data'!$I$11,0,10*ROW('Hygiene Data'!I129))="","",OFFSET('Hygiene Data'!$I$11,0,10*ROW('Hygiene Data'!I129)))</f>
        <v/>
      </c>
      <c r="EE135" s="289" t="str">
        <f ca="true">+IF(OFFSET('Hygiene Data'!$I$12,0,10*ROW('Hygiene Data'!I129))="","",OFFSET('Hygiene Data'!$I$12,0,10*ROW('Hygiene Data'!I129)))</f>
        <v/>
      </c>
      <c r="EF135" s="289"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5"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9"/>
      <c r="BS136" s="289" t="str">
        <f ca="true">+IF(OFFSET('Water Data'!$D$27,0,10*ROW('Water Data'!D130))="","",OFFSET('Water Data'!$D$27,0,10*ROW('Water Data'!D130)))</f>
        <v/>
      </c>
      <c r="BT136" s="289" t="str">
        <f ca="true">+IF(OFFSET('Water Data'!$D$28,0,10*ROW('Water Data'!D130))="","",OFFSET('Water Data'!$D$28,0,10*ROW('Water Data'!D130)))</f>
        <v/>
      </c>
      <c r="BU136" s="289" t="str">
        <f ca="true">+IF(OFFSET('Water Data'!$D$29,0,10*ROW('Water Data'!D130))="","",OFFSET('Water Data'!$D$29,0,10*ROW('Water Data'!D130)))</f>
        <v/>
      </c>
      <c r="BV136" s="289" t="str">
        <f ca="true">+IF(OFFSET('Water Data'!$E$27,0,10*ROW('Water Data'!E130))="","",OFFSET('Water Data'!$E$27,0,10*ROW('Water Data'!E130)))</f>
        <v/>
      </c>
      <c r="BW136" s="289" t="str">
        <f ca="true">+IF(OFFSET('Water Data'!$E$28,0,10*ROW('Water Data'!E130))="","",OFFSET('Water Data'!$E$28,0,10*ROW('Water Data'!E130)))</f>
        <v/>
      </c>
      <c r="BX136" s="289" t="str">
        <f ca="true">+IF(OFFSET('Water Data'!$E$29,0,10*ROW('Water Data'!E130))="","",OFFSET('Water Data'!$E$29,0,10*ROW('Water Data'!E130)))</f>
        <v/>
      </c>
      <c r="BY136" s="289" t="str">
        <f ca="true">+IF(OFFSET('Water Data'!$F$27,0,10*ROW('Water Data'!F130))="","",OFFSET('Water Data'!$F$27,0,10*ROW('Water Data'!F130)))</f>
        <v/>
      </c>
      <c r="BZ136" s="289" t="str">
        <f ca="true">+IF(OFFSET('Water Data'!$F$28,0,10*ROW('Water Data'!F130))="","",OFFSET('Water Data'!$F$28,0,10*ROW('Water Data'!F130)))</f>
        <v/>
      </c>
      <c r="CA136" s="289" t="str">
        <f ca="true">+IF(OFFSET('Water Data'!$F$29,0,10*ROW('Water Data'!F130))="","",OFFSET('Water Data'!$F$29,0,10*ROW('Water Data'!F130)))</f>
        <v/>
      </c>
      <c r="CB136" s="289" t="str">
        <f ca="true">+IF(OFFSET('Water Data'!$G$27,0,10*ROW('Water Data'!G130))="","",OFFSET('Water Data'!$G$27,0,10*ROW('Water Data'!G130)))</f>
        <v/>
      </c>
      <c r="CC136" s="289" t="str">
        <f ca="true">+IF(OFFSET('Water Data'!$G$28,0,10*ROW('Water Data'!G130))="","",OFFSET('Water Data'!$G$28,0,10*ROW('Water Data'!G130)))</f>
        <v/>
      </c>
      <c r="CD136" s="289" t="str">
        <f ca="true">+IF(OFFSET('Water Data'!$G$29,0,10*ROW('Water Data'!G130))="","",OFFSET('Water Data'!$G$29,0,10*ROW('Water Data'!G130)))</f>
        <v/>
      </c>
      <c r="CE136" s="289" t="str">
        <f ca="true">+IF(OFFSET('Water Data'!$H$27,0,10*ROW('Water Data'!H130))="","",OFFSET('Water Data'!$H$27,0,10*ROW('Water Data'!H130)))</f>
        <v/>
      </c>
      <c r="CF136" s="289" t="str">
        <f ca="true">+IF(OFFSET('Water Data'!$H$28,0,10*ROW('Water Data'!H130))="","",OFFSET('Water Data'!$H$28,0,10*ROW('Water Data'!H130)))</f>
        <v/>
      </c>
      <c r="CG136" s="289" t="str">
        <f ca="true">+IF(OFFSET('Water Data'!$H$29,0,10*ROW('Water Data'!H130))="","",OFFSET('Water Data'!$H$29,0,10*ROW('Water Data'!H130)))</f>
        <v/>
      </c>
      <c r="CH136" s="289" t="str">
        <f ca="true">+IF(OFFSET('Water Data'!$I$27,0,10*ROW('Water Data'!I130))="","",OFFSET('Water Data'!$I$27,0,10*ROW('Water Data'!I130)))</f>
        <v/>
      </c>
      <c r="CI136" s="289" t="str">
        <f ca="true">+IF(OFFSET('Water Data'!$I$28,0,10*ROW('Water Data'!I130))="","",OFFSET('Water Data'!$I$28,0,10*ROW('Water Data'!I130)))</f>
        <v/>
      </c>
      <c r="CJ136" s="289" t="str">
        <f ca="true">+IF(OFFSET('Water Data'!$I$29,0,10*ROW('Water Data'!I130))="","",OFFSET('Water Data'!$I$29,0,10*ROW('Water Data'!I130)))</f>
        <v/>
      </c>
      <c r="CK136" s="289" t="str">
        <f ca="true">+IF(OFFSET('Sanitation Data'!$D$28,0,10*ROW('Sanitation Data'!D130))="","",OFFSET('Sanitation Data'!$D$28,0,10*ROW('Sanitation Data'!D130)))</f>
        <v/>
      </c>
      <c r="CL136" s="289" t="str">
        <f ca="true">+IF(OFFSET('Sanitation Data'!$D$29,0,10*ROW('Sanitation Data'!D130))="","",OFFSET('Sanitation Data'!$D$29,0,10*ROW('Sanitation Data'!D130)))</f>
        <v/>
      </c>
      <c r="CM136" s="289" t="str">
        <f ca="true">+IF(OFFSET('Sanitation Data'!$D$30,0,10*ROW('Sanitation Data'!D130))="","",OFFSET('Sanitation Data'!$D$30,0,10*ROW('Sanitation Data'!D130)))</f>
        <v/>
      </c>
      <c r="CN136" s="289" t="str">
        <f ca="true">+IF(OFFSET('Sanitation Data'!$D$31,0,10*ROW('Sanitation Data'!D130))="","",OFFSET('Sanitation Data'!$D$31,0,10*ROW('Sanitation Data'!D130)))</f>
        <v/>
      </c>
      <c r="CO136" s="289" t="str">
        <f ca="true">+IF(OFFSET('Sanitation Data'!$D$32,0,10*ROW('Sanitation Data'!D130))="","",OFFSET('Sanitation Data'!$D$32,0,10*ROW('Sanitation Data'!D130)))</f>
        <v/>
      </c>
      <c r="CP136" s="289" t="str">
        <f ca="true">+IF(OFFSET('Sanitation Data'!$E$28,0,10*ROW('Sanitation Data'!E130))="","",OFFSET('Sanitation Data'!$E$28,0,10*ROW('Sanitation Data'!E130)))</f>
        <v/>
      </c>
      <c r="CQ136" s="289" t="str">
        <f ca="true">+IF(OFFSET('Sanitation Data'!$E$29,0,10*ROW('Sanitation Data'!E130))="","",OFFSET('Sanitation Data'!$E$29,0,10*ROW('Sanitation Data'!E130)))</f>
        <v/>
      </c>
      <c r="CR136" s="289" t="str">
        <f ca="true">+IF(OFFSET('Sanitation Data'!$E$30,0,10*ROW('Sanitation Data'!E130))="","",OFFSET('Sanitation Data'!$E$30,0,10*ROW('Sanitation Data'!E130)))</f>
        <v/>
      </c>
      <c r="CS136" s="289" t="str">
        <f ca="true">+IF(OFFSET('Sanitation Data'!$E$31,0,10*ROW('Sanitation Data'!E130))="","",OFFSET('Sanitation Data'!$E$31,0,10*ROW('Sanitation Data'!E130)))</f>
        <v/>
      </c>
      <c r="CT136" s="289" t="str">
        <f ca="true">+IF(OFFSET('Sanitation Data'!$E$32,0,10*ROW('Sanitation Data'!E130))="","",OFFSET('Sanitation Data'!$E$32,0,10*ROW('Sanitation Data'!E130)))</f>
        <v/>
      </c>
      <c r="CU136" s="289" t="str">
        <f ca="true">+IF(OFFSET('Sanitation Data'!$F$28,0,10*ROW('Sanitation Data'!F130))="","",OFFSET('Sanitation Data'!$F$28,0,10*ROW('Sanitation Data'!F130)))</f>
        <v/>
      </c>
      <c r="CV136" s="289" t="str">
        <f ca="true">+IF(OFFSET('Sanitation Data'!$F$29,0,10*ROW('Sanitation Data'!F130))="","",OFFSET('Sanitation Data'!$F$29,0,10*ROW('Sanitation Data'!F130)))</f>
        <v/>
      </c>
      <c r="CW136" s="289" t="str">
        <f ca="true">+IF(OFFSET('Sanitation Data'!$F$30,0,10*ROW('Sanitation Data'!F130))="","",OFFSET('Sanitation Data'!$F$30,0,10*ROW('Sanitation Data'!F130)))</f>
        <v/>
      </c>
      <c r="CX136" s="289" t="str">
        <f ca="true">+IF(OFFSET('Sanitation Data'!$F$31,0,10*ROW('Sanitation Data'!F130))="","",OFFSET('Sanitation Data'!$F$31,0,10*ROW('Sanitation Data'!F130)))</f>
        <v/>
      </c>
      <c r="CY136" s="289" t="str">
        <f ca="true">+IF(OFFSET('Sanitation Data'!$F$32,0,10*ROW('Sanitation Data'!F130))="","",OFFSET('Sanitation Data'!$F$32,0,10*ROW('Sanitation Data'!F130)))</f>
        <v/>
      </c>
      <c r="CZ136" s="289" t="str">
        <f ca="true">+IF(OFFSET('Sanitation Data'!$G$28,0,10*ROW('Sanitation Data'!G130))="","",OFFSET('Sanitation Data'!$G$28,0,10*ROW('Sanitation Data'!G130)))</f>
        <v/>
      </c>
      <c r="DA136" s="289" t="str">
        <f ca="true">+IF(OFFSET('Sanitation Data'!$G$29,0,10*ROW('Sanitation Data'!G130))="","",OFFSET('Sanitation Data'!$G$29,0,10*ROW('Sanitation Data'!G130)))</f>
        <v/>
      </c>
      <c r="DB136" s="289" t="str">
        <f ca="true">+IF(OFFSET('Sanitation Data'!$G$30,0,10*ROW('Sanitation Data'!G130))="","",OFFSET('Sanitation Data'!$G$30,0,10*ROW('Sanitation Data'!G130)))</f>
        <v/>
      </c>
      <c r="DC136" s="289" t="str">
        <f ca="true">+IF(OFFSET('Sanitation Data'!$G$31,0,10*ROW('Sanitation Data'!G130))="","",OFFSET('Sanitation Data'!$G$31,0,10*ROW('Sanitation Data'!G130)))</f>
        <v/>
      </c>
      <c r="DD136" s="289" t="str">
        <f ca="true">+IF(OFFSET('Sanitation Data'!$G$32,0,10*ROW('Sanitation Data'!G130))="","",OFFSET('Sanitation Data'!$G$32,0,10*ROW('Sanitation Data'!G130)))</f>
        <v/>
      </c>
      <c r="DE136" s="289" t="str">
        <f ca="true">+IF(OFFSET('Sanitation Data'!$H$28,0,10*ROW('Sanitation Data'!H130))="","",OFFSET('Sanitation Data'!$H$28,0,10*ROW('Sanitation Data'!H130)))</f>
        <v/>
      </c>
      <c r="DF136" s="289" t="str">
        <f ca="true">+IF(OFFSET('Sanitation Data'!$H$29,0,10*ROW('Sanitation Data'!H130))="","",OFFSET('Sanitation Data'!$H$29,0,10*ROW('Sanitation Data'!H130)))</f>
        <v/>
      </c>
      <c r="DG136" s="289" t="str">
        <f ca="true">+IF(OFFSET('Sanitation Data'!$H$30,0,10*ROW('Sanitation Data'!H130))="","",OFFSET('Sanitation Data'!$H$30,0,10*ROW('Sanitation Data'!H130)))</f>
        <v/>
      </c>
      <c r="DH136" s="289" t="str">
        <f ca="true">+IF(OFFSET('Sanitation Data'!$H$31,0,10*ROW('Sanitation Data'!H130))="","",OFFSET('Sanitation Data'!$H$31,0,10*ROW('Sanitation Data'!H130)))</f>
        <v/>
      </c>
      <c r="DI136" s="289" t="str">
        <f ca="true">+IF(OFFSET('Sanitation Data'!$H$32,0,10*ROW('Sanitation Data'!H130))="","",OFFSET('Sanitation Data'!$H$32,0,10*ROW('Sanitation Data'!H130)))</f>
        <v/>
      </c>
      <c r="DJ136" s="289" t="str">
        <f ca="true">+IF(OFFSET('Sanitation Data'!$I$28,0,10*ROW('Sanitation Data'!I130))="","",OFFSET('Sanitation Data'!$I$28,0,10*ROW('Sanitation Data'!I130)))</f>
        <v/>
      </c>
      <c r="DK136" s="289" t="str">
        <f ca="true">+IF(OFFSET('Sanitation Data'!$I$29,0,10*ROW('Sanitation Data'!I130))="","",OFFSET('Sanitation Data'!$I$29,0,10*ROW('Sanitation Data'!I130)))</f>
        <v/>
      </c>
      <c r="DL136" s="289" t="str">
        <f ca="true">+IF(OFFSET('Sanitation Data'!$I$30,0,10*ROW('Sanitation Data'!I130))="","",OFFSET('Sanitation Data'!$I$30,0,10*ROW('Sanitation Data'!I130)))</f>
        <v/>
      </c>
      <c r="DM136" s="289" t="str">
        <f ca="true">+IF(OFFSET('Sanitation Data'!$I$31,0,10*ROW('Sanitation Data'!I130))="","",OFFSET('Sanitation Data'!$I$31,0,10*ROW('Sanitation Data'!I130)))</f>
        <v/>
      </c>
      <c r="DN136" s="289" t="str">
        <f ca="true">+IF(OFFSET('Sanitation Data'!$I$32,0,10*ROW('Sanitation Data'!I130))="","",OFFSET('Sanitation Data'!$I$32,0,10*ROW('Sanitation Data'!I130)))</f>
        <v/>
      </c>
      <c r="DO136" s="289" t="str">
        <f ca="true">+IF(OFFSET('Hygiene Data'!$D$11,0,10*ROW('Hygiene Data'!D130))="","",OFFSET('Hygiene Data'!$D$11,0,10*ROW('Hygiene Data'!D130)))</f>
        <v/>
      </c>
      <c r="DP136" s="289" t="str">
        <f ca="true">+IF(OFFSET('Hygiene Data'!$D$12,0,10*ROW('Hygiene Data'!D130))="","",OFFSET('Hygiene Data'!$D$12,0,10*ROW('Hygiene Data'!D130)))</f>
        <v/>
      </c>
      <c r="DQ136" s="289" t="str">
        <f ca="true">+IF(OFFSET('Hygiene Data'!$D$13,0,10*ROW('Hygiene Data'!D130))="","",OFFSET('Hygiene Data'!$D$13,0,10*ROW('Hygiene Data'!D130)))</f>
        <v/>
      </c>
      <c r="DR136" s="289" t="str">
        <f ca="true">+IF(OFFSET('Hygiene Data'!$E$11,0,10*ROW('Hygiene Data'!E130))="","",OFFSET('Hygiene Data'!$E$11,0,10*ROW('Hygiene Data'!E130)))</f>
        <v/>
      </c>
      <c r="DS136" s="289" t="str">
        <f ca="true">+IF(OFFSET('Hygiene Data'!$E$12,0,10*ROW('Hygiene Data'!E130))="","",OFFSET('Hygiene Data'!$E$12,0,10*ROW('Hygiene Data'!E130)))</f>
        <v/>
      </c>
      <c r="DT136" s="289" t="str">
        <f ca="true">+IF(OFFSET('Hygiene Data'!$E$13,0,10*ROW('Hygiene Data'!E130))="","",OFFSET('Hygiene Data'!$E$13,0,10*ROW('Hygiene Data'!E130)))</f>
        <v/>
      </c>
      <c r="DU136" s="289" t="str">
        <f ca="true">+IF(OFFSET('Hygiene Data'!$F$11,0,10*ROW('Hygiene Data'!F130))="","",OFFSET('Hygiene Data'!$F$11,0,10*ROW('Hygiene Data'!F130)))</f>
        <v/>
      </c>
      <c r="DV136" s="289" t="str">
        <f ca="true">+IF(OFFSET('Hygiene Data'!$F$12,0,10*ROW('Hygiene Data'!F130))="","",OFFSET('Hygiene Data'!$F$12,0,10*ROW('Hygiene Data'!F130)))</f>
        <v/>
      </c>
      <c r="DW136" s="289" t="str">
        <f ca="true">+IF(OFFSET('Hygiene Data'!$F$13,0,10*ROW('Hygiene Data'!F130))="","",OFFSET('Hygiene Data'!$F$13,0,10*ROW('Hygiene Data'!F130)))</f>
        <v/>
      </c>
      <c r="DX136" s="289" t="str">
        <f ca="true">+IF(OFFSET('Hygiene Data'!$G$11,0,10*ROW('Hygiene Data'!G130))="","",OFFSET('Hygiene Data'!$G$11,0,10*ROW('Hygiene Data'!G130)))</f>
        <v/>
      </c>
      <c r="DY136" s="289" t="str">
        <f ca="true">+IF(OFFSET('Hygiene Data'!$G$12,0,10*ROW('Hygiene Data'!G130))="","",OFFSET('Hygiene Data'!$G$12,0,10*ROW('Hygiene Data'!G130)))</f>
        <v/>
      </c>
      <c r="DZ136" s="289" t="str">
        <f ca="true">+IF(OFFSET('Hygiene Data'!$G$13,0,10*ROW('Hygiene Data'!G130))="","",OFFSET('Hygiene Data'!$G$13,0,10*ROW('Hygiene Data'!G130)))</f>
        <v/>
      </c>
      <c r="EA136" s="289" t="str">
        <f ca="true">+IF(OFFSET('Hygiene Data'!$H$11,0,10*ROW('Hygiene Data'!H130))="","",OFFSET('Hygiene Data'!$H$11,0,10*ROW('Hygiene Data'!H130)))</f>
        <v/>
      </c>
      <c r="EB136" s="289" t="str">
        <f ca="true">+IF(OFFSET('Hygiene Data'!$H$12,0,10*ROW('Hygiene Data'!H130))="","",OFFSET('Hygiene Data'!$H$12,0,10*ROW('Hygiene Data'!H130)))</f>
        <v/>
      </c>
      <c r="EC136" s="289" t="str">
        <f ca="true">+IF(OFFSET('Hygiene Data'!$H$13,0,10*ROW('Hygiene Data'!H130))="","",OFFSET('Hygiene Data'!$H$13,0,10*ROW('Hygiene Data'!H130)))</f>
        <v/>
      </c>
      <c r="ED136" s="289" t="str">
        <f ca="true">+IF(OFFSET('Hygiene Data'!$I$11,0,10*ROW('Hygiene Data'!I130))="","",OFFSET('Hygiene Data'!$I$11,0,10*ROW('Hygiene Data'!I130)))</f>
        <v/>
      </c>
      <c r="EE136" s="289" t="str">
        <f ca="true">+IF(OFFSET('Hygiene Data'!$I$12,0,10*ROW('Hygiene Data'!I130))="","",OFFSET('Hygiene Data'!$I$12,0,10*ROW('Hygiene Data'!I130)))</f>
        <v/>
      </c>
      <c r="EF136" s="289"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5"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9"/>
      <c r="BS137" s="289" t="str">
        <f ca="true">+IF(OFFSET('Water Data'!$D$27,0,10*ROW('Water Data'!D131))="","",OFFSET('Water Data'!$D$27,0,10*ROW('Water Data'!D131)))</f>
        <v/>
      </c>
      <c r="BT137" s="289" t="str">
        <f ca="true">+IF(OFFSET('Water Data'!$D$28,0,10*ROW('Water Data'!D131))="","",OFFSET('Water Data'!$D$28,0,10*ROW('Water Data'!D131)))</f>
        <v/>
      </c>
      <c r="BU137" s="289" t="str">
        <f ca="true">+IF(OFFSET('Water Data'!$D$29,0,10*ROW('Water Data'!D131))="","",OFFSET('Water Data'!$D$29,0,10*ROW('Water Data'!D131)))</f>
        <v/>
      </c>
      <c r="BV137" s="289" t="str">
        <f ca="true">+IF(OFFSET('Water Data'!$E$27,0,10*ROW('Water Data'!E131))="","",OFFSET('Water Data'!$E$27,0,10*ROW('Water Data'!E131)))</f>
        <v/>
      </c>
      <c r="BW137" s="289" t="str">
        <f ca="true">+IF(OFFSET('Water Data'!$E$28,0,10*ROW('Water Data'!E131))="","",OFFSET('Water Data'!$E$28,0,10*ROW('Water Data'!E131)))</f>
        <v/>
      </c>
      <c r="BX137" s="289" t="str">
        <f ca="true">+IF(OFFSET('Water Data'!$E$29,0,10*ROW('Water Data'!E131))="","",OFFSET('Water Data'!$E$29,0,10*ROW('Water Data'!E131)))</f>
        <v/>
      </c>
      <c r="BY137" s="289" t="str">
        <f ca="true">+IF(OFFSET('Water Data'!$F$27,0,10*ROW('Water Data'!F131))="","",OFFSET('Water Data'!$F$27,0,10*ROW('Water Data'!F131)))</f>
        <v/>
      </c>
      <c r="BZ137" s="289" t="str">
        <f ca="true">+IF(OFFSET('Water Data'!$F$28,0,10*ROW('Water Data'!F131))="","",OFFSET('Water Data'!$F$28,0,10*ROW('Water Data'!F131)))</f>
        <v/>
      </c>
      <c r="CA137" s="289" t="str">
        <f ca="true">+IF(OFFSET('Water Data'!$F$29,0,10*ROW('Water Data'!F131))="","",OFFSET('Water Data'!$F$29,0,10*ROW('Water Data'!F131)))</f>
        <v/>
      </c>
      <c r="CB137" s="289" t="str">
        <f ca="true">+IF(OFFSET('Water Data'!$G$27,0,10*ROW('Water Data'!G131))="","",OFFSET('Water Data'!$G$27,0,10*ROW('Water Data'!G131)))</f>
        <v/>
      </c>
      <c r="CC137" s="289" t="str">
        <f ca="true">+IF(OFFSET('Water Data'!$G$28,0,10*ROW('Water Data'!G131))="","",OFFSET('Water Data'!$G$28,0,10*ROW('Water Data'!G131)))</f>
        <v/>
      </c>
      <c r="CD137" s="289" t="str">
        <f ca="true">+IF(OFFSET('Water Data'!$G$29,0,10*ROW('Water Data'!G131))="","",OFFSET('Water Data'!$G$29,0,10*ROW('Water Data'!G131)))</f>
        <v/>
      </c>
      <c r="CE137" s="289" t="str">
        <f ca="true">+IF(OFFSET('Water Data'!$H$27,0,10*ROW('Water Data'!H131))="","",OFFSET('Water Data'!$H$27,0,10*ROW('Water Data'!H131)))</f>
        <v/>
      </c>
      <c r="CF137" s="289" t="str">
        <f ca="true">+IF(OFFSET('Water Data'!$H$28,0,10*ROW('Water Data'!H131))="","",OFFSET('Water Data'!$H$28,0,10*ROW('Water Data'!H131)))</f>
        <v/>
      </c>
      <c r="CG137" s="289" t="str">
        <f ca="true">+IF(OFFSET('Water Data'!$H$29,0,10*ROW('Water Data'!H131))="","",OFFSET('Water Data'!$H$29,0,10*ROW('Water Data'!H131)))</f>
        <v/>
      </c>
      <c r="CH137" s="289" t="str">
        <f ca="true">+IF(OFFSET('Water Data'!$I$27,0,10*ROW('Water Data'!I131))="","",OFFSET('Water Data'!$I$27,0,10*ROW('Water Data'!I131)))</f>
        <v/>
      </c>
      <c r="CI137" s="289" t="str">
        <f ca="true">+IF(OFFSET('Water Data'!$I$28,0,10*ROW('Water Data'!I131))="","",OFFSET('Water Data'!$I$28,0,10*ROW('Water Data'!I131)))</f>
        <v/>
      </c>
      <c r="CJ137" s="289" t="str">
        <f ca="true">+IF(OFFSET('Water Data'!$I$29,0,10*ROW('Water Data'!I131))="","",OFFSET('Water Data'!$I$29,0,10*ROW('Water Data'!I131)))</f>
        <v/>
      </c>
      <c r="CK137" s="289" t="str">
        <f ca="true">+IF(OFFSET('Sanitation Data'!$D$28,0,10*ROW('Sanitation Data'!D131))="","",OFFSET('Sanitation Data'!$D$28,0,10*ROW('Sanitation Data'!D131)))</f>
        <v/>
      </c>
      <c r="CL137" s="289" t="str">
        <f ca="true">+IF(OFFSET('Sanitation Data'!$D$29,0,10*ROW('Sanitation Data'!D131))="","",OFFSET('Sanitation Data'!$D$29,0,10*ROW('Sanitation Data'!D131)))</f>
        <v/>
      </c>
      <c r="CM137" s="289" t="str">
        <f ca="true">+IF(OFFSET('Sanitation Data'!$D$30,0,10*ROW('Sanitation Data'!D131))="","",OFFSET('Sanitation Data'!$D$30,0,10*ROW('Sanitation Data'!D131)))</f>
        <v/>
      </c>
      <c r="CN137" s="289" t="str">
        <f ca="true">+IF(OFFSET('Sanitation Data'!$D$31,0,10*ROW('Sanitation Data'!D131))="","",OFFSET('Sanitation Data'!$D$31,0,10*ROW('Sanitation Data'!D131)))</f>
        <v/>
      </c>
      <c r="CO137" s="289" t="str">
        <f ca="true">+IF(OFFSET('Sanitation Data'!$D$32,0,10*ROW('Sanitation Data'!D131))="","",OFFSET('Sanitation Data'!$D$32,0,10*ROW('Sanitation Data'!D131)))</f>
        <v/>
      </c>
      <c r="CP137" s="289" t="str">
        <f ca="true">+IF(OFFSET('Sanitation Data'!$E$28,0,10*ROW('Sanitation Data'!E131))="","",OFFSET('Sanitation Data'!$E$28,0,10*ROW('Sanitation Data'!E131)))</f>
        <v/>
      </c>
      <c r="CQ137" s="289" t="str">
        <f ca="true">+IF(OFFSET('Sanitation Data'!$E$29,0,10*ROW('Sanitation Data'!E131))="","",OFFSET('Sanitation Data'!$E$29,0,10*ROW('Sanitation Data'!E131)))</f>
        <v/>
      </c>
      <c r="CR137" s="289" t="str">
        <f ca="true">+IF(OFFSET('Sanitation Data'!$E$30,0,10*ROW('Sanitation Data'!E131))="","",OFFSET('Sanitation Data'!$E$30,0,10*ROW('Sanitation Data'!E131)))</f>
        <v/>
      </c>
      <c r="CS137" s="289" t="str">
        <f ca="true">+IF(OFFSET('Sanitation Data'!$E$31,0,10*ROW('Sanitation Data'!E131))="","",OFFSET('Sanitation Data'!$E$31,0,10*ROW('Sanitation Data'!E131)))</f>
        <v/>
      </c>
      <c r="CT137" s="289" t="str">
        <f ca="true">+IF(OFFSET('Sanitation Data'!$E$32,0,10*ROW('Sanitation Data'!E131))="","",OFFSET('Sanitation Data'!$E$32,0,10*ROW('Sanitation Data'!E131)))</f>
        <v/>
      </c>
      <c r="CU137" s="289" t="str">
        <f ca="true">+IF(OFFSET('Sanitation Data'!$F$28,0,10*ROW('Sanitation Data'!F131))="","",OFFSET('Sanitation Data'!$F$28,0,10*ROW('Sanitation Data'!F131)))</f>
        <v/>
      </c>
      <c r="CV137" s="289" t="str">
        <f ca="true">+IF(OFFSET('Sanitation Data'!$F$29,0,10*ROW('Sanitation Data'!F131))="","",OFFSET('Sanitation Data'!$F$29,0,10*ROW('Sanitation Data'!F131)))</f>
        <v/>
      </c>
      <c r="CW137" s="289" t="str">
        <f ca="true">+IF(OFFSET('Sanitation Data'!$F$30,0,10*ROW('Sanitation Data'!F131))="","",OFFSET('Sanitation Data'!$F$30,0,10*ROW('Sanitation Data'!F131)))</f>
        <v/>
      </c>
      <c r="CX137" s="289" t="str">
        <f ca="true">+IF(OFFSET('Sanitation Data'!$F$31,0,10*ROW('Sanitation Data'!F131))="","",OFFSET('Sanitation Data'!$F$31,0,10*ROW('Sanitation Data'!F131)))</f>
        <v/>
      </c>
      <c r="CY137" s="289" t="str">
        <f ca="true">+IF(OFFSET('Sanitation Data'!$F$32,0,10*ROW('Sanitation Data'!F131))="","",OFFSET('Sanitation Data'!$F$32,0,10*ROW('Sanitation Data'!F131)))</f>
        <v/>
      </c>
      <c r="CZ137" s="289" t="str">
        <f ca="true">+IF(OFFSET('Sanitation Data'!$G$28,0,10*ROW('Sanitation Data'!G131))="","",OFFSET('Sanitation Data'!$G$28,0,10*ROW('Sanitation Data'!G131)))</f>
        <v/>
      </c>
      <c r="DA137" s="289" t="str">
        <f ca="true">+IF(OFFSET('Sanitation Data'!$G$29,0,10*ROW('Sanitation Data'!G131))="","",OFFSET('Sanitation Data'!$G$29,0,10*ROW('Sanitation Data'!G131)))</f>
        <v/>
      </c>
      <c r="DB137" s="289" t="str">
        <f ca="true">+IF(OFFSET('Sanitation Data'!$G$30,0,10*ROW('Sanitation Data'!G131))="","",OFFSET('Sanitation Data'!$G$30,0,10*ROW('Sanitation Data'!G131)))</f>
        <v/>
      </c>
      <c r="DC137" s="289" t="str">
        <f ca="true">+IF(OFFSET('Sanitation Data'!$G$31,0,10*ROW('Sanitation Data'!G131))="","",OFFSET('Sanitation Data'!$G$31,0,10*ROW('Sanitation Data'!G131)))</f>
        <v/>
      </c>
      <c r="DD137" s="289" t="str">
        <f ca="true">+IF(OFFSET('Sanitation Data'!$G$32,0,10*ROW('Sanitation Data'!G131))="","",OFFSET('Sanitation Data'!$G$32,0,10*ROW('Sanitation Data'!G131)))</f>
        <v/>
      </c>
      <c r="DE137" s="289" t="str">
        <f ca="true">+IF(OFFSET('Sanitation Data'!$H$28,0,10*ROW('Sanitation Data'!H131))="","",OFFSET('Sanitation Data'!$H$28,0,10*ROW('Sanitation Data'!H131)))</f>
        <v/>
      </c>
      <c r="DF137" s="289" t="str">
        <f ca="true">+IF(OFFSET('Sanitation Data'!$H$29,0,10*ROW('Sanitation Data'!H131))="","",OFFSET('Sanitation Data'!$H$29,0,10*ROW('Sanitation Data'!H131)))</f>
        <v/>
      </c>
      <c r="DG137" s="289" t="str">
        <f ca="true">+IF(OFFSET('Sanitation Data'!$H$30,0,10*ROW('Sanitation Data'!H131))="","",OFFSET('Sanitation Data'!$H$30,0,10*ROW('Sanitation Data'!H131)))</f>
        <v/>
      </c>
      <c r="DH137" s="289" t="str">
        <f ca="true">+IF(OFFSET('Sanitation Data'!$H$31,0,10*ROW('Sanitation Data'!H131))="","",OFFSET('Sanitation Data'!$H$31,0,10*ROW('Sanitation Data'!H131)))</f>
        <v/>
      </c>
      <c r="DI137" s="289" t="str">
        <f ca="true">+IF(OFFSET('Sanitation Data'!$H$32,0,10*ROW('Sanitation Data'!H131))="","",OFFSET('Sanitation Data'!$H$32,0,10*ROW('Sanitation Data'!H131)))</f>
        <v/>
      </c>
      <c r="DJ137" s="289" t="str">
        <f ca="true">+IF(OFFSET('Sanitation Data'!$I$28,0,10*ROW('Sanitation Data'!I131))="","",OFFSET('Sanitation Data'!$I$28,0,10*ROW('Sanitation Data'!I131)))</f>
        <v/>
      </c>
      <c r="DK137" s="289" t="str">
        <f ca="true">+IF(OFFSET('Sanitation Data'!$I$29,0,10*ROW('Sanitation Data'!I131))="","",OFFSET('Sanitation Data'!$I$29,0,10*ROW('Sanitation Data'!I131)))</f>
        <v/>
      </c>
      <c r="DL137" s="289" t="str">
        <f ca="true">+IF(OFFSET('Sanitation Data'!$I$30,0,10*ROW('Sanitation Data'!I131))="","",OFFSET('Sanitation Data'!$I$30,0,10*ROW('Sanitation Data'!I131)))</f>
        <v/>
      </c>
      <c r="DM137" s="289" t="str">
        <f ca="true">+IF(OFFSET('Sanitation Data'!$I$31,0,10*ROW('Sanitation Data'!I131))="","",OFFSET('Sanitation Data'!$I$31,0,10*ROW('Sanitation Data'!I131)))</f>
        <v/>
      </c>
      <c r="DN137" s="289" t="str">
        <f ca="true">+IF(OFFSET('Sanitation Data'!$I$32,0,10*ROW('Sanitation Data'!I131))="","",OFFSET('Sanitation Data'!$I$32,0,10*ROW('Sanitation Data'!I131)))</f>
        <v/>
      </c>
      <c r="DO137" s="289" t="str">
        <f ca="true">+IF(OFFSET('Hygiene Data'!$D$11,0,10*ROW('Hygiene Data'!D131))="","",OFFSET('Hygiene Data'!$D$11,0,10*ROW('Hygiene Data'!D131)))</f>
        <v/>
      </c>
      <c r="DP137" s="289" t="str">
        <f ca="true">+IF(OFFSET('Hygiene Data'!$D$12,0,10*ROW('Hygiene Data'!D131))="","",OFFSET('Hygiene Data'!$D$12,0,10*ROW('Hygiene Data'!D131)))</f>
        <v/>
      </c>
      <c r="DQ137" s="289" t="str">
        <f ca="true">+IF(OFFSET('Hygiene Data'!$D$13,0,10*ROW('Hygiene Data'!D131))="","",OFFSET('Hygiene Data'!$D$13,0,10*ROW('Hygiene Data'!D131)))</f>
        <v/>
      </c>
      <c r="DR137" s="289" t="str">
        <f ca="true">+IF(OFFSET('Hygiene Data'!$E$11,0,10*ROW('Hygiene Data'!E131))="","",OFFSET('Hygiene Data'!$E$11,0,10*ROW('Hygiene Data'!E131)))</f>
        <v/>
      </c>
      <c r="DS137" s="289" t="str">
        <f ca="true">+IF(OFFSET('Hygiene Data'!$E$12,0,10*ROW('Hygiene Data'!E131))="","",OFFSET('Hygiene Data'!$E$12,0,10*ROW('Hygiene Data'!E131)))</f>
        <v/>
      </c>
      <c r="DT137" s="289" t="str">
        <f ca="true">+IF(OFFSET('Hygiene Data'!$E$13,0,10*ROW('Hygiene Data'!E131))="","",OFFSET('Hygiene Data'!$E$13,0,10*ROW('Hygiene Data'!E131)))</f>
        <v/>
      </c>
      <c r="DU137" s="289" t="str">
        <f ca="true">+IF(OFFSET('Hygiene Data'!$F$11,0,10*ROW('Hygiene Data'!F131))="","",OFFSET('Hygiene Data'!$F$11,0,10*ROW('Hygiene Data'!F131)))</f>
        <v/>
      </c>
      <c r="DV137" s="289" t="str">
        <f ca="true">+IF(OFFSET('Hygiene Data'!$F$12,0,10*ROW('Hygiene Data'!F131))="","",OFFSET('Hygiene Data'!$F$12,0,10*ROW('Hygiene Data'!F131)))</f>
        <v/>
      </c>
      <c r="DW137" s="289" t="str">
        <f ca="true">+IF(OFFSET('Hygiene Data'!$F$13,0,10*ROW('Hygiene Data'!F131))="","",OFFSET('Hygiene Data'!$F$13,0,10*ROW('Hygiene Data'!F131)))</f>
        <v/>
      </c>
      <c r="DX137" s="289" t="str">
        <f ca="true">+IF(OFFSET('Hygiene Data'!$G$11,0,10*ROW('Hygiene Data'!G131))="","",OFFSET('Hygiene Data'!$G$11,0,10*ROW('Hygiene Data'!G131)))</f>
        <v/>
      </c>
      <c r="DY137" s="289" t="str">
        <f ca="true">+IF(OFFSET('Hygiene Data'!$G$12,0,10*ROW('Hygiene Data'!G131))="","",OFFSET('Hygiene Data'!$G$12,0,10*ROW('Hygiene Data'!G131)))</f>
        <v/>
      </c>
      <c r="DZ137" s="289" t="str">
        <f ca="true">+IF(OFFSET('Hygiene Data'!$G$13,0,10*ROW('Hygiene Data'!G131))="","",OFFSET('Hygiene Data'!$G$13,0,10*ROW('Hygiene Data'!G131)))</f>
        <v/>
      </c>
      <c r="EA137" s="289" t="str">
        <f ca="true">+IF(OFFSET('Hygiene Data'!$H$11,0,10*ROW('Hygiene Data'!H131))="","",OFFSET('Hygiene Data'!$H$11,0,10*ROW('Hygiene Data'!H131)))</f>
        <v/>
      </c>
      <c r="EB137" s="289" t="str">
        <f ca="true">+IF(OFFSET('Hygiene Data'!$H$12,0,10*ROW('Hygiene Data'!H131))="","",OFFSET('Hygiene Data'!$H$12,0,10*ROW('Hygiene Data'!H131)))</f>
        <v/>
      </c>
      <c r="EC137" s="289" t="str">
        <f ca="true">+IF(OFFSET('Hygiene Data'!$H$13,0,10*ROW('Hygiene Data'!H131))="","",OFFSET('Hygiene Data'!$H$13,0,10*ROW('Hygiene Data'!H131)))</f>
        <v/>
      </c>
      <c r="ED137" s="289" t="str">
        <f ca="true">+IF(OFFSET('Hygiene Data'!$I$11,0,10*ROW('Hygiene Data'!I131))="","",OFFSET('Hygiene Data'!$I$11,0,10*ROW('Hygiene Data'!I131)))</f>
        <v/>
      </c>
      <c r="EE137" s="289" t="str">
        <f ca="true">+IF(OFFSET('Hygiene Data'!$I$12,0,10*ROW('Hygiene Data'!I131))="","",OFFSET('Hygiene Data'!$I$12,0,10*ROW('Hygiene Data'!I131)))</f>
        <v/>
      </c>
      <c r="EF137" s="289"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5"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9"/>
      <c r="BS138" s="289" t="str">
        <f ca="true">+IF(OFFSET('Water Data'!$D$27,0,10*ROW('Water Data'!D132))="","",OFFSET('Water Data'!$D$27,0,10*ROW('Water Data'!D132)))</f>
        <v/>
      </c>
      <c r="BT138" s="289" t="str">
        <f ca="true">+IF(OFFSET('Water Data'!$D$28,0,10*ROW('Water Data'!D132))="","",OFFSET('Water Data'!$D$28,0,10*ROW('Water Data'!D132)))</f>
        <v/>
      </c>
      <c r="BU138" s="289" t="str">
        <f ca="true">+IF(OFFSET('Water Data'!$D$29,0,10*ROW('Water Data'!D132))="","",OFFSET('Water Data'!$D$29,0,10*ROW('Water Data'!D132)))</f>
        <v/>
      </c>
      <c r="BV138" s="289" t="str">
        <f ca="true">+IF(OFFSET('Water Data'!$E$27,0,10*ROW('Water Data'!E132))="","",OFFSET('Water Data'!$E$27,0,10*ROW('Water Data'!E132)))</f>
        <v/>
      </c>
      <c r="BW138" s="289" t="str">
        <f ca="true">+IF(OFFSET('Water Data'!$E$28,0,10*ROW('Water Data'!E132))="","",OFFSET('Water Data'!$E$28,0,10*ROW('Water Data'!E132)))</f>
        <v/>
      </c>
      <c r="BX138" s="289" t="str">
        <f ca="true">+IF(OFFSET('Water Data'!$E$29,0,10*ROW('Water Data'!E132))="","",OFFSET('Water Data'!$E$29,0,10*ROW('Water Data'!E132)))</f>
        <v/>
      </c>
      <c r="BY138" s="289" t="str">
        <f ca="true">+IF(OFFSET('Water Data'!$F$27,0,10*ROW('Water Data'!F132))="","",OFFSET('Water Data'!$F$27,0,10*ROW('Water Data'!F132)))</f>
        <v/>
      </c>
      <c r="BZ138" s="289" t="str">
        <f ca="true">+IF(OFFSET('Water Data'!$F$28,0,10*ROW('Water Data'!F132))="","",OFFSET('Water Data'!$F$28,0,10*ROW('Water Data'!F132)))</f>
        <v/>
      </c>
      <c r="CA138" s="289" t="str">
        <f ca="true">+IF(OFFSET('Water Data'!$F$29,0,10*ROW('Water Data'!F132))="","",OFFSET('Water Data'!$F$29,0,10*ROW('Water Data'!F132)))</f>
        <v/>
      </c>
      <c r="CB138" s="289" t="str">
        <f ca="true">+IF(OFFSET('Water Data'!$G$27,0,10*ROW('Water Data'!G132))="","",OFFSET('Water Data'!$G$27,0,10*ROW('Water Data'!G132)))</f>
        <v/>
      </c>
      <c r="CC138" s="289" t="str">
        <f ca="true">+IF(OFFSET('Water Data'!$G$28,0,10*ROW('Water Data'!G132))="","",OFFSET('Water Data'!$G$28,0,10*ROW('Water Data'!G132)))</f>
        <v/>
      </c>
      <c r="CD138" s="289" t="str">
        <f ca="true">+IF(OFFSET('Water Data'!$G$29,0,10*ROW('Water Data'!G132))="","",OFFSET('Water Data'!$G$29,0,10*ROW('Water Data'!G132)))</f>
        <v/>
      </c>
      <c r="CE138" s="289" t="str">
        <f ca="true">+IF(OFFSET('Water Data'!$H$27,0,10*ROW('Water Data'!H132))="","",OFFSET('Water Data'!$H$27,0,10*ROW('Water Data'!H132)))</f>
        <v/>
      </c>
      <c r="CF138" s="289" t="str">
        <f ca="true">+IF(OFFSET('Water Data'!$H$28,0,10*ROW('Water Data'!H132))="","",OFFSET('Water Data'!$H$28,0,10*ROW('Water Data'!H132)))</f>
        <v/>
      </c>
      <c r="CG138" s="289" t="str">
        <f ca="true">+IF(OFFSET('Water Data'!$H$29,0,10*ROW('Water Data'!H132))="","",OFFSET('Water Data'!$H$29,0,10*ROW('Water Data'!H132)))</f>
        <v/>
      </c>
      <c r="CH138" s="289" t="str">
        <f ca="true">+IF(OFFSET('Water Data'!$I$27,0,10*ROW('Water Data'!I132))="","",OFFSET('Water Data'!$I$27,0,10*ROW('Water Data'!I132)))</f>
        <v/>
      </c>
      <c r="CI138" s="289" t="str">
        <f ca="true">+IF(OFFSET('Water Data'!$I$28,0,10*ROW('Water Data'!I132))="","",OFFSET('Water Data'!$I$28,0,10*ROW('Water Data'!I132)))</f>
        <v/>
      </c>
      <c r="CJ138" s="289" t="str">
        <f ca="true">+IF(OFFSET('Water Data'!$I$29,0,10*ROW('Water Data'!I132))="","",OFFSET('Water Data'!$I$29,0,10*ROW('Water Data'!I132)))</f>
        <v/>
      </c>
      <c r="CK138" s="289" t="str">
        <f ca="true">+IF(OFFSET('Sanitation Data'!$D$28,0,10*ROW('Sanitation Data'!D132))="","",OFFSET('Sanitation Data'!$D$28,0,10*ROW('Sanitation Data'!D132)))</f>
        <v/>
      </c>
      <c r="CL138" s="289" t="str">
        <f ca="true">+IF(OFFSET('Sanitation Data'!$D$29,0,10*ROW('Sanitation Data'!D132))="","",OFFSET('Sanitation Data'!$D$29,0,10*ROW('Sanitation Data'!D132)))</f>
        <v/>
      </c>
      <c r="CM138" s="289" t="str">
        <f ca="true">+IF(OFFSET('Sanitation Data'!$D$30,0,10*ROW('Sanitation Data'!D132))="","",OFFSET('Sanitation Data'!$D$30,0,10*ROW('Sanitation Data'!D132)))</f>
        <v/>
      </c>
      <c r="CN138" s="289" t="str">
        <f ca="true">+IF(OFFSET('Sanitation Data'!$D$31,0,10*ROW('Sanitation Data'!D132))="","",OFFSET('Sanitation Data'!$D$31,0,10*ROW('Sanitation Data'!D132)))</f>
        <v/>
      </c>
      <c r="CO138" s="289" t="str">
        <f ca="true">+IF(OFFSET('Sanitation Data'!$D$32,0,10*ROW('Sanitation Data'!D132))="","",OFFSET('Sanitation Data'!$D$32,0,10*ROW('Sanitation Data'!D132)))</f>
        <v/>
      </c>
      <c r="CP138" s="289" t="str">
        <f ca="true">+IF(OFFSET('Sanitation Data'!$E$28,0,10*ROW('Sanitation Data'!E132))="","",OFFSET('Sanitation Data'!$E$28,0,10*ROW('Sanitation Data'!E132)))</f>
        <v/>
      </c>
      <c r="CQ138" s="289" t="str">
        <f ca="true">+IF(OFFSET('Sanitation Data'!$E$29,0,10*ROW('Sanitation Data'!E132))="","",OFFSET('Sanitation Data'!$E$29,0,10*ROW('Sanitation Data'!E132)))</f>
        <v/>
      </c>
      <c r="CR138" s="289" t="str">
        <f ca="true">+IF(OFFSET('Sanitation Data'!$E$30,0,10*ROW('Sanitation Data'!E132))="","",OFFSET('Sanitation Data'!$E$30,0,10*ROW('Sanitation Data'!E132)))</f>
        <v/>
      </c>
      <c r="CS138" s="289" t="str">
        <f ca="true">+IF(OFFSET('Sanitation Data'!$E$31,0,10*ROW('Sanitation Data'!E132))="","",OFFSET('Sanitation Data'!$E$31,0,10*ROW('Sanitation Data'!E132)))</f>
        <v/>
      </c>
      <c r="CT138" s="289" t="str">
        <f ca="true">+IF(OFFSET('Sanitation Data'!$E$32,0,10*ROW('Sanitation Data'!E132))="","",OFFSET('Sanitation Data'!$E$32,0,10*ROW('Sanitation Data'!E132)))</f>
        <v/>
      </c>
      <c r="CU138" s="289" t="str">
        <f ca="true">+IF(OFFSET('Sanitation Data'!$F$28,0,10*ROW('Sanitation Data'!F132))="","",OFFSET('Sanitation Data'!$F$28,0,10*ROW('Sanitation Data'!F132)))</f>
        <v/>
      </c>
      <c r="CV138" s="289" t="str">
        <f ca="true">+IF(OFFSET('Sanitation Data'!$F$29,0,10*ROW('Sanitation Data'!F132))="","",OFFSET('Sanitation Data'!$F$29,0,10*ROW('Sanitation Data'!F132)))</f>
        <v/>
      </c>
      <c r="CW138" s="289" t="str">
        <f ca="true">+IF(OFFSET('Sanitation Data'!$F$30,0,10*ROW('Sanitation Data'!F132))="","",OFFSET('Sanitation Data'!$F$30,0,10*ROW('Sanitation Data'!F132)))</f>
        <v/>
      </c>
      <c r="CX138" s="289" t="str">
        <f ca="true">+IF(OFFSET('Sanitation Data'!$F$31,0,10*ROW('Sanitation Data'!F132))="","",OFFSET('Sanitation Data'!$F$31,0,10*ROW('Sanitation Data'!F132)))</f>
        <v/>
      </c>
      <c r="CY138" s="289" t="str">
        <f ca="true">+IF(OFFSET('Sanitation Data'!$F$32,0,10*ROW('Sanitation Data'!F132))="","",OFFSET('Sanitation Data'!$F$32,0,10*ROW('Sanitation Data'!F132)))</f>
        <v/>
      </c>
      <c r="CZ138" s="289" t="str">
        <f ca="true">+IF(OFFSET('Sanitation Data'!$G$28,0,10*ROW('Sanitation Data'!G132))="","",OFFSET('Sanitation Data'!$G$28,0,10*ROW('Sanitation Data'!G132)))</f>
        <v/>
      </c>
      <c r="DA138" s="289" t="str">
        <f ca="true">+IF(OFFSET('Sanitation Data'!$G$29,0,10*ROW('Sanitation Data'!G132))="","",OFFSET('Sanitation Data'!$G$29,0,10*ROW('Sanitation Data'!G132)))</f>
        <v/>
      </c>
      <c r="DB138" s="289" t="str">
        <f ca="true">+IF(OFFSET('Sanitation Data'!$G$30,0,10*ROW('Sanitation Data'!G132))="","",OFFSET('Sanitation Data'!$G$30,0,10*ROW('Sanitation Data'!G132)))</f>
        <v/>
      </c>
      <c r="DC138" s="289" t="str">
        <f ca="true">+IF(OFFSET('Sanitation Data'!$G$31,0,10*ROW('Sanitation Data'!G132))="","",OFFSET('Sanitation Data'!$G$31,0,10*ROW('Sanitation Data'!G132)))</f>
        <v/>
      </c>
      <c r="DD138" s="289" t="str">
        <f ca="true">+IF(OFFSET('Sanitation Data'!$G$32,0,10*ROW('Sanitation Data'!G132))="","",OFFSET('Sanitation Data'!$G$32,0,10*ROW('Sanitation Data'!G132)))</f>
        <v/>
      </c>
      <c r="DE138" s="289" t="str">
        <f ca="true">+IF(OFFSET('Sanitation Data'!$H$28,0,10*ROW('Sanitation Data'!H132))="","",OFFSET('Sanitation Data'!$H$28,0,10*ROW('Sanitation Data'!H132)))</f>
        <v/>
      </c>
      <c r="DF138" s="289" t="str">
        <f ca="true">+IF(OFFSET('Sanitation Data'!$H$29,0,10*ROW('Sanitation Data'!H132))="","",OFFSET('Sanitation Data'!$H$29,0,10*ROW('Sanitation Data'!H132)))</f>
        <v/>
      </c>
      <c r="DG138" s="289" t="str">
        <f ca="true">+IF(OFFSET('Sanitation Data'!$H$30,0,10*ROW('Sanitation Data'!H132))="","",OFFSET('Sanitation Data'!$H$30,0,10*ROW('Sanitation Data'!H132)))</f>
        <v/>
      </c>
      <c r="DH138" s="289" t="str">
        <f ca="true">+IF(OFFSET('Sanitation Data'!$H$31,0,10*ROW('Sanitation Data'!H132))="","",OFFSET('Sanitation Data'!$H$31,0,10*ROW('Sanitation Data'!H132)))</f>
        <v/>
      </c>
      <c r="DI138" s="289" t="str">
        <f ca="true">+IF(OFFSET('Sanitation Data'!$H$32,0,10*ROW('Sanitation Data'!H132))="","",OFFSET('Sanitation Data'!$H$32,0,10*ROW('Sanitation Data'!H132)))</f>
        <v/>
      </c>
      <c r="DJ138" s="289" t="str">
        <f ca="true">+IF(OFFSET('Sanitation Data'!$I$28,0,10*ROW('Sanitation Data'!I132))="","",OFFSET('Sanitation Data'!$I$28,0,10*ROW('Sanitation Data'!I132)))</f>
        <v/>
      </c>
      <c r="DK138" s="289" t="str">
        <f ca="true">+IF(OFFSET('Sanitation Data'!$I$29,0,10*ROW('Sanitation Data'!I132))="","",OFFSET('Sanitation Data'!$I$29,0,10*ROW('Sanitation Data'!I132)))</f>
        <v/>
      </c>
      <c r="DL138" s="289" t="str">
        <f ca="true">+IF(OFFSET('Sanitation Data'!$I$30,0,10*ROW('Sanitation Data'!I132))="","",OFFSET('Sanitation Data'!$I$30,0,10*ROW('Sanitation Data'!I132)))</f>
        <v/>
      </c>
      <c r="DM138" s="289" t="str">
        <f ca="true">+IF(OFFSET('Sanitation Data'!$I$31,0,10*ROW('Sanitation Data'!I132))="","",OFFSET('Sanitation Data'!$I$31,0,10*ROW('Sanitation Data'!I132)))</f>
        <v/>
      </c>
      <c r="DN138" s="289" t="str">
        <f ca="true">+IF(OFFSET('Sanitation Data'!$I$32,0,10*ROW('Sanitation Data'!I132))="","",OFFSET('Sanitation Data'!$I$32,0,10*ROW('Sanitation Data'!I132)))</f>
        <v/>
      </c>
      <c r="DO138" s="289" t="str">
        <f ca="true">+IF(OFFSET('Hygiene Data'!$D$11,0,10*ROW('Hygiene Data'!D132))="","",OFFSET('Hygiene Data'!$D$11,0,10*ROW('Hygiene Data'!D132)))</f>
        <v/>
      </c>
      <c r="DP138" s="289" t="str">
        <f ca="true">+IF(OFFSET('Hygiene Data'!$D$12,0,10*ROW('Hygiene Data'!D132))="","",OFFSET('Hygiene Data'!$D$12,0,10*ROW('Hygiene Data'!D132)))</f>
        <v/>
      </c>
      <c r="DQ138" s="289" t="str">
        <f ca="true">+IF(OFFSET('Hygiene Data'!$D$13,0,10*ROW('Hygiene Data'!D132))="","",OFFSET('Hygiene Data'!$D$13,0,10*ROW('Hygiene Data'!D132)))</f>
        <v/>
      </c>
      <c r="DR138" s="289" t="str">
        <f ca="true">+IF(OFFSET('Hygiene Data'!$E$11,0,10*ROW('Hygiene Data'!E132))="","",OFFSET('Hygiene Data'!$E$11,0,10*ROW('Hygiene Data'!E132)))</f>
        <v/>
      </c>
      <c r="DS138" s="289" t="str">
        <f ca="true">+IF(OFFSET('Hygiene Data'!$E$12,0,10*ROW('Hygiene Data'!E132))="","",OFFSET('Hygiene Data'!$E$12,0,10*ROW('Hygiene Data'!E132)))</f>
        <v/>
      </c>
      <c r="DT138" s="289" t="str">
        <f ca="true">+IF(OFFSET('Hygiene Data'!$E$13,0,10*ROW('Hygiene Data'!E132))="","",OFFSET('Hygiene Data'!$E$13,0,10*ROW('Hygiene Data'!E132)))</f>
        <v/>
      </c>
      <c r="DU138" s="289" t="str">
        <f ca="true">+IF(OFFSET('Hygiene Data'!$F$11,0,10*ROW('Hygiene Data'!F132))="","",OFFSET('Hygiene Data'!$F$11,0,10*ROW('Hygiene Data'!F132)))</f>
        <v/>
      </c>
      <c r="DV138" s="289" t="str">
        <f ca="true">+IF(OFFSET('Hygiene Data'!$F$12,0,10*ROW('Hygiene Data'!F132))="","",OFFSET('Hygiene Data'!$F$12,0,10*ROW('Hygiene Data'!F132)))</f>
        <v/>
      </c>
      <c r="DW138" s="289" t="str">
        <f ca="true">+IF(OFFSET('Hygiene Data'!$F$13,0,10*ROW('Hygiene Data'!F132))="","",OFFSET('Hygiene Data'!$F$13,0,10*ROW('Hygiene Data'!F132)))</f>
        <v/>
      </c>
      <c r="DX138" s="289" t="str">
        <f ca="true">+IF(OFFSET('Hygiene Data'!$G$11,0,10*ROW('Hygiene Data'!G132))="","",OFFSET('Hygiene Data'!$G$11,0,10*ROW('Hygiene Data'!G132)))</f>
        <v/>
      </c>
      <c r="DY138" s="289" t="str">
        <f ca="true">+IF(OFFSET('Hygiene Data'!$G$12,0,10*ROW('Hygiene Data'!G132))="","",OFFSET('Hygiene Data'!$G$12,0,10*ROW('Hygiene Data'!G132)))</f>
        <v/>
      </c>
      <c r="DZ138" s="289" t="str">
        <f ca="true">+IF(OFFSET('Hygiene Data'!$G$13,0,10*ROW('Hygiene Data'!G132))="","",OFFSET('Hygiene Data'!$G$13,0,10*ROW('Hygiene Data'!G132)))</f>
        <v/>
      </c>
      <c r="EA138" s="289" t="str">
        <f ca="true">+IF(OFFSET('Hygiene Data'!$H$11,0,10*ROW('Hygiene Data'!H132))="","",OFFSET('Hygiene Data'!$H$11,0,10*ROW('Hygiene Data'!H132)))</f>
        <v/>
      </c>
      <c r="EB138" s="289" t="str">
        <f ca="true">+IF(OFFSET('Hygiene Data'!$H$12,0,10*ROW('Hygiene Data'!H132))="","",OFFSET('Hygiene Data'!$H$12,0,10*ROW('Hygiene Data'!H132)))</f>
        <v/>
      </c>
      <c r="EC138" s="289" t="str">
        <f ca="true">+IF(OFFSET('Hygiene Data'!$H$13,0,10*ROW('Hygiene Data'!H132))="","",OFFSET('Hygiene Data'!$H$13,0,10*ROW('Hygiene Data'!H132)))</f>
        <v/>
      </c>
      <c r="ED138" s="289" t="str">
        <f ca="true">+IF(OFFSET('Hygiene Data'!$I$11,0,10*ROW('Hygiene Data'!I132))="","",OFFSET('Hygiene Data'!$I$11,0,10*ROW('Hygiene Data'!I132)))</f>
        <v/>
      </c>
      <c r="EE138" s="289" t="str">
        <f ca="true">+IF(OFFSET('Hygiene Data'!$I$12,0,10*ROW('Hygiene Data'!I132))="","",OFFSET('Hygiene Data'!$I$12,0,10*ROW('Hygiene Data'!I132)))</f>
        <v/>
      </c>
      <c r="EF138" s="289"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5"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9"/>
      <c r="BS139" s="289" t="str">
        <f ca="true">+IF(OFFSET('Water Data'!$D$27,0,10*ROW('Water Data'!D133))="","",OFFSET('Water Data'!$D$27,0,10*ROW('Water Data'!D133)))</f>
        <v/>
      </c>
      <c r="BT139" s="289" t="str">
        <f ca="true">+IF(OFFSET('Water Data'!$D$28,0,10*ROW('Water Data'!D133))="","",OFFSET('Water Data'!$D$28,0,10*ROW('Water Data'!D133)))</f>
        <v/>
      </c>
      <c r="BU139" s="289" t="str">
        <f ca="true">+IF(OFFSET('Water Data'!$D$29,0,10*ROW('Water Data'!D133))="","",OFFSET('Water Data'!$D$29,0,10*ROW('Water Data'!D133)))</f>
        <v/>
      </c>
      <c r="BV139" s="289" t="str">
        <f ca="true">+IF(OFFSET('Water Data'!$E$27,0,10*ROW('Water Data'!E133))="","",OFFSET('Water Data'!$E$27,0,10*ROW('Water Data'!E133)))</f>
        <v/>
      </c>
      <c r="BW139" s="289" t="str">
        <f ca="true">+IF(OFFSET('Water Data'!$E$28,0,10*ROW('Water Data'!E133))="","",OFFSET('Water Data'!$E$28,0,10*ROW('Water Data'!E133)))</f>
        <v/>
      </c>
      <c r="BX139" s="289" t="str">
        <f ca="true">+IF(OFFSET('Water Data'!$E$29,0,10*ROW('Water Data'!E133))="","",OFFSET('Water Data'!$E$29,0,10*ROW('Water Data'!E133)))</f>
        <v/>
      </c>
      <c r="BY139" s="289" t="str">
        <f ca="true">+IF(OFFSET('Water Data'!$F$27,0,10*ROW('Water Data'!F133))="","",OFFSET('Water Data'!$F$27,0,10*ROW('Water Data'!F133)))</f>
        <v/>
      </c>
      <c r="BZ139" s="289" t="str">
        <f ca="true">+IF(OFFSET('Water Data'!$F$28,0,10*ROW('Water Data'!F133))="","",OFFSET('Water Data'!$F$28,0,10*ROW('Water Data'!F133)))</f>
        <v/>
      </c>
      <c r="CA139" s="289" t="str">
        <f ca="true">+IF(OFFSET('Water Data'!$F$29,0,10*ROW('Water Data'!F133))="","",OFFSET('Water Data'!$F$29,0,10*ROW('Water Data'!F133)))</f>
        <v/>
      </c>
      <c r="CB139" s="289" t="str">
        <f ca="true">+IF(OFFSET('Water Data'!$G$27,0,10*ROW('Water Data'!G133))="","",OFFSET('Water Data'!$G$27,0,10*ROW('Water Data'!G133)))</f>
        <v/>
      </c>
      <c r="CC139" s="289" t="str">
        <f ca="true">+IF(OFFSET('Water Data'!$G$28,0,10*ROW('Water Data'!G133))="","",OFFSET('Water Data'!$G$28,0,10*ROW('Water Data'!G133)))</f>
        <v/>
      </c>
      <c r="CD139" s="289" t="str">
        <f ca="true">+IF(OFFSET('Water Data'!$G$29,0,10*ROW('Water Data'!G133))="","",OFFSET('Water Data'!$G$29,0,10*ROW('Water Data'!G133)))</f>
        <v/>
      </c>
      <c r="CE139" s="289" t="str">
        <f ca="true">+IF(OFFSET('Water Data'!$H$27,0,10*ROW('Water Data'!H133))="","",OFFSET('Water Data'!$H$27,0,10*ROW('Water Data'!H133)))</f>
        <v/>
      </c>
      <c r="CF139" s="289" t="str">
        <f ca="true">+IF(OFFSET('Water Data'!$H$28,0,10*ROW('Water Data'!H133))="","",OFFSET('Water Data'!$H$28,0,10*ROW('Water Data'!H133)))</f>
        <v/>
      </c>
      <c r="CG139" s="289" t="str">
        <f ca="true">+IF(OFFSET('Water Data'!$H$29,0,10*ROW('Water Data'!H133))="","",OFFSET('Water Data'!$H$29,0,10*ROW('Water Data'!H133)))</f>
        <v/>
      </c>
      <c r="CH139" s="289" t="str">
        <f ca="true">+IF(OFFSET('Water Data'!$I$27,0,10*ROW('Water Data'!I133))="","",OFFSET('Water Data'!$I$27,0,10*ROW('Water Data'!I133)))</f>
        <v/>
      </c>
      <c r="CI139" s="289" t="str">
        <f ca="true">+IF(OFFSET('Water Data'!$I$28,0,10*ROW('Water Data'!I133))="","",OFFSET('Water Data'!$I$28,0,10*ROW('Water Data'!I133)))</f>
        <v/>
      </c>
      <c r="CJ139" s="289" t="str">
        <f ca="true">+IF(OFFSET('Water Data'!$I$29,0,10*ROW('Water Data'!I133))="","",OFFSET('Water Data'!$I$29,0,10*ROW('Water Data'!I133)))</f>
        <v/>
      </c>
      <c r="CK139" s="289" t="str">
        <f ca="true">+IF(OFFSET('Sanitation Data'!$D$28,0,10*ROW('Sanitation Data'!D133))="","",OFFSET('Sanitation Data'!$D$28,0,10*ROW('Sanitation Data'!D133)))</f>
        <v/>
      </c>
      <c r="CL139" s="289" t="str">
        <f ca="true">+IF(OFFSET('Sanitation Data'!$D$29,0,10*ROW('Sanitation Data'!D133))="","",OFFSET('Sanitation Data'!$D$29,0,10*ROW('Sanitation Data'!D133)))</f>
        <v/>
      </c>
      <c r="CM139" s="289" t="str">
        <f ca="true">+IF(OFFSET('Sanitation Data'!$D$30,0,10*ROW('Sanitation Data'!D133))="","",OFFSET('Sanitation Data'!$D$30,0,10*ROW('Sanitation Data'!D133)))</f>
        <v/>
      </c>
      <c r="CN139" s="289" t="str">
        <f ca="true">+IF(OFFSET('Sanitation Data'!$D$31,0,10*ROW('Sanitation Data'!D133))="","",OFFSET('Sanitation Data'!$D$31,0,10*ROW('Sanitation Data'!D133)))</f>
        <v/>
      </c>
      <c r="CO139" s="289" t="str">
        <f ca="true">+IF(OFFSET('Sanitation Data'!$D$32,0,10*ROW('Sanitation Data'!D133))="","",OFFSET('Sanitation Data'!$D$32,0,10*ROW('Sanitation Data'!D133)))</f>
        <v/>
      </c>
      <c r="CP139" s="289" t="str">
        <f ca="true">+IF(OFFSET('Sanitation Data'!$E$28,0,10*ROW('Sanitation Data'!E133))="","",OFFSET('Sanitation Data'!$E$28,0,10*ROW('Sanitation Data'!E133)))</f>
        <v/>
      </c>
      <c r="CQ139" s="289" t="str">
        <f ca="true">+IF(OFFSET('Sanitation Data'!$E$29,0,10*ROW('Sanitation Data'!E133))="","",OFFSET('Sanitation Data'!$E$29,0,10*ROW('Sanitation Data'!E133)))</f>
        <v/>
      </c>
      <c r="CR139" s="289" t="str">
        <f ca="true">+IF(OFFSET('Sanitation Data'!$E$30,0,10*ROW('Sanitation Data'!E133))="","",OFFSET('Sanitation Data'!$E$30,0,10*ROW('Sanitation Data'!E133)))</f>
        <v/>
      </c>
      <c r="CS139" s="289" t="str">
        <f ca="true">+IF(OFFSET('Sanitation Data'!$E$31,0,10*ROW('Sanitation Data'!E133))="","",OFFSET('Sanitation Data'!$E$31,0,10*ROW('Sanitation Data'!E133)))</f>
        <v/>
      </c>
      <c r="CT139" s="289" t="str">
        <f ca="true">+IF(OFFSET('Sanitation Data'!$E$32,0,10*ROW('Sanitation Data'!E133))="","",OFFSET('Sanitation Data'!$E$32,0,10*ROW('Sanitation Data'!E133)))</f>
        <v/>
      </c>
      <c r="CU139" s="289" t="str">
        <f ca="true">+IF(OFFSET('Sanitation Data'!$F$28,0,10*ROW('Sanitation Data'!F133))="","",OFFSET('Sanitation Data'!$F$28,0,10*ROW('Sanitation Data'!F133)))</f>
        <v/>
      </c>
      <c r="CV139" s="289" t="str">
        <f ca="true">+IF(OFFSET('Sanitation Data'!$F$29,0,10*ROW('Sanitation Data'!F133))="","",OFFSET('Sanitation Data'!$F$29,0,10*ROW('Sanitation Data'!F133)))</f>
        <v/>
      </c>
      <c r="CW139" s="289" t="str">
        <f ca="true">+IF(OFFSET('Sanitation Data'!$F$30,0,10*ROW('Sanitation Data'!F133))="","",OFFSET('Sanitation Data'!$F$30,0,10*ROW('Sanitation Data'!F133)))</f>
        <v/>
      </c>
      <c r="CX139" s="289" t="str">
        <f ca="true">+IF(OFFSET('Sanitation Data'!$F$31,0,10*ROW('Sanitation Data'!F133))="","",OFFSET('Sanitation Data'!$F$31,0,10*ROW('Sanitation Data'!F133)))</f>
        <v/>
      </c>
      <c r="CY139" s="289" t="str">
        <f ca="true">+IF(OFFSET('Sanitation Data'!$F$32,0,10*ROW('Sanitation Data'!F133))="","",OFFSET('Sanitation Data'!$F$32,0,10*ROW('Sanitation Data'!F133)))</f>
        <v/>
      </c>
      <c r="CZ139" s="289" t="str">
        <f ca="true">+IF(OFFSET('Sanitation Data'!$G$28,0,10*ROW('Sanitation Data'!G133))="","",OFFSET('Sanitation Data'!$G$28,0,10*ROW('Sanitation Data'!G133)))</f>
        <v/>
      </c>
      <c r="DA139" s="289" t="str">
        <f ca="true">+IF(OFFSET('Sanitation Data'!$G$29,0,10*ROW('Sanitation Data'!G133))="","",OFFSET('Sanitation Data'!$G$29,0,10*ROW('Sanitation Data'!G133)))</f>
        <v/>
      </c>
      <c r="DB139" s="289" t="str">
        <f ca="true">+IF(OFFSET('Sanitation Data'!$G$30,0,10*ROW('Sanitation Data'!G133))="","",OFFSET('Sanitation Data'!$G$30,0,10*ROW('Sanitation Data'!G133)))</f>
        <v/>
      </c>
      <c r="DC139" s="289" t="str">
        <f ca="true">+IF(OFFSET('Sanitation Data'!$G$31,0,10*ROW('Sanitation Data'!G133))="","",OFFSET('Sanitation Data'!$G$31,0,10*ROW('Sanitation Data'!G133)))</f>
        <v/>
      </c>
      <c r="DD139" s="289" t="str">
        <f ca="true">+IF(OFFSET('Sanitation Data'!$G$32,0,10*ROW('Sanitation Data'!G133))="","",OFFSET('Sanitation Data'!$G$32,0,10*ROW('Sanitation Data'!G133)))</f>
        <v/>
      </c>
      <c r="DE139" s="289" t="str">
        <f ca="true">+IF(OFFSET('Sanitation Data'!$H$28,0,10*ROW('Sanitation Data'!H133))="","",OFFSET('Sanitation Data'!$H$28,0,10*ROW('Sanitation Data'!H133)))</f>
        <v/>
      </c>
      <c r="DF139" s="289" t="str">
        <f ca="true">+IF(OFFSET('Sanitation Data'!$H$29,0,10*ROW('Sanitation Data'!H133))="","",OFFSET('Sanitation Data'!$H$29,0,10*ROW('Sanitation Data'!H133)))</f>
        <v/>
      </c>
      <c r="DG139" s="289" t="str">
        <f ca="true">+IF(OFFSET('Sanitation Data'!$H$30,0,10*ROW('Sanitation Data'!H133))="","",OFFSET('Sanitation Data'!$H$30,0,10*ROW('Sanitation Data'!H133)))</f>
        <v/>
      </c>
      <c r="DH139" s="289" t="str">
        <f ca="true">+IF(OFFSET('Sanitation Data'!$H$31,0,10*ROW('Sanitation Data'!H133))="","",OFFSET('Sanitation Data'!$H$31,0,10*ROW('Sanitation Data'!H133)))</f>
        <v/>
      </c>
      <c r="DI139" s="289" t="str">
        <f ca="true">+IF(OFFSET('Sanitation Data'!$H$32,0,10*ROW('Sanitation Data'!H133))="","",OFFSET('Sanitation Data'!$H$32,0,10*ROW('Sanitation Data'!H133)))</f>
        <v/>
      </c>
      <c r="DJ139" s="289" t="str">
        <f ca="true">+IF(OFFSET('Sanitation Data'!$I$28,0,10*ROW('Sanitation Data'!I133))="","",OFFSET('Sanitation Data'!$I$28,0,10*ROW('Sanitation Data'!I133)))</f>
        <v/>
      </c>
      <c r="DK139" s="289" t="str">
        <f ca="true">+IF(OFFSET('Sanitation Data'!$I$29,0,10*ROW('Sanitation Data'!I133))="","",OFFSET('Sanitation Data'!$I$29,0,10*ROW('Sanitation Data'!I133)))</f>
        <v/>
      </c>
      <c r="DL139" s="289" t="str">
        <f ca="true">+IF(OFFSET('Sanitation Data'!$I$30,0,10*ROW('Sanitation Data'!I133))="","",OFFSET('Sanitation Data'!$I$30,0,10*ROW('Sanitation Data'!I133)))</f>
        <v/>
      </c>
      <c r="DM139" s="289" t="str">
        <f ca="true">+IF(OFFSET('Sanitation Data'!$I$31,0,10*ROW('Sanitation Data'!I133))="","",OFFSET('Sanitation Data'!$I$31,0,10*ROW('Sanitation Data'!I133)))</f>
        <v/>
      </c>
      <c r="DN139" s="289" t="str">
        <f ca="true">+IF(OFFSET('Sanitation Data'!$I$32,0,10*ROW('Sanitation Data'!I133))="","",OFFSET('Sanitation Data'!$I$32,0,10*ROW('Sanitation Data'!I133)))</f>
        <v/>
      </c>
      <c r="DO139" s="289" t="str">
        <f ca="true">+IF(OFFSET('Hygiene Data'!$D$11,0,10*ROW('Hygiene Data'!D133))="","",OFFSET('Hygiene Data'!$D$11,0,10*ROW('Hygiene Data'!D133)))</f>
        <v/>
      </c>
      <c r="DP139" s="289" t="str">
        <f ca="true">+IF(OFFSET('Hygiene Data'!$D$12,0,10*ROW('Hygiene Data'!D133))="","",OFFSET('Hygiene Data'!$D$12,0,10*ROW('Hygiene Data'!D133)))</f>
        <v/>
      </c>
      <c r="DQ139" s="289" t="str">
        <f ca="true">+IF(OFFSET('Hygiene Data'!$D$13,0,10*ROW('Hygiene Data'!D133))="","",OFFSET('Hygiene Data'!$D$13,0,10*ROW('Hygiene Data'!D133)))</f>
        <v/>
      </c>
      <c r="DR139" s="289" t="str">
        <f ca="true">+IF(OFFSET('Hygiene Data'!$E$11,0,10*ROW('Hygiene Data'!E133))="","",OFFSET('Hygiene Data'!$E$11,0,10*ROW('Hygiene Data'!E133)))</f>
        <v/>
      </c>
      <c r="DS139" s="289" t="str">
        <f ca="true">+IF(OFFSET('Hygiene Data'!$E$12,0,10*ROW('Hygiene Data'!E133))="","",OFFSET('Hygiene Data'!$E$12,0,10*ROW('Hygiene Data'!E133)))</f>
        <v/>
      </c>
      <c r="DT139" s="289" t="str">
        <f ca="true">+IF(OFFSET('Hygiene Data'!$E$13,0,10*ROW('Hygiene Data'!E133))="","",OFFSET('Hygiene Data'!$E$13,0,10*ROW('Hygiene Data'!E133)))</f>
        <v/>
      </c>
      <c r="DU139" s="289" t="str">
        <f ca="true">+IF(OFFSET('Hygiene Data'!$F$11,0,10*ROW('Hygiene Data'!F133))="","",OFFSET('Hygiene Data'!$F$11,0,10*ROW('Hygiene Data'!F133)))</f>
        <v/>
      </c>
      <c r="DV139" s="289" t="str">
        <f ca="true">+IF(OFFSET('Hygiene Data'!$F$12,0,10*ROW('Hygiene Data'!F133))="","",OFFSET('Hygiene Data'!$F$12,0,10*ROW('Hygiene Data'!F133)))</f>
        <v/>
      </c>
      <c r="DW139" s="289" t="str">
        <f ca="true">+IF(OFFSET('Hygiene Data'!$F$13,0,10*ROW('Hygiene Data'!F133))="","",OFFSET('Hygiene Data'!$F$13,0,10*ROW('Hygiene Data'!F133)))</f>
        <v/>
      </c>
      <c r="DX139" s="289" t="str">
        <f ca="true">+IF(OFFSET('Hygiene Data'!$G$11,0,10*ROW('Hygiene Data'!G133))="","",OFFSET('Hygiene Data'!$G$11,0,10*ROW('Hygiene Data'!G133)))</f>
        <v/>
      </c>
      <c r="DY139" s="289" t="str">
        <f ca="true">+IF(OFFSET('Hygiene Data'!$G$12,0,10*ROW('Hygiene Data'!G133))="","",OFFSET('Hygiene Data'!$G$12,0,10*ROW('Hygiene Data'!G133)))</f>
        <v/>
      </c>
      <c r="DZ139" s="289" t="str">
        <f ca="true">+IF(OFFSET('Hygiene Data'!$G$13,0,10*ROW('Hygiene Data'!G133))="","",OFFSET('Hygiene Data'!$G$13,0,10*ROW('Hygiene Data'!G133)))</f>
        <v/>
      </c>
      <c r="EA139" s="289" t="str">
        <f ca="true">+IF(OFFSET('Hygiene Data'!$H$11,0,10*ROW('Hygiene Data'!H133))="","",OFFSET('Hygiene Data'!$H$11,0,10*ROW('Hygiene Data'!H133)))</f>
        <v/>
      </c>
      <c r="EB139" s="289" t="str">
        <f ca="true">+IF(OFFSET('Hygiene Data'!$H$12,0,10*ROW('Hygiene Data'!H133))="","",OFFSET('Hygiene Data'!$H$12,0,10*ROW('Hygiene Data'!H133)))</f>
        <v/>
      </c>
      <c r="EC139" s="289" t="str">
        <f ca="true">+IF(OFFSET('Hygiene Data'!$H$13,0,10*ROW('Hygiene Data'!H133))="","",OFFSET('Hygiene Data'!$H$13,0,10*ROW('Hygiene Data'!H133)))</f>
        <v/>
      </c>
      <c r="ED139" s="289" t="str">
        <f ca="true">+IF(OFFSET('Hygiene Data'!$I$11,0,10*ROW('Hygiene Data'!I133))="","",OFFSET('Hygiene Data'!$I$11,0,10*ROW('Hygiene Data'!I133)))</f>
        <v/>
      </c>
      <c r="EE139" s="289" t="str">
        <f ca="true">+IF(OFFSET('Hygiene Data'!$I$12,0,10*ROW('Hygiene Data'!I133))="","",OFFSET('Hygiene Data'!$I$12,0,10*ROW('Hygiene Data'!I133)))</f>
        <v/>
      </c>
      <c r="EF139" s="289"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5"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9"/>
      <c r="BS140" s="289" t="str">
        <f ca="true">+IF(OFFSET('Water Data'!$D$27,0,10*ROW('Water Data'!D134))="","",OFFSET('Water Data'!$D$27,0,10*ROW('Water Data'!D134)))</f>
        <v/>
      </c>
      <c r="BT140" s="289" t="str">
        <f ca="true">+IF(OFFSET('Water Data'!$D$28,0,10*ROW('Water Data'!D134))="","",OFFSET('Water Data'!$D$28,0,10*ROW('Water Data'!D134)))</f>
        <v/>
      </c>
      <c r="BU140" s="289" t="str">
        <f ca="true">+IF(OFFSET('Water Data'!$D$29,0,10*ROW('Water Data'!D134))="","",OFFSET('Water Data'!$D$29,0,10*ROW('Water Data'!D134)))</f>
        <v/>
      </c>
      <c r="BV140" s="289" t="str">
        <f ca="true">+IF(OFFSET('Water Data'!$E$27,0,10*ROW('Water Data'!E134))="","",OFFSET('Water Data'!$E$27,0,10*ROW('Water Data'!E134)))</f>
        <v/>
      </c>
      <c r="BW140" s="289" t="str">
        <f ca="true">+IF(OFFSET('Water Data'!$E$28,0,10*ROW('Water Data'!E134))="","",OFFSET('Water Data'!$E$28,0,10*ROW('Water Data'!E134)))</f>
        <v/>
      </c>
      <c r="BX140" s="289" t="str">
        <f ca="true">+IF(OFFSET('Water Data'!$E$29,0,10*ROW('Water Data'!E134))="","",OFFSET('Water Data'!$E$29,0,10*ROW('Water Data'!E134)))</f>
        <v/>
      </c>
      <c r="BY140" s="289" t="str">
        <f ca="true">+IF(OFFSET('Water Data'!$F$27,0,10*ROW('Water Data'!F134))="","",OFFSET('Water Data'!$F$27,0,10*ROW('Water Data'!F134)))</f>
        <v/>
      </c>
      <c r="BZ140" s="289" t="str">
        <f ca="true">+IF(OFFSET('Water Data'!$F$28,0,10*ROW('Water Data'!F134))="","",OFFSET('Water Data'!$F$28,0,10*ROW('Water Data'!F134)))</f>
        <v/>
      </c>
      <c r="CA140" s="289" t="str">
        <f ca="true">+IF(OFFSET('Water Data'!$F$29,0,10*ROW('Water Data'!F134))="","",OFFSET('Water Data'!$F$29,0,10*ROW('Water Data'!F134)))</f>
        <v/>
      </c>
      <c r="CB140" s="289" t="str">
        <f ca="true">+IF(OFFSET('Water Data'!$G$27,0,10*ROW('Water Data'!G134))="","",OFFSET('Water Data'!$G$27,0,10*ROW('Water Data'!G134)))</f>
        <v/>
      </c>
      <c r="CC140" s="289" t="str">
        <f ca="true">+IF(OFFSET('Water Data'!$G$28,0,10*ROW('Water Data'!G134))="","",OFFSET('Water Data'!$G$28,0,10*ROW('Water Data'!G134)))</f>
        <v/>
      </c>
      <c r="CD140" s="289" t="str">
        <f ca="true">+IF(OFFSET('Water Data'!$G$29,0,10*ROW('Water Data'!G134))="","",OFFSET('Water Data'!$G$29,0,10*ROW('Water Data'!G134)))</f>
        <v/>
      </c>
      <c r="CE140" s="289" t="str">
        <f ca="true">+IF(OFFSET('Water Data'!$H$27,0,10*ROW('Water Data'!H134))="","",OFFSET('Water Data'!$H$27,0,10*ROW('Water Data'!H134)))</f>
        <v/>
      </c>
      <c r="CF140" s="289" t="str">
        <f ca="true">+IF(OFFSET('Water Data'!$H$28,0,10*ROW('Water Data'!H134))="","",OFFSET('Water Data'!$H$28,0,10*ROW('Water Data'!H134)))</f>
        <v/>
      </c>
      <c r="CG140" s="289" t="str">
        <f ca="true">+IF(OFFSET('Water Data'!$H$29,0,10*ROW('Water Data'!H134))="","",OFFSET('Water Data'!$H$29,0,10*ROW('Water Data'!H134)))</f>
        <v/>
      </c>
      <c r="CH140" s="289" t="str">
        <f ca="true">+IF(OFFSET('Water Data'!$I$27,0,10*ROW('Water Data'!I134))="","",OFFSET('Water Data'!$I$27,0,10*ROW('Water Data'!I134)))</f>
        <v/>
      </c>
      <c r="CI140" s="289" t="str">
        <f ca="true">+IF(OFFSET('Water Data'!$I$28,0,10*ROW('Water Data'!I134))="","",OFFSET('Water Data'!$I$28,0,10*ROW('Water Data'!I134)))</f>
        <v/>
      </c>
      <c r="CJ140" s="289" t="str">
        <f ca="true">+IF(OFFSET('Water Data'!$I$29,0,10*ROW('Water Data'!I134))="","",OFFSET('Water Data'!$I$29,0,10*ROW('Water Data'!I134)))</f>
        <v/>
      </c>
      <c r="CK140" s="289" t="str">
        <f ca="true">+IF(OFFSET('Sanitation Data'!$D$28,0,10*ROW('Sanitation Data'!D134))="","",OFFSET('Sanitation Data'!$D$28,0,10*ROW('Sanitation Data'!D134)))</f>
        <v/>
      </c>
      <c r="CL140" s="289" t="str">
        <f ca="true">+IF(OFFSET('Sanitation Data'!$D$29,0,10*ROW('Sanitation Data'!D134))="","",OFFSET('Sanitation Data'!$D$29,0,10*ROW('Sanitation Data'!D134)))</f>
        <v/>
      </c>
      <c r="CM140" s="289" t="str">
        <f ca="true">+IF(OFFSET('Sanitation Data'!$D$30,0,10*ROW('Sanitation Data'!D134))="","",OFFSET('Sanitation Data'!$D$30,0,10*ROW('Sanitation Data'!D134)))</f>
        <v/>
      </c>
      <c r="CN140" s="289" t="str">
        <f ca="true">+IF(OFFSET('Sanitation Data'!$D$31,0,10*ROW('Sanitation Data'!D134))="","",OFFSET('Sanitation Data'!$D$31,0,10*ROW('Sanitation Data'!D134)))</f>
        <v/>
      </c>
      <c r="CO140" s="289" t="str">
        <f ca="true">+IF(OFFSET('Sanitation Data'!$D$32,0,10*ROW('Sanitation Data'!D134))="","",OFFSET('Sanitation Data'!$D$32,0,10*ROW('Sanitation Data'!D134)))</f>
        <v/>
      </c>
      <c r="CP140" s="289" t="str">
        <f ca="true">+IF(OFFSET('Sanitation Data'!$E$28,0,10*ROW('Sanitation Data'!E134))="","",OFFSET('Sanitation Data'!$E$28,0,10*ROW('Sanitation Data'!E134)))</f>
        <v/>
      </c>
      <c r="CQ140" s="289" t="str">
        <f ca="true">+IF(OFFSET('Sanitation Data'!$E$29,0,10*ROW('Sanitation Data'!E134))="","",OFFSET('Sanitation Data'!$E$29,0,10*ROW('Sanitation Data'!E134)))</f>
        <v/>
      </c>
      <c r="CR140" s="289" t="str">
        <f ca="true">+IF(OFFSET('Sanitation Data'!$E$30,0,10*ROW('Sanitation Data'!E134))="","",OFFSET('Sanitation Data'!$E$30,0,10*ROW('Sanitation Data'!E134)))</f>
        <v/>
      </c>
      <c r="CS140" s="289" t="str">
        <f ca="true">+IF(OFFSET('Sanitation Data'!$E$31,0,10*ROW('Sanitation Data'!E134))="","",OFFSET('Sanitation Data'!$E$31,0,10*ROW('Sanitation Data'!E134)))</f>
        <v/>
      </c>
      <c r="CT140" s="289" t="str">
        <f ca="true">+IF(OFFSET('Sanitation Data'!$E$32,0,10*ROW('Sanitation Data'!E134))="","",OFFSET('Sanitation Data'!$E$32,0,10*ROW('Sanitation Data'!E134)))</f>
        <v/>
      </c>
      <c r="CU140" s="289" t="str">
        <f ca="true">+IF(OFFSET('Sanitation Data'!$F$28,0,10*ROW('Sanitation Data'!F134))="","",OFFSET('Sanitation Data'!$F$28,0,10*ROW('Sanitation Data'!F134)))</f>
        <v/>
      </c>
      <c r="CV140" s="289" t="str">
        <f ca="true">+IF(OFFSET('Sanitation Data'!$F$29,0,10*ROW('Sanitation Data'!F134))="","",OFFSET('Sanitation Data'!$F$29,0,10*ROW('Sanitation Data'!F134)))</f>
        <v/>
      </c>
      <c r="CW140" s="289" t="str">
        <f ca="true">+IF(OFFSET('Sanitation Data'!$F$30,0,10*ROW('Sanitation Data'!F134))="","",OFFSET('Sanitation Data'!$F$30,0,10*ROW('Sanitation Data'!F134)))</f>
        <v/>
      </c>
      <c r="CX140" s="289" t="str">
        <f ca="true">+IF(OFFSET('Sanitation Data'!$F$31,0,10*ROW('Sanitation Data'!F134))="","",OFFSET('Sanitation Data'!$F$31,0,10*ROW('Sanitation Data'!F134)))</f>
        <v/>
      </c>
      <c r="CY140" s="289" t="str">
        <f ca="true">+IF(OFFSET('Sanitation Data'!$F$32,0,10*ROW('Sanitation Data'!F134))="","",OFFSET('Sanitation Data'!$F$32,0,10*ROW('Sanitation Data'!F134)))</f>
        <v/>
      </c>
      <c r="CZ140" s="289" t="str">
        <f ca="true">+IF(OFFSET('Sanitation Data'!$G$28,0,10*ROW('Sanitation Data'!G134))="","",OFFSET('Sanitation Data'!$G$28,0,10*ROW('Sanitation Data'!G134)))</f>
        <v/>
      </c>
      <c r="DA140" s="289" t="str">
        <f ca="true">+IF(OFFSET('Sanitation Data'!$G$29,0,10*ROW('Sanitation Data'!G134))="","",OFFSET('Sanitation Data'!$G$29,0,10*ROW('Sanitation Data'!G134)))</f>
        <v/>
      </c>
      <c r="DB140" s="289" t="str">
        <f ca="true">+IF(OFFSET('Sanitation Data'!$G$30,0,10*ROW('Sanitation Data'!G134))="","",OFFSET('Sanitation Data'!$G$30,0,10*ROW('Sanitation Data'!G134)))</f>
        <v/>
      </c>
      <c r="DC140" s="289" t="str">
        <f ca="true">+IF(OFFSET('Sanitation Data'!$G$31,0,10*ROW('Sanitation Data'!G134))="","",OFFSET('Sanitation Data'!$G$31,0,10*ROW('Sanitation Data'!G134)))</f>
        <v/>
      </c>
      <c r="DD140" s="289" t="str">
        <f ca="true">+IF(OFFSET('Sanitation Data'!$G$32,0,10*ROW('Sanitation Data'!G134))="","",OFFSET('Sanitation Data'!$G$32,0,10*ROW('Sanitation Data'!G134)))</f>
        <v/>
      </c>
      <c r="DE140" s="289" t="str">
        <f ca="true">+IF(OFFSET('Sanitation Data'!$H$28,0,10*ROW('Sanitation Data'!H134))="","",OFFSET('Sanitation Data'!$H$28,0,10*ROW('Sanitation Data'!H134)))</f>
        <v/>
      </c>
      <c r="DF140" s="289" t="str">
        <f ca="true">+IF(OFFSET('Sanitation Data'!$H$29,0,10*ROW('Sanitation Data'!H134))="","",OFFSET('Sanitation Data'!$H$29,0,10*ROW('Sanitation Data'!H134)))</f>
        <v/>
      </c>
      <c r="DG140" s="289" t="str">
        <f ca="true">+IF(OFFSET('Sanitation Data'!$H$30,0,10*ROW('Sanitation Data'!H134))="","",OFFSET('Sanitation Data'!$H$30,0,10*ROW('Sanitation Data'!H134)))</f>
        <v/>
      </c>
      <c r="DH140" s="289" t="str">
        <f ca="true">+IF(OFFSET('Sanitation Data'!$H$31,0,10*ROW('Sanitation Data'!H134))="","",OFFSET('Sanitation Data'!$H$31,0,10*ROW('Sanitation Data'!H134)))</f>
        <v/>
      </c>
      <c r="DI140" s="289" t="str">
        <f ca="true">+IF(OFFSET('Sanitation Data'!$H$32,0,10*ROW('Sanitation Data'!H134))="","",OFFSET('Sanitation Data'!$H$32,0,10*ROW('Sanitation Data'!H134)))</f>
        <v/>
      </c>
      <c r="DJ140" s="289" t="str">
        <f ca="true">+IF(OFFSET('Sanitation Data'!$I$28,0,10*ROW('Sanitation Data'!I134))="","",OFFSET('Sanitation Data'!$I$28,0,10*ROW('Sanitation Data'!I134)))</f>
        <v/>
      </c>
      <c r="DK140" s="289" t="str">
        <f ca="true">+IF(OFFSET('Sanitation Data'!$I$29,0,10*ROW('Sanitation Data'!I134))="","",OFFSET('Sanitation Data'!$I$29,0,10*ROW('Sanitation Data'!I134)))</f>
        <v/>
      </c>
      <c r="DL140" s="289" t="str">
        <f ca="true">+IF(OFFSET('Sanitation Data'!$I$30,0,10*ROW('Sanitation Data'!I134))="","",OFFSET('Sanitation Data'!$I$30,0,10*ROW('Sanitation Data'!I134)))</f>
        <v/>
      </c>
      <c r="DM140" s="289" t="str">
        <f ca="true">+IF(OFFSET('Sanitation Data'!$I$31,0,10*ROW('Sanitation Data'!I134))="","",OFFSET('Sanitation Data'!$I$31,0,10*ROW('Sanitation Data'!I134)))</f>
        <v/>
      </c>
      <c r="DN140" s="289" t="str">
        <f ca="true">+IF(OFFSET('Sanitation Data'!$I$32,0,10*ROW('Sanitation Data'!I134))="","",OFFSET('Sanitation Data'!$I$32,0,10*ROW('Sanitation Data'!I134)))</f>
        <v/>
      </c>
      <c r="DO140" s="289" t="str">
        <f ca="true">+IF(OFFSET('Hygiene Data'!$D$11,0,10*ROW('Hygiene Data'!D134))="","",OFFSET('Hygiene Data'!$D$11,0,10*ROW('Hygiene Data'!D134)))</f>
        <v/>
      </c>
      <c r="DP140" s="289" t="str">
        <f ca="true">+IF(OFFSET('Hygiene Data'!$D$12,0,10*ROW('Hygiene Data'!D134))="","",OFFSET('Hygiene Data'!$D$12,0,10*ROW('Hygiene Data'!D134)))</f>
        <v/>
      </c>
      <c r="DQ140" s="289" t="str">
        <f ca="true">+IF(OFFSET('Hygiene Data'!$D$13,0,10*ROW('Hygiene Data'!D134))="","",OFFSET('Hygiene Data'!$D$13,0,10*ROW('Hygiene Data'!D134)))</f>
        <v/>
      </c>
      <c r="DR140" s="289" t="str">
        <f ca="true">+IF(OFFSET('Hygiene Data'!$E$11,0,10*ROW('Hygiene Data'!E134))="","",OFFSET('Hygiene Data'!$E$11,0,10*ROW('Hygiene Data'!E134)))</f>
        <v/>
      </c>
      <c r="DS140" s="289" t="str">
        <f ca="true">+IF(OFFSET('Hygiene Data'!$E$12,0,10*ROW('Hygiene Data'!E134))="","",OFFSET('Hygiene Data'!$E$12,0,10*ROW('Hygiene Data'!E134)))</f>
        <v/>
      </c>
      <c r="DT140" s="289" t="str">
        <f ca="true">+IF(OFFSET('Hygiene Data'!$E$13,0,10*ROW('Hygiene Data'!E134))="","",OFFSET('Hygiene Data'!$E$13,0,10*ROW('Hygiene Data'!E134)))</f>
        <v/>
      </c>
      <c r="DU140" s="289" t="str">
        <f ca="true">+IF(OFFSET('Hygiene Data'!$F$11,0,10*ROW('Hygiene Data'!F134))="","",OFFSET('Hygiene Data'!$F$11,0,10*ROW('Hygiene Data'!F134)))</f>
        <v/>
      </c>
      <c r="DV140" s="289" t="str">
        <f ca="true">+IF(OFFSET('Hygiene Data'!$F$12,0,10*ROW('Hygiene Data'!F134))="","",OFFSET('Hygiene Data'!$F$12,0,10*ROW('Hygiene Data'!F134)))</f>
        <v/>
      </c>
      <c r="DW140" s="289" t="str">
        <f ca="true">+IF(OFFSET('Hygiene Data'!$F$13,0,10*ROW('Hygiene Data'!F134))="","",OFFSET('Hygiene Data'!$F$13,0,10*ROW('Hygiene Data'!F134)))</f>
        <v/>
      </c>
      <c r="DX140" s="289" t="str">
        <f ca="true">+IF(OFFSET('Hygiene Data'!$G$11,0,10*ROW('Hygiene Data'!G134))="","",OFFSET('Hygiene Data'!$G$11,0,10*ROW('Hygiene Data'!G134)))</f>
        <v/>
      </c>
      <c r="DY140" s="289" t="str">
        <f ca="true">+IF(OFFSET('Hygiene Data'!$G$12,0,10*ROW('Hygiene Data'!G134))="","",OFFSET('Hygiene Data'!$G$12,0,10*ROW('Hygiene Data'!G134)))</f>
        <v/>
      </c>
      <c r="DZ140" s="289" t="str">
        <f ca="true">+IF(OFFSET('Hygiene Data'!$G$13,0,10*ROW('Hygiene Data'!G134))="","",OFFSET('Hygiene Data'!$G$13,0,10*ROW('Hygiene Data'!G134)))</f>
        <v/>
      </c>
      <c r="EA140" s="289" t="str">
        <f ca="true">+IF(OFFSET('Hygiene Data'!$H$11,0,10*ROW('Hygiene Data'!H134))="","",OFFSET('Hygiene Data'!$H$11,0,10*ROW('Hygiene Data'!H134)))</f>
        <v/>
      </c>
      <c r="EB140" s="289" t="str">
        <f ca="true">+IF(OFFSET('Hygiene Data'!$H$12,0,10*ROW('Hygiene Data'!H134))="","",OFFSET('Hygiene Data'!$H$12,0,10*ROW('Hygiene Data'!H134)))</f>
        <v/>
      </c>
      <c r="EC140" s="289" t="str">
        <f ca="true">+IF(OFFSET('Hygiene Data'!$H$13,0,10*ROW('Hygiene Data'!H134))="","",OFFSET('Hygiene Data'!$H$13,0,10*ROW('Hygiene Data'!H134)))</f>
        <v/>
      </c>
      <c r="ED140" s="289" t="str">
        <f ca="true">+IF(OFFSET('Hygiene Data'!$I$11,0,10*ROW('Hygiene Data'!I134))="","",OFFSET('Hygiene Data'!$I$11,0,10*ROW('Hygiene Data'!I134)))</f>
        <v/>
      </c>
      <c r="EE140" s="289" t="str">
        <f ca="true">+IF(OFFSET('Hygiene Data'!$I$12,0,10*ROW('Hygiene Data'!I134))="","",OFFSET('Hygiene Data'!$I$12,0,10*ROW('Hygiene Data'!I134)))</f>
        <v/>
      </c>
      <c r="EF140" s="289"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5"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9"/>
      <c r="BS141" s="289" t="str">
        <f ca="true">+IF(OFFSET('Water Data'!$D$27,0,10*ROW('Water Data'!D135))="","",OFFSET('Water Data'!$D$27,0,10*ROW('Water Data'!D135)))</f>
        <v/>
      </c>
      <c r="BT141" s="289" t="str">
        <f ca="true">+IF(OFFSET('Water Data'!$D$28,0,10*ROW('Water Data'!D135))="","",OFFSET('Water Data'!$D$28,0,10*ROW('Water Data'!D135)))</f>
        <v/>
      </c>
      <c r="BU141" s="289" t="str">
        <f ca="true">+IF(OFFSET('Water Data'!$D$29,0,10*ROW('Water Data'!D135))="","",OFFSET('Water Data'!$D$29,0,10*ROW('Water Data'!D135)))</f>
        <v/>
      </c>
      <c r="BV141" s="289" t="str">
        <f ca="true">+IF(OFFSET('Water Data'!$E$27,0,10*ROW('Water Data'!E135))="","",OFFSET('Water Data'!$E$27,0,10*ROW('Water Data'!E135)))</f>
        <v/>
      </c>
      <c r="BW141" s="289" t="str">
        <f ca="true">+IF(OFFSET('Water Data'!$E$28,0,10*ROW('Water Data'!E135))="","",OFFSET('Water Data'!$E$28,0,10*ROW('Water Data'!E135)))</f>
        <v/>
      </c>
      <c r="BX141" s="289" t="str">
        <f ca="true">+IF(OFFSET('Water Data'!$E$29,0,10*ROW('Water Data'!E135))="","",OFFSET('Water Data'!$E$29,0,10*ROW('Water Data'!E135)))</f>
        <v/>
      </c>
      <c r="BY141" s="289" t="str">
        <f ca="true">+IF(OFFSET('Water Data'!$F$27,0,10*ROW('Water Data'!F135))="","",OFFSET('Water Data'!$F$27,0,10*ROW('Water Data'!F135)))</f>
        <v/>
      </c>
      <c r="BZ141" s="289" t="str">
        <f ca="true">+IF(OFFSET('Water Data'!$F$28,0,10*ROW('Water Data'!F135))="","",OFFSET('Water Data'!$F$28,0,10*ROW('Water Data'!F135)))</f>
        <v/>
      </c>
      <c r="CA141" s="289" t="str">
        <f ca="true">+IF(OFFSET('Water Data'!$F$29,0,10*ROW('Water Data'!F135))="","",OFFSET('Water Data'!$F$29,0,10*ROW('Water Data'!F135)))</f>
        <v/>
      </c>
      <c r="CB141" s="289" t="str">
        <f ca="true">+IF(OFFSET('Water Data'!$G$27,0,10*ROW('Water Data'!G135))="","",OFFSET('Water Data'!$G$27,0,10*ROW('Water Data'!G135)))</f>
        <v/>
      </c>
      <c r="CC141" s="289" t="str">
        <f ca="true">+IF(OFFSET('Water Data'!$G$28,0,10*ROW('Water Data'!G135))="","",OFFSET('Water Data'!$G$28,0,10*ROW('Water Data'!G135)))</f>
        <v/>
      </c>
      <c r="CD141" s="289" t="str">
        <f ca="true">+IF(OFFSET('Water Data'!$G$29,0,10*ROW('Water Data'!G135))="","",OFFSET('Water Data'!$G$29,0,10*ROW('Water Data'!G135)))</f>
        <v/>
      </c>
      <c r="CE141" s="289" t="str">
        <f ca="true">+IF(OFFSET('Water Data'!$H$27,0,10*ROW('Water Data'!H135))="","",OFFSET('Water Data'!$H$27,0,10*ROW('Water Data'!H135)))</f>
        <v/>
      </c>
      <c r="CF141" s="289" t="str">
        <f ca="true">+IF(OFFSET('Water Data'!$H$28,0,10*ROW('Water Data'!H135))="","",OFFSET('Water Data'!$H$28,0,10*ROW('Water Data'!H135)))</f>
        <v/>
      </c>
      <c r="CG141" s="289" t="str">
        <f ca="true">+IF(OFFSET('Water Data'!$H$29,0,10*ROW('Water Data'!H135))="","",OFFSET('Water Data'!$H$29,0,10*ROW('Water Data'!H135)))</f>
        <v/>
      </c>
      <c r="CH141" s="289" t="str">
        <f ca="true">+IF(OFFSET('Water Data'!$I$27,0,10*ROW('Water Data'!I135))="","",OFFSET('Water Data'!$I$27,0,10*ROW('Water Data'!I135)))</f>
        <v/>
      </c>
      <c r="CI141" s="289" t="str">
        <f ca="true">+IF(OFFSET('Water Data'!$I$28,0,10*ROW('Water Data'!I135))="","",OFFSET('Water Data'!$I$28,0,10*ROW('Water Data'!I135)))</f>
        <v/>
      </c>
      <c r="CJ141" s="289" t="str">
        <f ca="true">+IF(OFFSET('Water Data'!$I$29,0,10*ROW('Water Data'!I135))="","",OFFSET('Water Data'!$I$29,0,10*ROW('Water Data'!I135)))</f>
        <v/>
      </c>
      <c r="CK141" s="289" t="str">
        <f ca="true">+IF(OFFSET('Sanitation Data'!$D$28,0,10*ROW('Sanitation Data'!D135))="","",OFFSET('Sanitation Data'!$D$28,0,10*ROW('Sanitation Data'!D135)))</f>
        <v/>
      </c>
      <c r="CL141" s="289" t="str">
        <f ca="true">+IF(OFFSET('Sanitation Data'!$D$29,0,10*ROW('Sanitation Data'!D135))="","",OFFSET('Sanitation Data'!$D$29,0,10*ROW('Sanitation Data'!D135)))</f>
        <v/>
      </c>
      <c r="CM141" s="289" t="str">
        <f ca="true">+IF(OFFSET('Sanitation Data'!$D$30,0,10*ROW('Sanitation Data'!D135))="","",OFFSET('Sanitation Data'!$D$30,0,10*ROW('Sanitation Data'!D135)))</f>
        <v/>
      </c>
      <c r="CN141" s="289" t="str">
        <f ca="true">+IF(OFFSET('Sanitation Data'!$D$31,0,10*ROW('Sanitation Data'!D135))="","",OFFSET('Sanitation Data'!$D$31,0,10*ROW('Sanitation Data'!D135)))</f>
        <v/>
      </c>
      <c r="CO141" s="289" t="str">
        <f ca="true">+IF(OFFSET('Sanitation Data'!$D$32,0,10*ROW('Sanitation Data'!D135))="","",OFFSET('Sanitation Data'!$D$32,0,10*ROW('Sanitation Data'!D135)))</f>
        <v/>
      </c>
      <c r="CP141" s="289" t="str">
        <f ca="true">+IF(OFFSET('Sanitation Data'!$E$28,0,10*ROW('Sanitation Data'!E135))="","",OFFSET('Sanitation Data'!$E$28,0,10*ROW('Sanitation Data'!E135)))</f>
        <v/>
      </c>
      <c r="CQ141" s="289" t="str">
        <f ca="true">+IF(OFFSET('Sanitation Data'!$E$29,0,10*ROW('Sanitation Data'!E135))="","",OFFSET('Sanitation Data'!$E$29,0,10*ROW('Sanitation Data'!E135)))</f>
        <v/>
      </c>
      <c r="CR141" s="289" t="str">
        <f ca="true">+IF(OFFSET('Sanitation Data'!$E$30,0,10*ROW('Sanitation Data'!E135))="","",OFFSET('Sanitation Data'!$E$30,0,10*ROW('Sanitation Data'!E135)))</f>
        <v/>
      </c>
      <c r="CS141" s="289" t="str">
        <f ca="true">+IF(OFFSET('Sanitation Data'!$E$31,0,10*ROW('Sanitation Data'!E135))="","",OFFSET('Sanitation Data'!$E$31,0,10*ROW('Sanitation Data'!E135)))</f>
        <v/>
      </c>
      <c r="CT141" s="289" t="str">
        <f ca="true">+IF(OFFSET('Sanitation Data'!$E$32,0,10*ROW('Sanitation Data'!E135))="","",OFFSET('Sanitation Data'!$E$32,0,10*ROW('Sanitation Data'!E135)))</f>
        <v/>
      </c>
      <c r="CU141" s="289" t="str">
        <f ca="true">+IF(OFFSET('Sanitation Data'!$F$28,0,10*ROW('Sanitation Data'!F135))="","",OFFSET('Sanitation Data'!$F$28,0,10*ROW('Sanitation Data'!F135)))</f>
        <v/>
      </c>
      <c r="CV141" s="289" t="str">
        <f ca="true">+IF(OFFSET('Sanitation Data'!$F$29,0,10*ROW('Sanitation Data'!F135))="","",OFFSET('Sanitation Data'!$F$29,0,10*ROW('Sanitation Data'!F135)))</f>
        <v/>
      </c>
      <c r="CW141" s="289" t="str">
        <f ca="true">+IF(OFFSET('Sanitation Data'!$F$30,0,10*ROW('Sanitation Data'!F135))="","",OFFSET('Sanitation Data'!$F$30,0,10*ROW('Sanitation Data'!F135)))</f>
        <v/>
      </c>
      <c r="CX141" s="289" t="str">
        <f ca="true">+IF(OFFSET('Sanitation Data'!$F$31,0,10*ROW('Sanitation Data'!F135))="","",OFFSET('Sanitation Data'!$F$31,0,10*ROW('Sanitation Data'!F135)))</f>
        <v/>
      </c>
      <c r="CY141" s="289" t="str">
        <f ca="true">+IF(OFFSET('Sanitation Data'!$F$32,0,10*ROW('Sanitation Data'!F135))="","",OFFSET('Sanitation Data'!$F$32,0,10*ROW('Sanitation Data'!F135)))</f>
        <v/>
      </c>
      <c r="CZ141" s="289" t="str">
        <f ca="true">+IF(OFFSET('Sanitation Data'!$G$28,0,10*ROW('Sanitation Data'!G135))="","",OFFSET('Sanitation Data'!$G$28,0,10*ROW('Sanitation Data'!G135)))</f>
        <v/>
      </c>
      <c r="DA141" s="289" t="str">
        <f ca="true">+IF(OFFSET('Sanitation Data'!$G$29,0,10*ROW('Sanitation Data'!G135))="","",OFFSET('Sanitation Data'!$G$29,0,10*ROW('Sanitation Data'!G135)))</f>
        <v/>
      </c>
      <c r="DB141" s="289" t="str">
        <f ca="true">+IF(OFFSET('Sanitation Data'!$G$30,0,10*ROW('Sanitation Data'!G135))="","",OFFSET('Sanitation Data'!$G$30,0,10*ROW('Sanitation Data'!G135)))</f>
        <v/>
      </c>
      <c r="DC141" s="289" t="str">
        <f ca="true">+IF(OFFSET('Sanitation Data'!$G$31,0,10*ROW('Sanitation Data'!G135))="","",OFFSET('Sanitation Data'!$G$31,0,10*ROW('Sanitation Data'!G135)))</f>
        <v/>
      </c>
      <c r="DD141" s="289" t="str">
        <f ca="true">+IF(OFFSET('Sanitation Data'!$G$32,0,10*ROW('Sanitation Data'!G135))="","",OFFSET('Sanitation Data'!$G$32,0,10*ROW('Sanitation Data'!G135)))</f>
        <v/>
      </c>
      <c r="DE141" s="289" t="str">
        <f ca="true">+IF(OFFSET('Sanitation Data'!$H$28,0,10*ROW('Sanitation Data'!H135))="","",OFFSET('Sanitation Data'!$H$28,0,10*ROW('Sanitation Data'!H135)))</f>
        <v/>
      </c>
      <c r="DF141" s="289" t="str">
        <f ca="true">+IF(OFFSET('Sanitation Data'!$H$29,0,10*ROW('Sanitation Data'!H135))="","",OFFSET('Sanitation Data'!$H$29,0,10*ROW('Sanitation Data'!H135)))</f>
        <v/>
      </c>
      <c r="DG141" s="289" t="str">
        <f ca="true">+IF(OFFSET('Sanitation Data'!$H$30,0,10*ROW('Sanitation Data'!H135))="","",OFFSET('Sanitation Data'!$H$30,0,10*ROW('Sanitation Data'!H135)))</f>
        <v/>
      </c>
      <c r="DH141" s="289" t="str">
        <f ca="true">+IF(OFFSET('Sanitation Data'!$H$31,0,10*ROW('Sanitation Data'!H135))="","",OFFSET('Sanitation Data'!$H$31,0,10*ROW('Sanitation Data'!H135)))</f>
        <v/>
      </c>
      <c r="DI141" s="289" t="str">
        <f ca="true">+IF(OFFSET('Sanitation Data'!$H$32,0,10*ROW('Sanitation Data'!H135))="","",OFFSET('Sanitation Data'!$H$32,0,10*ROW('Sanitation Data'!H135)))</f>
        <v/>
      </c>
      <c r="DJ141" s="289" t="str">
        <f ca="true">+IF(OFFSET('Sanitation Data'!$I$28,0,10*ROW('Sanitation Data'!I135))="","",OFFSET('Sanitation Data'!$I$28,0,10*ROW('Sanitation Data'!I135)))</f>
        <v/>
      </c>
      <c r="DK141" s="289" t="str">
        <f ca="true">+IF(OFFSET('Sanitation Data'!$I$29,0,10*ROW('Sanitation Data'!I135))="","",OFFSET('Sanitation Data'!$I$29,0,10*ROW('Sanitation Data'!I135)))</f>
        <v/>
      </c>
      <c r="DL141" s="289" t="str">
        <f ca="true">+IF(OFFSET('Sanitation Data'!$I$30,0,10*ROW('Sanitation Data'!I135))="","",OFFSET('Sanitation Data'!$I$30,0,10*ROW('Sanitation Data'!I135)))</f>
        <v/>
      </c>
      <c r="DM141" s="289" t="str">
        <f ca="true">+IF(OFFSET('Sanitation Data'!$I$31,0,10*ROW('Sanitation Data'!I135))="","",OFFSET('Sanitation Data'!$I$31,0,10*ROW('Sanitation Data'!I135)))</f>
        <v/>
      </c>
      <c r="DN141" s="289" t="str">
        <f ca="true">+IF(OFFSET('Sanitation Data'!$I$32,0,10*ROW('Sanitation Data'!I135))="","",OFFSET('Sanitation Data'!$I$32,0,10*ROW('Sanitation Data'!I135)))</f>
        <v/>
      </c>
      <c r="DO141" s="289" t="str">
        <f ca="true">+IF(OFFSET('Hygiene Data'!$D$11,0,10*ROW('Hygiene Data'!D135))="","",OFFSET('Hygiene Data'!$D$11,0,10*ROW('Hygiene Data'!D135)))</f>
        <v/>
      </c>
      <c r="DP141" s="289" t="str">
        <f ca="true">+IF(OFFSET('Hygiene Data'!$D$12,0,10*ROW('Hygiene Data'!D135))="","",OFFSET('Hygiene Data'!$D$12,0,10*ROW('Hygiene Data'!D135)))</f>
        <v/>
      </c>
      <c r="DQ141" s="289" t="str">
        <f ca="true">+IF(OFFSET('Hygiene Data'!$D$13,0,10*ROW('Hygiene Data'!D135))="","",OFFSET('Hygiene Data'!$D$13,0,10*ROW('Hygiene Data'!D135)))</f>
        <v/>
      </c>
      <c r="DR141" s="289" t="str">
        <f ca="true">+IF(OFFSET('Hygiene Data'!$E$11,0,10*ROW('Hygiene Data'!E135))="","",OFFSET('Hygiene Data'!$E$11,0,10*ROW('Hygiene Data'!E135)))</f>
        <v/>
      </c>
      <c r="DS141" s="289" t="str">
        <f ca="true">+IF(OFFSET('Hygiene Data'!$E$12,0,10*ROW('Hygiene Data'!E135))="","",OFFSET('Hygiene Data'!$E$12,0,10*ROW('Hygiene Data'!E135)))</f>
        <v/>
      </c>
      <c r="DT141" s="289" t="str">
        <f ca="true">+IF(OFFSET('Hygiene Data'!$E$13,0,10*ROW('Hygiene Data'!E135))="","",OFFSET('Hygiene Data'!$E$13,0,10*ROW('Hygiene Data'!E135)))</f>
        <v/>
      </c>
      <c r="DU141" s="289" t="str">
        <f ca="true">+IF(OFFSET('Hygiene Data'!$F$11,0,10*ROW('Hygiene Data'!F135))="","",OFFSET('Hygiene Data'!$F$11,0,10*ROW('Hygiene Data'!F135)))</f>
        <v/>
      </c>
      <c r="DV141" s="289" t="str">
        <f ca="true">+IF(OFFSET('Hygiene Data'!$F$12,0,10*ROW('Hygiene Data'!F135))="","",OFFSET('Hygiene Data'!$F$12,0,10*ROW('Hygiene Data'!F135)))</f>
        <v/>
      </c>
      <c r="DW141" s="289" t="str">
        <f ca="true">+IF(OFFSET('Hygiene Data'!$F$13,0,10*ROW('Hygiene Data'!F135))="","",OFFSET('Hygiene Data'!$F$13,0,10*ROW('Hygiene Data'!F135)))</f>
        <v/>
      </c>
      <c r="DX141" s="289" t="str">
        <f ca="true">+IF(OFFSET('Hygiene Data'!$G$11,0,10*ROW('Hygiene Data'!G135))="","",OFFSET('Hygiene Data'!$G$11,0,10*ROW('Hygiene Data'!G135)))</f>
        <v/>
      </c>
      <c r="DY141" s="289" t="str">
        <f ca="true">+IF(OFFSET('Hygiene Data'!$G$12,0,10*ROW('Hygiene Data'!G135))="","",OFFSET('Hygiene Data'!$G$12,0,10*ROW('Hygiene Data'!G135)))</f>
        <v/>
      </c>
      <c r="DZ141" s="289" t="str">
        <f ca="true">+IF(OFFSET('Hygiene Data'!$G$13,0,10*ROW('Hygiene Data'!G135))="","",OFFSET('Hygiene Data'!$G$13,0,10*ROW('Hygiene Data'!G135)))</f>
        <v/>
      </c>
      <c r="EA141" s="289" t="str">
        <f ca="true">+IF(OFFSET('Hygiene Data'!$H$11,0,10*ROW('Hygiene Data'!H135))="","",OFFSET('Hygiene Data'!$H$11,0,10*ROW('Hygiene Data'!H135)))</f>
        <v/>
      </c>
      <c r="EB141" s="289" t="str">
        <f ca="true">+IF(OFFSET('Hygiene Data'!$H$12,0,10*ROW('Hygiene Data'!H135))="","",OFFSET('Hygiene Data'!$H$12,0,10*ROW('Hygiene Data'!H135)))</f>
        <v/>
      </c>
      <c r="EC141" s="289" t="str">
        <f ca="true">+IF(OFFSET('Hygiene Data'!$H$13,0,10*ROW('Hygiene Data'!H135))="","",OFFSET('Hygiene Data'!$H$13,0,10*ROW('Hygiene Data'!H135)))</f>
        <v/>
      </c>
      <c r="ED141" s="289" t="str">
        <f ca="true">+IF(OFFSET('Hygiene Data'!$I$11,0,10*ROW('Hygiene Data'!I135))="","",OFFSET('Hygiene Data'!$I$11,0,10*ROW('Hygiene Data'!I135)))</f>
        <v/>
      </c>
      <c r="EE141" s="289" t="str">
        <f ca="true">+IF(OFFSET('Hygiene Data'!$I$12,0,10*ROW('Hygiene Data'!I135))="","",OFFSET('Hygiene Data'!$I$12,0,10*ROW('Hygiene Data'!I135)))</f>
        <v/>
      </c>
      <c r="EF141" s="289"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5"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9"/>
      <c r="BS142" s="289" t="str">
        <f ca="true">+IF(OFFSET('Water Data'!$D$27,0,10*ROW('Water Data'!D136))="","",OFFSET('Water Data'!$D$27,0,10*ROW('Water Data'!D136)))</f>
        <v/>
      </c>
      <c r="BT142" s="289" t="str">
        <f ca="true">+IF(OFFSET('Water Data'!$D$28,0,10*ROW('Water Data'!D136))="","",OFFSET('Water Data'!$D$28,0,10*ROW('Water Data'!D136)))</f>
        <v/>
      </c>
      <c r="BU142" s="289" t="str">
        <f ca="true">+IF(OFFSET('Water Data'!$D$29,0,10*ROW('Water Data'!D136))="","",OFFSET('Water Data'!$D$29,0,10*ROW('Water Data'!D136)))</f>
        <v/>
      </c>
      <c r="BV142" s="289" t="str">
        <f ca="true">+IF(OFFSET('Water Data'!$E$27,0,10*ROW('Water Data'!E136))="","",OFFSET('Water Data'!$E$27,0,10*ROW('Water Data'!E136)))</f>
        <v/>
      </c>
      <c r="BW142" s="289" t="str">
        <f ca="true">+IF(OFFSET('Water Data'!$E$28,0,10*ROW('Water Data'!E136))="","",OFFSET('Water Data'!$E$28,0,10*ROW('Water Data'!E136)))</f>
        <v/>
      </c>
      <c r="BX142" s="289" t="str">
        <f ca="true">+IF(OFFSET('Water Data'!$E$29,0,10*ROW('Water Data'!E136))="","",OFFSET('Water Data'!$E$29,0,10*ROW('Water Data'!E136)))</f>
        <v/>
      </c>
      <c r="BY142" s="289" t="str">
        <f ca="true">+IF(OFFSET('Water Data'!$F$27,0,10*ROW('Water Data'!F136))="","",OFFSET('Water Data'!$F$27,0,10*ROW('Water Data'!F136)))</f>
        <v/>
      </c>
      <c r="BZ142" s="289" t="str">
        <f ca="true">+IF(OFFSET('Water Data'!$F$28,0,10*ROW('Water Data'!F136))="","",OFFSET('Water Data'!$F$28,0,10*ROW('Water Data'!F136)))</f>
        <v/>
      </c>
      <c r="CA142" s="289" t="str">
        <f ca="true">+IF(OFFSET('Water Data'!$F$29,0,10*ROW('Water Data'!F136))="","",OFFSET('Water Data'!$F$29,0,10*ROW('Water Data'!F136)))</f>
        <v/>
      </c>
      <c r="CB142" s="289" t="str">
        <f ca="true">+IF(OFFSET('Water Data'!$G$27,0,10*ROW('Water Data'!G136))="","",OFFSET('Water Data'!$G$27,0,10*ROW('Water Data'!G136)))</f>
        <v/>
      </c>
      <c r="CC142" s="289" t="str">
        <f ca="true">+IF(OFFSET('Water Data'!$G$28,0,10*ROW('Water Data'!G136))="","",OFFSET('Water Data'!$G$28,0,10*ROW('Water Data'!G136)))</f>
        <v/>
      </c>
      <c r="CD142" s="289" t="str">
        <f ca="true">+IF(OFFSET('Water Data'!$G$29,0,10*ROW('Water Data'!G136))="","",OFFSET('Water Data'!$G$29,0,10*ROW('Water Data'!G136)))</f>
        <v/>
      </c>
      <c r="CE142" s="289" t="str">
        <f ca="true">+IF(OFFSET('Water Data'!$H$27,0,10*ROW('Water Data'!H136))="","",OFFSET('Water Data'!$H$27,0,10*ROW('Water Data'!H136)))</f>
        <v/>
      </c>
      <c r="CF142" s="289" t="str">
        <f ca="true">+IF(OFFSET('Water Data'!$H$28,0,10*ROW('Water Data'!H136))="","",OFFSET('Water Data'!$H$28,0,10*ROW('Water Data'!H136)))</f>
        <v/>
      </c>
      <c r="CG142" s="289" t="str">
        <f ca="true">+IF(OFFSET('Water Data'!$H$29,0,10*ROW('Water Data'!H136))="","",OFFSET('Water Data'!$H$29,0,10*ROW('Water Data'!H136)))</f>
        <v/>
      </c>
      <c r="CH142" s="289" t="str">
        <f ca="true">+IF(OFFSET('Water Data'!$I$27,0,10*ROW('Water Data'!I136))="","",OFFSET('Water Data'!$I$27,0,10*ROW('Water Data'!I136)))</f>
        <v/>
      </c>
      <c r="CI142" s="289" t="str">
        <f ca="true">+IF(OFFSET('Water Data'!$I$28,0,10*ROW('Water Data'!I136))="","",OFFSET('Water Data'!$I$28,0,10*ROW('Water Data'!I136)))</f>
        <v/>
      </c>
      <c r="CJ142" s="289" t="str">
        <f ca="true">+IF(OFFSET('Water Data'!$I$29,0,10*ROW('Water Data'!I136))="","",OFFSET('Water Data'!$I$29,0,10*ROW('Water Data'!I136)))</f>
        <v/>
      </c>
      <c r="CK142" s="289" t="str">
        <f ca="true">+IF(OFFSET('Sanitation Data'!$D$28,0,10*ROW('Sanitation Data'!D136))="","",OFFSET('Sanitation Data'!$D$28,0,10*ROW('Sanitation Data'!D136)))</f>
        <v/>
      </c>
      <c r="CL142" s="289" t="str">
        <f ca="true">+IF(OFFSET('Sanitation Data'!$D$29,0,10*ROW('Sanitation Data'!D136))="","",OFFSET('Sanitation Data'!$D$29,0,10*ROW('Sanitation Data'!D136)))</f>
        <v/>
      </c>
      <c r="CM142" s="289" t="str">
        <f ca="true">+IF(OFFSET('Sanitation Data'!$D$30,0,10*ROW('Sanitation Data'!D136))="","",OFFSET('Sanitation Data'!$D$30,0,10*ROW('Sanitation Data'!D136)))</f>
        <v/>
      </c>
      <c r="CN142" s="289" t="str">
        <f ca="true">+IF(OFFSET('Sanitation Data'!$D$31,0,10*ROW('Sanitation Data'!D136))="","",OFFSET('Sanitation Data'!$D$31,0,10*ROW('Sanitation Data'!D136)))</f>
        <v/>
      </c>
      <c r="CO142" s="289" t="str">
        <f ca="true">+IF(OFFSET('Sanitation Data'!$D$32,0,10*ROW('Sanitation Data'!D136))="","",OFFSET('Sanitation Data'!$D$32,0,10*ROW('Sanitation Data'!D136)))</f>
        <v/>
      </c>
      <c r="CP142" s="289" t="str">
        <f ca="true">+IF(OFFSET('Sanitation Data'!$E$28,0,10*ROW('Sanitation Data'!E136))="","",OFFSET('Sanitation Data'!$E$28,0,10*ROW('Sanitation Data'!E136)))</f>
        <v/>
      </c>
      <c r="CQ142" s="289" t="str">
        <f ca="true">+IF(OFFSET('Sanitation Data'!$E$29,0,10*ROW('Sanitation Data'!E136))="","",OFFSET('Sanitation Data'!$E$29,0,10*ROW('Sanitation Data'!E136)))</f>
        <v/>
      </c>
      <c r="CR142" s="289" t="str">
        <f ca="true">+IF(OFFSET('Sanitation Data'!$E$30,0,10*ROW('Sanitation Data'!E136))="","",OFFSET('Sanitation Data'!$E$30,0,10*ROW('Sanitation Data'!E136)))</f>
        <v/>
      </c>
      <c r="CS142" s="289" t="str">
        <f ca="true">+IF(OFFSET('Sanitation Data'!$E$31,0,10*ROW('Sanitation Data'!E136))="","",OFFSET('Sanitation Data'!$E$31,0,10*ROW('Sanitation Data'!E136)))</f>
        <v/>
      </c>
      <c r="CT142" s="289" t="str">
        <f ca="true">+IF(OFFSET('Sanitation Data'!$E$32,0,10*ROW('Sanitation Data'!E136))="","",OFFSET('Sanitation Data'!$E$32,0,10*ROW('Sanitation Data'!E136)))</f>
        <v/>
      </c>
      <c r="CU142" s="289" t="str">
        <f ca="true">+IF(OFFSET('Sanitation Data'!$F$28,0,10*ROW('Sanitation Data'!F136))="","",OFFSET('Sanitation Data'!$F$28,0,10*ROW('Sanitation Data'!F136)))</f>
        <v/>
      </c>
      <c r="CV142" s="289" t="str">
        <f ca="true">+IF(OFFSET('Sanitation Data'!$F$29,0,10*ROW('Sanitation Data'!F136))="","",OFFSET('Sanitation Data'!$F$29,0,10*ROW('Sanitation Data'!F136)))</f>
        <v/>
      </c>
      <c r="CW142" s="289" t="str">
        <f ca="true">+IF(OFFSET('Sanitation Data'!$F$30,0,10*ROW('Sanitation Data'!F136))="","",OFFSET('Sanitation Data'!$F$30,0,10*ROW('Sanitation Data'!F136)))</f>
        <v/>
      </c>
      <c r="CX142" s="289" t="str">
        <f ca="true">+IF(OFFSET('Sanitation Data'!$F$31,0,10*ROW('Sanitation Data'!F136))="","",OFFSET('Sanitation Data'!$F$31,0,10*ROW('Sanitation Data'!F136)))</f>
        <v/>
      </c>
      <c r="CY142" s="289" t="str">
        <f ca="true">+IF(OFFSET('Sanitation Data'!$F$32,0,10*ROW('Sanitation Data'!F136))="","",OFFSET('Sanitation Data'!$F$32,0,10*ROW('Sanitation Data'!F136)))</f>
        <v/>
      </c>
      <c r="CZ142" s="289" t="str">
        <f ca="true">+IF(OFFSET('Sanitation Data'!$G$28,0,10*ROW('Sanitation Data'!G136))="","",OFFSET('Sanitation Data'!$G$28,0,10*ROW('Sanitation Data'!G136)))</f>
        <v/>
      </c>
      <c r="DA142" s="289" t="str">
        <f ca="true">+IF(OFFSET('Sanitation Data'!$G$29,0,10*ROW('Sanitation Data'!G136))="","",OFFSET('Sanitation Data'!$G$29,0,10*ROW('Sanitation Data'!G136)))</f>
        <v/>
      </c>
      <c r="DB142" s="289" t="str">
        <f ca="true">+IF(OFFSET('Sanitation Data'!$G$30,0,10*ROW('Sanitation Data'!G136))="","",OFFSET('Sanitation Data'!$G$30,0,10*ROW('Sanitation Data'!G136)))</f>
        <v/>
      </c>
      <c r="DC142" s="289" t="str">
        <f ca="true">+IF(OFFSET('Sanitation Data'!$G$31,0,10*ROW('Sanitation Data'!G136))="","",OFFSET('Sanitation Data'!$G$31,0,10*ROW('Sanitation Data'!G136)))</f>
        <v/>
      </c>
      <c r="DD142" s="289" t="str">
        <f ca="true">+IF(OFFSET('Sanitation Data'!$G$32,0,10*ROW('Sanitation Data'!G136))="","",OFFSET('Sanitation Data'!$G$32,0,10*ROW('Sanitation Data'!G136)))</f>
        <v/>
      </c>
      <c r="DE142" s="289" t="str">
        <f ca="true">+IF(OFFSET('Sanitation Data'!$H$28,0,10*ROW('Sanitation Data'!H136))="","",OFFSET('Sanitation Data'!$H$28,0,10*ROW('Sanitation Data'!H136)))</f>
        <v/>
      </c>
      <c r="DF142" s="289" t="str">
        <f ca="true">+IF(OFFSET('Sanitation Data'!$H$29,0,10*ROW('Sanitation Data'!H136))="","",OFFSET('Sanitation Data'!$H$29,0,10*ROW('Sanitation Data'!H136)))</f>
        <v/>
      </c>
      <c r="DG142" s="289" t="str">
        <f ca="true">+IF(OFFSET('Sanitation Data'!$H$30,0,10*ROW('Sanitation Data'!H136))="","",OFFSET('Sanitation Data'!$H$30,0,10*ROW('Sanitation Data'!H136)))</f>
        <v/>
      </c>
      <c r="DH142" s="289" t="str">
        <f ca="true">+IF(OFFSET('Sanitation Data'!$H$31,0,10*ROW('Sanitation Data'!H136))="","",OFFSET('Sanitation Data'!$H$31,0,10*ROW('Sanitation Data'!H136)))</f>
        <v/>
      </c>
      <c r="DI142" s="289" t="str">
        <f ca="true">+IF(OFFSET('Sanitation Data'!$H$32,0,10*ROW('Sanitation Data'!H136))="","",OFFSET('Sanitation Data'!$H$32,0,10*ROW('Sanitation Data'!H136)))</f>
        <v/>
      </c>
      <c r="DJ142" s="289" t="str">
        <f ca="true">+IF(OFFSET('Sanitation Data'!$I$28,0,10*ROW('Sanitation Data'!I136))="","",OFFSET('Sanitation Data'!$I$28,0,10*ROW('Sanitation Data'!I136)))</f>
        <v/>
      </c>
      <c r="DK142" s="289" t="str">
        <f ca="true">+IF(OFFSET('Sanitation Data'!$I$29,0,10*ROW('Sanitation Data'!I136))="","",OFFSET('Sanitation Data'!$I$29,0,10*ROW('Sanitation Data'!I136)))</f>
        <v/>
      </c>
      <c r="DL142" s="289" t="str">
        <f ca="true">+IF(OFFSET('Sanitation Data'!$I$30,0,10*ROW('Sanitation Data'!I136))="","",OFFSET('Sanitation Data'!$I$30,0,10*ROW('Sanitation Data'!I136)))</f>
        <v/>
      </c>
      <c r="DM142" s="289" t="str">
        <f ca="true">+IF(OFFSET('Sanitation Data'!$I$31,0,10*ROW('Sanitation Data'!I136))="","",OFFSET('Sanitation Data'!$I$31,0,10*ROW('Sanitation Data'!I136)))</f>
        <v/>
      </c>
      <c r="DN142" s="289" t="str">
        <f ca="true">+IF(OFFSET('Sanitation Data'!$I$32,0,10*ROW('Sanitation Data'!I136))="","",OFFSET('Sanitation Data'!$I$32,0,10*ROW('Sanitation Data'!I136)))</f>
        <v/>
      </c>
      <c r="DO142" s="289" t="str">
        <f ca="true">+IF(OFFSET('Hygiene Data'!$D$11,0,10*ROW('Hygiene Data'!D136))="","",OFFSET('Hygiene Data'!$D$11,0,10*ROW('Hygiene Data'!D136)))</f>
        <v/>
      </c>
      <c r="DP142" s="289" t="str">
        <f ca="true">+IF(OFFSET('Hygiene Data'!$D$12,0,10*ROW('Hygiene Data'!D136))="","",OFFSET('Hygiene Data'!$D$12,0,10*ROW('Hygiene Data'!D136)))</f>
        <v/>
      </c>
      <c r="DQ142" s="289" t="str">
        <f ca="true">+IF(OFFSET('Hygiene Data'!$D$13,0,10*ROW('Hygiene Data'!D136))="","",OFFSET('Hygiene Data'!$D$13,0,10*ROW('Hygiene Data'!D136)))</f>
        <v/>
      </c>
      <c r="DR142" s="289" t="str">
        <f ca="true">+IF(OFFSET('Hygiene Data'!$E$11,0,10*ROW('Hygiene Data'!E136))="","",OFFSET('Hygiene Data'!$E$11,0,10*ROW('Hygiene Data'!E136)))</f>
        <v/>
      </c>
      <c r="DS142" s="289" t="str">
        <f ca="true">+IF(OFFSET('Hygiene Data'!$E$12,0,10*ROW('Hygiene Data'!E136))="","",OFFSET('Hygiene Data'!$E$12,0,10*ROW('Hygiene Data'!E136)))</f>
        <v/>
      </c>
      <c r="DT142" s="289" t="str">
        <f ca="true">+IF(OFFSET('Hygiene Data'!$E$13,0,10*ROW('Hygiene Data'!E136))="","",OFFSET('Hygiene Data'!$E$13,0,10*ROW('Hygiene Data'!E136)))</f>
        <v/>
      </c>
      <c r="DU142" s="289" t="str">
        <f ca="true">+IF(OFFSET('Hygiene Data'!$F$11,0,10*ROW('Hygiene Data'!F136))="","",OFFSET('Hygiene Data'!$F$11,0,10*ROW('Hygiene Data'!F136)))</f>
        <v/>
      </c>
      <c r="DV142" s="289" t="str">
        <f ca="true">+IF(OFFSET('Hygiene Data'!$F$12,0,10*ROW('Hygiene Data'!F136))="","",OFFSET('Hygiene Data'!$F$12,0,10*ROW('Hygiene Data'!F136)))</f>
        <v/>
      </c>
      <c r="DW142" s="289" t="str">
        <f ca="true">+IF(OFFSET('Hygiene Data'!$F$13,0,10*ROW('Hygiene Data'!F136))="","",OFFSET('Hygiene Data'!$F$13,0,10*ROW('Hygiene Data'!F136)))</f>
        <v/>
      </c>
      <c r="DX142" s="289" t="str">
        <f ca="true">+IF(OFFSET('Hygiene Data'!$G$11,0,10*ROW('Hygiene Data'!G136))="","",OFFSET('Hygiene Data'!$G$11,0,10*ROW('Hygiene Data'!G136)))</f>
        <v/>
      </c>
      <c r="DY142" s="289" t="str">
        <f ca="true">+IF(OFFSET('Hygiene Data'!$G$12,0,10*ROW('Hygiene Data'!G136))="","",OFFSET('Hygiene Data'!$G$12,0,10*ROW('Hygiene Data'!G136)))</f>
        <v/>
      </c>
      <c r="DZ142" s="289" t="str">
        <f ca="true">+IF(OFFSET('Hygiene Data'!$G$13,0,10*ROW('Hygiene Data'!G136))="","",OFFSET('Hygiene Data'!$G$13,0,10*ROW('Hygiene Data'!G136)))</f>
        <v/>
      </c>
      <c r="EA142" s="289" t="str">
        <f ca="true">+IF(OFFSET('Hygiene Data'!$H$11,0,10*ROW('Hygiene Data'!H136))="","",OFFSET('Hygiene Data'!$H$11,0,10*ROW('Hygiene Data'!H136)))</f>
        <v/>
      </c>
      <c r="EB142" s="289" t="str">
        <f ca="true">+IF(OFFSET('Hygiene Data'!$H$12,0,10*ROW('Hygiene Data'!H136))="","",OFFSET('Hygiene Data'!$H$12,0,10*ROW('Hygiene Data'!H136)))</f>
        <v/>
      </c>
      <c r="EC142" s="289" t="str">
        <f ca="true">+IF(OFFSET('Hygiene Data'!$H$13,0,10*ROW('Hygiene Data'!H136))="","",OFFSET('Hygiene Data'!$H$13,0,10*ROW('Hygiene Data'!H136)))</f>
        <v/>
      </c>
      <c r="ED142" s="289" t="str">
        <f ca="true">+IF(OFFSET('Hygiene Data'!$I$11,0,10*ROW('Hygiene Data'!I136))="","",OFFSET('Hygiene Data'!$I$11,0,10*ROW('Hygiene Data'!I136)))</f>
        <v/>
      </c>
      <c r="EE142" s="289" t="str">
        <f ca="true">+IF(OFFSET('Hygiene Data'!$I$12,0,10*ROW('Hygiene Data'!I136))="","",OFFSET('Hygiene Data'!$I$12,0,10*ROW('Hygiene Data'!I136)))</f>
        <v/>
      </c>
      <c r="EF142" s="289"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5"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9"/>
      <c r="BS143" s="289" t="str">
        <f ca="true">+IF(OFFSET('Water Data'!$D$27,0,10*ROW('Water Data'!D137))="","",OFFSET('Water Data'!$D$27,0,10*ROW('Water Data'!D137)))</f>
        <v/>
      </c>
      <c r="BT143" s="289" t="str">
        <f ca="true">+IF(OFFSET('Water Data'!$D$28,0,10*ROW('Water Data'!D137))="","",OFFSET('Water Data'!$D$28,0,10*ROW('Water Data'!D137)))</f>
        <v/>
      </c>
      <c r="BU143" s="289" t="str">
        <f ca="true">+IF(OFFSET('Water Data'!$D$29,0,10*ROW('Water Data'!D137))="","",OFFSET('Water Data'!$D$29,0,10*ROW('Water Data'!D137)))</f>
        <v/>
      </c>
      <c r="BV143" s="289" t="str">
        <f ca="true">+IF(OFFSET('Water Data'!$E$27,0,10*ROW('Water Data'!E137))="","",OFFSET('Water Data'!$E$27,0,10*ROW('Water Data'!E137)))</f>
        <v/>
      </c>
      <c r="BW143" s="289" t="str">
        <f ca="true">+IF(OFFSET('Water Data'!$E$28,0,10*ROW('Water Data'!E137))="","",OFFSET('Water Data'!$E$28,0,10*ROW('Water Data'!E137)))</f>
        <v/>
      </c>
      <c r="BX143" s="289" t="str">
        <f ca="true">+IF(OFFSET('Water Data'!$E$29,0,10*ROW('Water Data'!E137))="","",OFFSET('Water Data'!$E$29,0,10*ROW('Water Data'!E137)))</f>
        <v/>
      </c>
      <c r="BY143" s="289" t="str">
        <f ca="true">+IF(OFFSET('Water Data'!$F$27,0,10*ROW('Water Data'!F137))="","",OFFSET('Water Data'!$F$27,0,10*ROW('Water Data'!F137)))</f>
        <v/>
      </c>
      <c r="BZ143" s="289" t="str">
        <f ca="true">+IF(OFFSET('Water Data'!$F$28,0,10*ROW('Water Data'!F137))="","",OFFSET('Water Data'!$F$28,0,10*ROW('Water Data'!F137)))</f>
        <v/>
      </c>
      <c r="CA143" s="289" t="str">
        <f ca="true">+IF(OFFSET('Water Data'!$F$29,0,10*ROW('Water Data'!F137))="","",OFFSET('Water Data'!$F$29,0,10*ROW('Water Data'!F137)))</f>
        <v/>
      </c>
      <c r="CB143" s="289" t="str">
        <f ca="true">+IF(OFFSET('Water Data'!$G$27,0,10*ROW('Water Data'!G137))="","",OFFSET('Water Data'!$G$27,0,10*ROW('Water Data'!G137)))</f>
        <v/>
      </c>
      <c r="CC143" s="289" t="str">
        <f ca="true">+IF(OFFSET('Water Data'!$G$28,0,10*ROW('Water Data'!G137))="","",OFFSET('Water Data'!$G$28,0,10*ROW('Water Data'!G137)))</f>
        <v/>
      </c>
      <c r="CD143" s="289" t="str">
        <f ca="true">+IF(OFFSET('Water Data'!$G$29,0,10*ROW('Water Data'!G137))="","",OFFSET('Water Data'!$G$29,0,10*ROW('Water Data'!G137)))</f>
        <v/>
      </c>
      <c r="CE143" s="289" t="str">
        <f ca="true">+IF(OFFSET('Water Data'!$H$27,0,10*ROW('Water Data'!H137))="","",OFFSET('Water Data'!$H$27,0,10*ROW('Water Data'!H137)))</f>
        <v/>
      </c>
      <c r="CF143" s="289" t="str">
        <f ca="true">+IF(OFFSET('Water Data'!$H$28,0,10*ROW('Water Data'!H137))="","",OFFSET('Water Data'!$H$28,0,10*ROW('Water Data'!H137)))</f>
        <v/>
      </c>
      <c r="CG143" s="289" t="str">
        <f ca="true">+IF(OFFSET('Water Data'!$H$29,0,10*ROW('Water Data'!H137))="","",OFFSET('Water Data'!$H$29,0,10*ROW('Water Data'!H137)))</f>
        <v/>
      </c>
      <c r="CH143" s="289" t="str">
        <f ca="true">+IF(OFFSET('Water Data'!$I$27,0,10*ROW('Water Data'!I137))="","",OFFSET('Water Data'!$I$27,0,10*ROW('Water Data'!I137)))</f>
        <v/>
      </c>
      <c r="CI143" s="289" t="str">
        <f ca="true">+IF(OFFSET('Water Data'!$I$28,0,10*ROW('Water Data'!I137))="","",OFFSET('Water Data'!$I$28,0,10*ROW('Water Data'!I137)))</f>
        <v/>
      </c>
      <c r="CJ143" s="289" t="str">
        <f ca="true">+IF(OFFSET('Water Data'!$I$29,0,10*ROW('Water Data'!I137))="","",OFFSET('Water Data'!$I$29,0,10*ROW('Water Data'!I137)))</f>
        <v/>
      </c>
      <c r="CK143" s="289" t="str">
        <f ca="true">+IF(OFFSET('Sanitation Data'!$D$28,0,10*ROW('Sanitation Data'!D137))="","",OFFSET('Sanitation Data'!$D$28,0,10*ROW('Sanitation Data'!D137)))</f>
        <v/>
      </c>
      <c r="CL143" s="289" t="str">
        <f ca="true">+IF(OFFSET('Sanitation Data'!$D$29,0,10*ROW('Sanitation Data'!D137))="","",OFFSET('Sanitation Data'!$D$29,0,10*ROW('Sanitation Data'!D137)))</f>
        <v/>
      </c>
      <c r="CM143" s="289" t="str">
        <f ca="true">+IF(OFFSET('Sanitation Data'!$D$30,0,10*ROW('Sanitation Data'!D137))="","",OFFSET('Sanitation Data'!$D$30,0,10*ROW('Sanitation Data'!D137)))</f>
        <v/>
      </c>
      <c r="CN143" s="289" t="str">
        <f ca="true">+IF(OFFSET('Sanitation Data'!$D$31,0,10*ROW('Sanitation Data'!D137))="","",OFFSET('Sanitation Data'!$D$31,0,10*ROW('Sanitation Data'!D137)))</f>
        <v/>
      </c>
      <c r="CO143" s="289" t="str">
        <f ca="true">+IF(OFFSET('Sanitation Data'!$D$32,0,10*ROW('Sanitation Data'!D137))="","",OFFSET('Sanitation Data'!$D$32,0,10*ROW('Sanitation Data'!D137)))</f>
        <v/>
      </c>
      <c r="CP143" s="289" t="str">
        <f ca="true">+IF(OFFSET('Sanitation Data'!$E$28,0,10*ROW('Sanitation Data'!E137))="","",OFFSET('Sanitation Data'!$E$28,0,10*ROW('Sanitation Data'!E137)))</f>
        <v/>
      </c>
      <c r="CQ143" s="289" t="str">
        <f ca="true">+IF(OFFSET('Sanitation Data'!$E$29,0,10*ROW('Sanitation Data'!E137))="","",OFFSET('Sanitation Data'!$E$29,0,10*ROW('Sanitation Data'!E137)))</f>
        <v/>
      </c>
      <c r="CR143" s="289" t="str">
        <f ca="true">+IF(OFFSET('Sanitation Data'!$E$30,0,10*ROW('Sanitation Data'!E137))="","",OFFSET('Sanitation Data'!$E$30,0,10*ROW('Sanitation Data'!E137)))</f>
        <v/>
      </c>
      <c r="CS143" s="289" t="str">
        <f ca="true">+IF(OFFSET('Sanitation Data'!$E$31,0,10*ROW('Sanitation Data'!E137))="","",OFFSET('Sanitation Data'!$E$31,0,10*ROW('Sanitation Data'!E137)))</f>
        <v/>
      </c>
      <c r="CT143" s="289" t="str">
        <f ca="true">+IF(OFFSET('Sanitation Data'!$E$32,0,10*ROW('Sanitation Data'!E137))="","",OFFSET('Sanitation Data'!$E$32,0,10*ROW('Sanitation Data'!E137)))</f>
        <v/>
      </c>
      <c r="CU143" s="289" t="str">
        <f ca="true">+IF(OFFSET('Sanitation Data'!$F$28,0,10*ROW('Sanitation Data'!F137))="","",OFFSET('Sanitation Data'!$F$28,0,10*ROW('Sanitation Data'!F137)))</f>
        <v/>
      </c>
      <c r="CV143" s="289" t="str">
        <f ca="true">+IF(OFFSET('Sanitation Data'!$F$29,0,10*ROW('Sanitation Data'!F137))="","",OFFSET('Sanitation Data'!$F$29,0,10*ROW('Sanitation Data'!F137)))</f>
        <v/>
      </c>
      <c r="CW143" s="289" t="str">
        <f ca="true">+IF(OFFSET('Sanitation Data'!$F$30,0,10*ROW('Sanitation Data'!F137))="","",OFFSET('Sanitation Data'!$F$30,0,10*ROW('Sanitation Data'!F137)))</f>
        <v/>
      </c>
      <c r="CX143" s="289" t="str">
        <f ca="true">+IF(OFFSET('Sanitation Data'!$F$31,0,10*ROW('Sanitation Data'!F137))="","",OFFSET('Sanitation Data'!$F$31,0,10*ROW('Sanitation Data'!F137)))</f>
        <v/>
      </c>
      <c r="CY143" s="289" t="str">
        <f ca="true">+IF(OFFSET('Sanitation Data'!$F$32,0,10*ROW('Sanitation Data'!F137))="","",OFFSET('Sanitation Data'!$F$32,0,10*ROW('Sanitation Data'!F137)))</f>
        <v/>
      </c>
      <c r="CZ143" s="289" t="str">
        <f ca="true">+IF(OFFSET('Sanitation Data'!$G$28,0,10*ROW('Sanitation Data'!G137))="","",OFFSET('Sanitation Data'!$G$28,0,10*ROW('Sanitation Data'!G137)))</f>
        <v/>
      </c>
      <c r="DA143" s="289" t="str">
        <f ca="true">+IF(OFFSET('Sanitation Data'!$G$29,0,10*ROW('Sanitation Data'!G137))="","",OFFSET('Sanitation Data'!$G$29,0,10*ROW('Sanitation Data'!G137)))</f>
        <v/>
      </c>
      <c r="DB143" s="289" t="str">
        <f ca="true">+IF(OFFSET('Sanitation Data'!$G$30,0,10*ROW('Sanitation Data'!G137))="","",OFFSET('Sanitation Data'!$G$30,0,10*ROW('Sanitation Data'!G137)))</f>
        <v/>
      </c>
      <c r="DC143" s="289" t="str">
        <f ca="true">+IF(OFFSET('Sanitation Data'!$G$31,0,10*ROW('Sanitation Data'!G137))="","",OFFSET('Sanitation Data'!$G$31,0,10*ROW('Sanitation Data'!G137)))</f>
        <v/>
      </c>
      <c r="DD143" s="289" t="str">
        <f ca="true">+IF(OFFSET('Sanitation Data'!$G$32,0,10*ROW('Sanitation Data'!G137))="","",OFFSET('Sanitation Data'!$G$32,0,10*ROW('Sanitation Data'!G137)))</f>
        <v/>
      </c>
      <c r="DE143" s="289" t="str">
        <f ca="true">+IF(OFFSET('Sanitation Data'!$H$28,0,10*ROW('Sanitation Data'!H137))="","",OFFSET('Sanitation Data'!$H$28,0,10*ROW('Sanitation Data'!H137)))</f>
        <v/>
      </c>
      <c r="DF143" s="289" t="str">
        <f ca="true">+IF(OFFSET('Sanitation Data'!$H$29,0,10*ROW('Sanitation Data'!H137))="","",OFFSET('Sanitation Data'!$H$29,0,10*ROW('Sanitation Data'!H137)))</f>
        <v/>
      </c>
      <c r="DG143" s="289" t="str">
        <f ca="true">+IF(OFFSET('Sanitation Data'!$H$30,0,10*ROW('Sanitation Data'!H137))="","",OFFSET('Sanitation Data'!$H$30,0,10*ROW('Sanitation Data'!H137)))</f>
        <v/>
      </c>
      <c r="DH143" s="289" t="str">
        <f ca="true">+IF(OFFSET('Sanitation Data'!$H$31,0,10*ROW('Sanitation Data'!H137))="","",OFFSET('Sanitation Data'!$H$31,0,10*ROW('Sanitation Data'!H137)))</f>
        <v/>
      </c>
      <c r="DI143" s="289" t="str">
        <f ca="true">+IF(OFFSET('Sanitation Data'!$H$32,0,10*ROW('Sanitation Data'!H137))="","",OFFSET('Sanitation Data'!$H$32,0,10*ROW('Sanitation Data'!H137)))</f>
        <v/>
      </c>
      <c r="DJ143" s="289" t="str">
        <f ca="true">+IF(OFFSET('Sanitation Data'!$I$28,0,10*ROW('Sanitation Data'!I137))="","",OFFSET('Sanitation Data'!$I$28,0,10*ROW('Sanitation Data'!I137)))</f>
        <v/>
      </c>
      <c r="DK143" s="289" t="str">
        <f ca="true">+IF(OFFSET('Sanitation Data'!$I$29,0,10*ROW('Sanitation Data'!I137))="","",OFFSET('Sanitation Data'!$I$29,0,10*ROW('Sanitation Data'!I137)))</f>
        <v/>
      </c>
      <c r="DL143" s="289" t="str">
        <f ca="true">+IF(OFFSET('Sanitation Data'!$I$30,0,10*ROW('Sanitation Data'!I137))="","",OFFSET('Sanitation Data'!$I$30,0,10*ROW('Sanitation Data'!I137)))</f>
        <v/>
      </c>
      <c r="DM143" s="289" t="str">
        <f ca="true">+IF(OFFSET('Sanitation Data'!$I$31,0,10*ROW('Sanitation Data'!I137))="","",OFFSET('Sanitation Data'!$I$31,0,10*ROW('Sanitation Data'!I137)))</f>
        <v/>
      </c>
      <c r="DN143" s="289" t="str">
        <f ca="true">+IF(OFFSET('Sanitation Data'!$I$32,0,10*ROW('Sanitation Data'!I137))="","",OFFSET('Sanitation Data'!$I$32,0,10*ROW('Sanitation Data'!I137)))</f>
        <v/>
      </c>
      <c r="DO143" s="289" t="str">
        <f ca="true">+IF(OFFSET('Hygiene Data'!$D$11,0,10*ROW('Hygiene Data'!D137))="","",OFFSET('Hygiene Data'!$D$11,0,10*ROW('Hygiene Data'!D137)))</f>
        <v/>
      </c>
      <c r="DP143" s="289" t="str">
        <f ca="true">+IF(OFFSET('Hygiene Data'!$D$12,0,10*ROW('Hygiene Data'!D137))="","",OFFSET('Hygiene Data'!$D$12,0,10*ROW('Hygiene Data'!D137)))</f>
        <v/>
      </c>
      <c r="DQ143" s="289" t="str">
        <f ca="true">+IF(OFFSET('Hygiene Data'!$D$13,0,10*ROW('Hygiene Data'!D137))="","",OFFSET('Hygiene Data'!$D$13,0,10*ROW('Hygiene Data'!D137)))</f>
        <v/>
      </c>
      <c r="DR143" s="289" t="str">
        <f ca="true">+IF(OFFSET('Hygiene Data'!$E$11,0,10*ROW('Hygiene Data'!E137))="","",OFFSET('Hygiene Data'!$E$11,0,10*ROW('Hygiene Data'!E137)))</f>
        <v/>
      </c>
      <c r="DS143" s="289" t="str">
        <f ca="true">+IF(OFFSET('Hygiene Data'!$E$12,0,10*ROW('Hygiene Data'!E137))="","",OFFSET('Hygiene Data'!$E$12,0,10*ROW('Hygiene Data'!E137)))</f>
        <v/>
      </c>
      <c r="DT143" s="289" t="str">
        <f ca="true">+IF(OFFSET('Hygiene Data'!$E$13,0,10*ROW('Hygiene Data'!E137))="","",OFFSET('Hygiene Data'!$E$13,0,10*ROW('Hygiene Data'!E137)))</f>
        <v/>
      </c>
      <c r="DU143" s="289" t="str">
        <f ca="true">+IF(OFFSET('Hygiene Data'!$F$11,0,10*ROW('Hygiene Data'!F137))="","",OFFSET('Hygiene Data'!$F$11,0,10*ROW('Hygiene Data'!F137)))</f>
        <v/>
      </c>
      <c r="DV143" s="289" t="str">
        <f ca="true">+IF(OFFSET('Hygiene Data'!$F$12,0,10*ROW('Hygiene Data'!F137))="","",OFFSET('Hygiene Data'!$F$12,0,10*ROW('Hygiene Data'!F137)))</f>
        <v/>
      </c>
      <c r="DW143" s="289" t="str">
        <f ca="true">+IF(OFFSET('Hygiene Data'!$F$13,0,10*ROW('Hygiene Data'!F137))="","",OFFSET('Hygiene Data'!$F$13,0,10*ROW('Hygiene Data'!F137)))</f>
        <v/>
      </c>
      <c r="DX143" s="289" t="str">
        <f ca="true">+IF(OFFSET('Hygiene Data'!$G$11,0,10*ROW('Hygiene Data'!G137))="","",OFFSET('Hygiene Data'!$G$11,0,10*ROW('Hygiene Data'!G137)))</f>
        <v/>
      </c>
      <c r="DY143" s="289" t="str">
        <f ca="true">+IF(OFFSET('Hygiene Data'!$G$12,0,10*ROW('Hygiene Data'!G137))="","",OFFSET('Hygiene Data'!$G$12,0,10*ROW('Hygiene Data'!G137)))</f>
        <v/>
      </c>
      <c r="DZ143" s="289" t="str">
        <f ca="true">+IF(OFFSET('Hygiene Data'!$G$13,0,10*ROW('Hygiene Data'!G137))="","",OFFSET('Hygiene Data'!$G$13,0,10*ROW('Hygiene Data'!G137)))</f>
        <v/>
      </c>
      <c r="EA143" s="289" t="str">
        <f ca="true">+IF(OFFSET('Hygiene Data'!$H$11,0,10*ROW('Hygiene Data'!H137))="","",OFFSET('Hygiene Data'!$H$11,0,10*ROW('Hygiene Data'!H137)))</f>
        <v/>
      </c>
      <c r="EB143" s="289" t="str">
        <f ca="true">+IF(OFFSET('Hygiene Data'!$H$12,0,10*ROW('Hygiene Data'!H137))="","",OFFSET('Hygiene Data'!$H$12,0,10*ROW('Hygiene Data'!H137)))</f>
        <v/>
      </c>
      <c r="EC143" s="289" t="str">
        <f ca="true">+IF(OFFSET('Hygiene Data'!$H$13,0,10*ROW('Hygiene Data'!H137))="","",OFFSET('Hygiene Data'!$H$13,0,10*ROW('Hygiene Data'!H137)))</f>
        <v/>
      </c>
      <c r="ED143" s="289" t="str">
        <f ca="true">+IF(OFFSET('Hygiene Data'!$I$11,0,10*ROW('Hygiene Data'!I137))="","",OFFSET('Hygiene Data'!$I$11,0,10*ROW('Hygiene Data'!I137)))</f>
        <v/>
      </c>
      <c r="EE143" s="289" t="str">
        <f ca="true">+IF(OFFSET('Hygiene Data'!$I$12,0,10*ROW('Hygiene Data'!I137))="","",OFFSET('Hygiene Data'!$I$12,0,10*ROW('Hygiene Data'!I137)))</f>
        <v/>
      </c>
      <c r="EF143" s="289"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5"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9"/>
      <c r="BS144" s="289" t="str">
        <f ca="true">+IF(OFFSET('Water Data'!$D$27,0,10*ROW('Water Data'!D138))="","",OFFSET('Water Data'!$D$27,0,10*ROW('Water Data'!D138)))</f>
        <v/>
      </c>
      <c r="BT144" s="289" t="str">
        <f ca="true">+IF(OFFSET('Water Data'!$D$28,0,10*ROW('Water Data'!D138))="","",OFFSET('Water Data'!$D$28,0,10*ROW('Water Data'!D138)))</f>
        <v/>
      </c>
      <c r="BU144" s="289" t="str">
        <f ca="true">+IF(OFFSET('Water Data'!$D$29,0,10*ROW('Water Data'!D138))="","",OFFSET('Water Data'!$D$29,0,10*ROW('Water Data'!D138)))</f>
        <v/>
      </c>
      <c r="BV144" s="289" t="str">
        <f ca="true">+IF(OFFSET('Water Data'!$E$27,0,10*ROW('Water Data'!E138))="","",OFFSET('Water Data'!$E$27,0,10*ROW('Water Data'!E138)))</f>
        <v/>
      </c>
      <c r="BW144" s="289" t="str">
        <f ca="true">+IF(OFFSET('Water Data'!$E$28,0,10*ROW('Water Data'!E138))="","",OFFSET('Water Data'!$E$28,0,10*ROW('Water Data'!E138)))</f>
        <v/>
      </c>
      <c r="BX144" s="289" t="str">
        <f ca="true">+IF(OFFSET('Water Data'!$E$29,0,10*ROW('Water Data'!E138))="","",OFFSET('Water Data'!$E$29,0,10*ROW('Water Data'!E138)))</f>
        <v/>
      </c>
      <c r="BY144" s="289" t="str">
        <f ca="true">+IF(OFFSET('Water Data'!$F$27,0,10*ROW('Water Data'!F138))="","",OFFSET('Water Data'!$F$27,0,10*ROW('Water Data'!F138)))</f>
        <v/>
      </c>
      <c r="BZ144" s="289" t="str">
        <f ca="true">+IF(OFFSET('Water Data'!$F$28,0,10*ROW('Water Data'!F138))="","",OFFSET('Water Data'!$F$28,0,10*ROW('Water Data'!F138)))</f>
        <v/>
      </c>
      <c r="CA144" s="289" t="str">
        <f ca="true">+IF(OFFSET('Water Data'!$F$29,0,10*ROW('Water Data'!F138))="","",OFFSET('Water Data'!$F$29,0,10*ROW('Water Data'!F138)))</f>
        <v/>
      </c>
      <c r="CB144" s="289" t="str">
        <f ca="true">+IF(OFFSET('Water Data'!$G$27,0,10*ROW('Water Data'!G138))="","",OFFSET('Water Data'!$G$27,0,10*ROW('Water Data'!G138)))</f>
        <v/>
      </c>
      <c r="CC144" s="289" t="str">
        <f ca="true">+IF(OFFSET('Water Data'!$G$28,0,10*ROW('Water Data'!G138))="","",OFFSET('Water Data'!$G$28,0,10*ROW('Water Data'!G138)))</f>
        <v/>
      </c>
      <c r="CD144" s="289" t="str">
        <f ca="true">+IF(OFFSET('Water Data'!$G$29,0,10*ROW('Water Data'!G138))="","",OFFSET('Water Data'!$G$29,0,10*ROW('Water Data'!G138)))</f>
        <v/>
      </c>
      <c r="CE144" s="289" t="str">
        <f ca="true">+IF(OFFSET('Water Data'!$H$27,0,10*ROW('Water Data'!H138))="","",OFFSET('Water Data'!$H$27,0,10*ROW('Water Data'!H138)))</f>
        <v/>
      </c>
      <c r="CF144" s="289" t="str">
        <f ca="true">+IF(OFFSET('Water Data'!$H$28,0,10*ROW('Water Data'!H138))="","",OFFSET('Water Data'!$H$28,0,10*ROW('Water Data'!H138)))</f>
        <v/>
      </c>
      <c r="CG144" s="289" t="str">
        <f ca="true">+IF(OFFSET('Water Data'!$H$29,0,10*ROW('Water Data'!H138))="","",OFFSET('Water Data'!$H$29,0,10*ROW('Water Data'!H138)))</f>
        <v/>
      </c>
      <c r="CH144" s="289" t="str">
        <f ca="true">+IF(OFFSET('Water Data'!$I$27,0,10*ROW('Water Data'!I138))="","",OFFSET('Water Data'!$I$27,0,10*ROW('Water Data'!I138)))</f>
        <v/>
      </c>
      <c r="CI144" s="289" t="str">
        <f ca="true">+IF(OFFSET('Water Data'!$I$28,0,10*ROW('Water Data'!I138))="","",OFFSET('Water Data'!$I$28,0,10*ROW('Water Data'!I138)))</f>
        <v/>
      </c>
      <c r="CJ144" s="289" t="str">
        <f ca="true">+IF(OFFSET('Water Data'!$I$29,0,10*ROW('Water Data'!I138))="","",OFFSET('Water Data'!$I$29,0,10*ROW('Water Data'!I138)))</f>
        <v/>
      </c>
      <c r="CK144" s="289" t="str">
        <f ca="true">+IF(OFFSET('Sanitation Data'!$D$28,0,10*ROW('Sanitation Data'!D138))="","",OFFSET('Sanitation Data'!$D$28,0,10*ROW('Sanitation Data'!D138)))</f>
        <v/>
      </c>
      <c r="CL144" s="289" t="str">
        <f ca="true">+IF(OFFSET('Sanitation Data'!$D$29,0,10*ROW('Sanitation Data'!D138))="","",OFFSET('Sanitation Data'!$D$29,0,10*ROW('Sanitation Data'!D138)))</f>
        <v/>
      </c>
      <c r="CM144" s="289" t="str">
        <f ca="true">+IF(OFFSET('Sanitation Data'!$D$30,0,10*ROW('Sanitation Data'!D138))="","",OFFSET('Sanitation Data'!$D$30,0,10*ROW('Sanitation Data'!D138)))</f>
        <v/>
      </c>
      <c r="CN144" s="289" t="str">
        <f ca="true">+IF(OFFSET('Sanitation Data'!$D$31,0,10*ROW('Sanitation Data'!D138))="","",OFFSET('Sanitation Data'!$D$31,0,10*ROW('Sanitation Data'!D138)))</f>
        <v/>
      </c>
      <c r="CO144" s="289" t="str">
        <f ca="true">+IF(OFFSET('Sanitation Data'!$D$32,0,10*ROW('Sanitation Data'!D138))="","",OFFSET('Sanitation Data'!$D$32,0,10*ROW('Sanitation Data'!D138)))</f>
        <v/>
      </c>
      <c r="CP144" s="289" t="str">
        <f ca="true">+IF(OFFSET('Sanitation Data'!$E$28,0,10*ROW('Sanitation Data'!E138))="","",OFFSET('Sanitation Data'!$E$28,0,10*ROW('Sanitation Data'!E138)))</f>
        <v/>
      </c>
      <c r="CQ144" s="289" t="str">
        <f ca="true">+IF(OFFSET('Sanitation Data'!$E$29,0,10*ROW('Sanitation Data'!E138))="","",OFFSET('Sanitation Data'!$E$29,0,10*ROW('Sanitation Data'!E138)))</f>
        <v/>
      </c>
      <c r="CR144" s="289" t="str">
        <f ca="true">+IF(OFFSET('Sanitation Data'!$E$30,0,10*ROW('Sanitation Data'!E138))="","",OFFSET('Sanitation Data'!$E$30,0,10*ROW('Sanitation Data'!E138)))</f>
        <v/>
      </c>
      <c r="CS144" s="289" t="str">
        <f ca="true">+IF(OFFSET('Sanitation Data'!$E$31,0,10*ROW('Sanitation Data'!E138))="","",OFFSET('Sanitation Data'!$E$31,0,10*ROW('Sanitation Data'!E138)))</f>
        <v/>
      </c>
      <c r="CT144" s="289" t="str">
        <f ca="true">+IF(OFFSET('Sanitation Data'!$E$32,0,10*ROW('Sanitation Data'!E138))="","",OFFSET('Sanitation Data'!$E$32,0,10*ROW('Sanitation Data'!E138)))</f>
        <v/>
      </c>
      <c r="CU144" s="289" t="str">
        <f ca="true">+IF(OFFSET('Sanitation Data'!$F$28,0,10*ROW('Sanitation Data'!F138))="","",OFFSET('Sanitation Data'!$F$28,0,10*ROW('Sanitation Data'!F138)))</f>
        <v/>
      </c>
      <c r="CV144" s="289" t="str">
        <f ca="true">+IF(OFFSET('Sanitation Data'!$F$29,0,10*ROW('Sanitation Data'!F138))="","",OFFSET('Sanitation Data'!$F$29,0,10*ROW('Sanitation Data'!F138)))</f>
        <v/>
      </c>
      <c r="CW144" s="289" t="str">
        <f ca="true">+IF(OFFSET('Sanitation Data'!$F$30,0,10*ROW('Sanitation Data'!F138))="","",OFFSET('Sanitation Data'!$F$30,0,10*ROW('Sanitation Data'!F138)))</f>
        <v/>
      </c>
      <c r="CX144" s="289" t="str">
        <f ca="true">+IF(OFFSET('Sanitation Data'!$F$31,0,10*ROW('Sanitation Data'!F138))="","",OFFSET('Sanitation Data'!$F$31,0,10*ROW('Sanitation Data'!F138)))</f>
        <v/>
      </c>
      <c r="CY144" s="289" t="str">
        <f ca="true">+IF(OFFSET('Sanitation Data'!$F$32,0,10*ROW('Sanitation Data'!F138))="","",OFFSET('Sanitation Data'!$F$32,0,10*ROW('Sanitation Data'!F138)))</f>
        <v/>
      </c>
      <c r="CZ144" s="289" t="str">
        <f ca="true">+IF(OFFSET('Sanitation Data'!$G$28,0,10*ROW('Sanitation Data'!G138))="","",OFFSET('Sanitation Data'!$G$28,0,10*ROW('Sanitation Data'!G138)))</f>
        <v/>
      </c>
      <c r="DA144" s="289" t="str">
        <f ca="true">+IF(OFFSET('Sanitation Data'!$G$29,0,10*ROW('Sanitation Data'!G138))="","",OFFSET('Sanitation Data'!$G$29,0,10*ROW('Sanitation Data'!G138)))</f>
        <v/>
      </c>
      <c r="DB144" s="289" t="str">
        <f ca="true">+IF(OFFSET('Sanitation Data'!$G$30,0,10*ROW('Sanitation Data'!G138))="","",OFFSET('Sanitation Data'!$G$30,0,10*ROW('Sanitation Data'!G138)))</f>
        <v/>
      </c>
      <c r="DC144" s="289" t="str">
        <f ca="true">+IF(OFFSET('Sanitation Data'!$G$31,0,10*ROW('Sanitation Data'!G138))="","",OFFSET('Sanitation Data'!$G$31,0,10*ROW('Sanitation Data'!G138)))</f>
        <v/>
      </c>
      <c r="DD144" s="289" t="str">
        <f ca="true">+IF(OFFSET('Sanitation Data'!$G$32,0,10*ROW('Sanitation Data'!G138))="","",OFFSET('Sanitation Data'!$G$32,0,10*ROW('Sanitation Data'!G138)))</f>
        <v/>
      </c>
      <c r="DE144" s="289" t="str">
        <f ca="true">+IF(OFFSET('Sanitation Data'!$H$28,0,10*ROW('Sanitation Data'!H138))="","",OFFSET('Sanitation Data'!$H$28,0,10*ROW('Sanitation Data'!H138)))</f>
        <v/>
      </c>
      <c r="DF144" s="289" t="str">
        <f ca="true">+IF(OFFSET('Sanitation Data'!$H$29,0,10*ROW('Sanitation Data'!H138))="","",OFFSET('Sanitation Data'!$H$29,0,10*ROW('Sanitation Data'!H138)))</f>
        <v/>
      </c>
      <c r="DG144" s="289" t="str">
        <f ca="true">+IF(OFFSET('Sanitation Data'!$H$30,0,10*ROW('Sanitation Data'!H138))="","",OFFSET('Sanitation Data'!$H$30,0,10*ROW('Sanitation Data'!H138)))</f>
        <v/>
      </c>
      <c r="DH144" s="289" t="str">
        <f ca="true">+IF(OFFSET('Sanitation Data'!$H$31,0,10*ROW('Sanitation Data'!H138))="","",OFFSET('Sanitation Data'!$H$31,0,10*ROW('Sanitation Data'!H138)))</f>
        <v/>
      </c>
      <c r="DI144" s="289" t="str">
        <f ca="true">+IF(OFFSET('Sanitation Data'!$H$32,0,10*ROW('Sanitation Data'!H138))="","",OFFSET('Sanitation Data'!$H$32,0,10*ROW('Sanitation Data'!H138)))</f>
        <v/>
      </c>
      <c r="DJ144" s="289" t="str">
        <f ca="true">+IF(OFFSET('Sanitation Data'!$I$28,0,10*ROW('Sanitation Data'!I138))="","",OFFSET('Sanitation Data'!$I$28,0,10*ROW('Sanitation Data'!I138)))</f>
        <v/>
      </c>
      <c r="DK144" s="289" t="str">
        <f ca="true">+IF(OFFSET('Sanitation Data'!$I$29,0,10*ROW('Sanitation Data'!I138))="","",OFFSET('Sanitation Data'!$I$29,0,10*ROW('Sanitation Data'!I138)))</f>
        <v/>
      </c>
      <c r="DL144" s="289" t="str">
        <f ca="true">+IF(OFFSET('Sanitation Data'!$I$30,0,10*ROW('Sanitation Data'!I138))="","",OFFSET('Sanitation Data'!$I$30,0,10*ROW('Sanitation Data'!I138)))</f>
        <v/>
      </c>
      <c r="DM144" s="289" t="str">
        <f ca="true">+IF(OFFSET('Sanitation Data'!$I$31,0,10*ROW('Sanitation Data'!I138))="","",OFFSET('Sanitation Data'!$I$31,0,10*ROW('Sanitation Data'!I138)))</f>
        <v/>
      </c>
      <c r="DN144" s="289" t="str">
        <f ca="true">+IF(OFFSET('Sanitation Data'!$I$32,0,10*ROW('Sanitation Data'!I138))="","",OFFSET('Sanitation Data'!$I$32,0,10*ROW('Sanitation Data'!I138)))</f>
        <v/>
      </c>
      <c r="DO144" s="289" t="str">
        <f ca="true">+IF(OFFSET('Hygiene Data'!$D$11,0,10*ROW('Hygiene Data'!D138))="","",OFFSET('Hygiene Data'!$D$11,0,10*ROW('Hygiene Data'!D138)))</f>
        <v/>
      </c>
      <c r="DP144" s="289" t="str">
        <f ca="true">+IF(OFFSET('Hygiene Data'!$D$12,0,10*ROW('Hygiene Data'!D138))="","",OFFSET('Hygiene Data'!$D$12,0,10*ROW('Hygiene Data'!D138)))</f>
        <v/>
      </c>
      <c r="DQ144" s="289" t="str">
        <f ca="true">+IF(OFFSET('Hygiene Data'!$D$13,0,10*ROW('Hygiene Data'!D138))="","",OFFSET('Hygiene Data'!$D$13,0,10*ROW('Hygiene Data'!D138)))</f>
        <v/>
      </c>
      <c r="DR144" s="289" t="str">
        <f ca="true">+IF(OFFSET('Hygiene Data'!$E$11,0,10*ROW('Hygiene Data'!E138))="","",OFFSET('Hygiene Data'!$E$11,0,10*ROW('Hygiene Data'!E138)))</f>
        <v/>
      </c>
      <c r="DS144" s="289" t="str">
        <f ca="true">+IF(OFFSET('Hygiene Data'!$E$12,0,10*ROW('Hygiene Data'!E138))="","",OFFSET('Hygiene Data'!$E$12,0,10*ROW('Hygiene Data'!E138)))</f>
        <v/>
      </c>
      <c r="DT144" s="289" t="str">
        <f ca="true">+IF(OFFSET('Hygiene Data'!$E$13,0,10*ROW('Hygiene Data'!E138))="","",OFFSET('Hygiene Data'!$E$13,0,10*ROW('Hygiene Data'!E138)))</f>
        <v/>
      </c>
      <c r="DU144" s="289" t="str">
        <f ca="true">+IF(OFFSET('Hygiene Data'!$F$11,0,10*ROW('Hygiene Data'!F138))="","",OFFSET('Hygiene Data'!$F$11,0,10*ROW('Hygiene Data'!F138)))</f>
        <v/>
      </c>
      <c r="DV144" s="289" t="str">
        <f ca="true">+IF(OFFSET('Hygiene Data'!$F$12,0,10*ROW('Hygiene Data'!F138))="","",OFFSET('Hygiene Data'!$F$12,0,10*ROW('Hygiene Data'!F138)))</f>
        <v/>
      </c>
      <c r="DW144" s="289" t="str">
        <f ca="true">+IF(OFFSET('Hygiene Data'!$F$13,0,10*ROW('Hygiene Data'!F138))="","",OFFSET('Hygiene Data'!$F$13,0,10*ROW('Hygiene Data'!F138)))</f>
        <v/>
      </c>
      <c r="DX144" s="289" t="str">
        <f ca="true">+IF(OFFSET('Hygiene Data'!$G$11,0,10*ROW('Hygiene Data'!G138))="","",OFFSET('Hygiene Data'!$G$11,0,10*ROW('Hygiene Data'!G138)))</f>
        <v/>
      </c>
      <c r="DY144" s="289" t="str">
        <f ca="true">+IF(OFFSET('Hygiene Data'!$G$12,0,10*ROW('Hygiene Data'!G138))="","",OFFSET('Hygiene Data'!$G$12,0,10*ROW('Hygiene Data'!G138)))</f>
        <v/>
      </c>
      <c r="DZ144" s="289" t="str">
        <f ca="true">+IF(OFFSET('Hygiene Data'!$G$13,0,10*ROW('Hygiene Data'!G138))="","",OFFSET('Hygiene Data'!$G$13,0,10*ROW('Hygiene Data'!G138)))</f>
        <v/>
      </c>
      <c r="EA144" s="289" t="str">
        <f ca="true">+IF(OFFSET('Hygiene Data'!$H$11,0,10*ROW('Hygiene Data'!H138))="","",OFFSET('Hygiene Data'!$H$11,0,10*ROW('Hygiene Data'!H138)))</f>
        <v/>
      </c>
      <c r="EB144" s="289" t="str">
        <f ca="true">+IF(OFFSET('Hygiene Data'!$H$12,0,10*ROW('Hygiene Data'!H138))="","",OFFSET('Hygiene Data'!$H$12,0,10*ROW('Hygiene Data'!H138)))</f>
        <v/>
      </c>
      <c r="EC144" s="289" t="str">
        <f ca="true">+IF(OFFSET('Hygiene Data'!$H$13,0,10*ROW('Hygiene Data'!H138))="","",OFFSET('Hygiene Data'!$H$13,0,10*ROW('Hygiene Data'!H138)))</f>
        <v/>
      </c>
      <c r="ED144" s="289" t="str">
        <f ca="true">+IF(OFFSET('Hygiene Data'!$I$11,0,10*ROW('Hygiene Data'!I138))="","",OFFSET('Hygiene Data'!$I$11,0,10*ROW('Hygiene Data'!I138)))</f>
        <v/>
      </c>
      <c r="EE144" s="289" t="str">
        <f ca="true">+IF(OFFSET('Hygiene Data'!$I$12,0,10*ROW('Hygiene Data'!I138))="","",OFFSET('Hygiene Data'!$I$12,0,10*ROW('Hygiene Data'!I138)))</f>
        <v/>
      </c>
      <c r="EF144" s="289"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5"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9"/>
      <c r="BS145" s="289" t="str">
        <f ca="true">+IF(OFFSET('Water Data'!$D$27,0,10*ROW('Water Data'!D139))="","",OFFSET('Water Data'!$D$27,0,10*ROW('Water Data'!D139)))</f>
        <v/>
      </c>
      <c r="BT145" s="289" t="str">
        <f ca="true">+IF(OFFSET('Water Data'!$D$28,0,10*ROW('Water Data'!D139))="","",OFFSET('Water Data'!$D$28,0,10*ROW('Water Data'!D139)))</f>
        <v/>
      </c>
      <c r="BU145" s="289" t="str">
        <f ca="true">+IF(OFFSET('Water Data'!$D$29,0,10*ROW('Water Data'!D139))="","",OFFSET('Water Data'!$D$29,0,10*ROW('Water Data'!D139)))</f>
        <v/>
      </c>
      <c r="BV145" s="289" t="str">
        <f ca="true">+IF(OFFSET('Water Data'!$E$27,0,10*ROW('Water Data'!E139))="","",OFFSET('Water Data'!$E$27,0,10*ROW('Water Data'!E139)))</f>
        <v/>
      </c>
      <c r="BW145" s="289" t="str">
        <f ca="true">+IF(OFFSET('Water Data'!$E$28,0,10*ROW('Water Data'!E139))="","",OFFSET('Water Data'!$E$28,0,10*ROW('Water Data'!E139)))</f>
        <v/>
      </c>
      <c r="BX145" s="289" t="str">
        <f ca="true">+IF(OFFSET('Water Data'!$E$29,0,10*ROW('Water Data'!E139))="","",OFFSET('Water Data'!$E$29,0,10*ROW('Water Data'!E139)))</f>
        <v/>
      </c>
      <c r="BY145" s="289" t="str">
        <f ca="true">+IF(OFFSET('Water Data'!$F$27,0,10*ROW('Water Data'!F139))="","",OFFSET('Water Data'!$F$27,0,10*ROW('Water Data'!F139)))</f>
        <v/>
      </c>
      <c r="BZ145" s="289" t="str">
        <f ca="true">+IF(OFFSET('Water Data'!$F$28,0,10*ROW('Water Data'!F139))="","",OFFSET('Water Data'!$F$28,0,10*ROW('Water Data'!F139)))</f>
        <v/>
      </c>
      <c r="CA145" s="289" t="str">
        <f ca="true">+IF(OFFSET('Water Data'!$F$29,0,10*ROW('Water Data'!F139))="","",OFFSET('Water Data'!$F$29,0,10*ROW('Water Data'!F139)))</f>
        <v/>
      </c>
      <c r="CB145" s="289" t="str">
        <f ca="true">+IF(OFFSET('Water Data'!$G$27,0,10*ROW('Water Data'!G139))="","",OFFSET('Water Data'!$G$27,0,10*ROW('Water Data'!G139)))</f>
        <v/>
      </c>
      <c r="CC145" s="289" t="str">
        <f ca="true">+IF(OFFSET('Water Data'!$G$28,0,10*ROW('Water Data'!G139))="","",OFFSET('Water Data'!$G$28,0,10*ROW('Water Data'!G139)))</f>
        <v/>
      </c>
      <c r="CD145" s="289" t="str">
        <f ca="true">+IF(OFFSET('Water Data'!$G$29,0,10*ROW('Water Data'!G139))="","",OFFSET('Water Data'!$G$29,0,10*ROW('Water Data'!G139)))</f>
        <v/>
      </c>
      <c r="CE145" s="289" t="str">
        <f ca="true">+IF(OFFSET('Water Data'!$H$27,0,10*ROW('Water Data'!H139))="","",OFFSET('Water Data'!$H$27,0,10*ROW('Water Data'!H139)))</f>
        <v/>
      </c>
      <c r="CF145" s="289" t="str">
        <f ca="true">+IF(OFFSET('Water Data'!$H$28,0,10*ROW('Water Data'!H139))="","",OFFSET('Water Data'!$H$28,0,10*ROW('Water Data'!H139)))</f>
        <v/>
      </c>
      <c r="CG145" s="289" t="str">
        <f ca="true">+IF(OFFSET('Water Data'!$H$29,0,10*ROW('Water Data'!H139))="","",OFFSET('Water Data'!$H$29,0,10*ROW('Water Data'!H139)))</f>
        <v/>
      </c>
      <c r="CH145" s="289" t="str">
        <f ca="true">+IF(OFFSET('Water Data'!$I$27,0,10*ROW('Water Data'!I139))="","",OFFSET('Water Data'!$I$27,0,10*ROW('Water Data'!I139)))</f>
        <v/>
      </c>
      <c r="CI145" s="289" t="str">
        <f ca="true">+IF(OFFSET('Water Data'!$I$28,0,10*ROW('Water Data'!I139))="","",OFFSET('Water Data'!$I$28,0,10*ROW('Water Data'!I139)))</f>
        <v/>
      </c>
      <c r="CJ145" s="289" t="str">
        <f ca="true">+IF(OFFSET('Water Data'!$I$29,0,10*ROW('Water Data'!I139))="","",OFFSET('Water Data'!$I$29,0,10*ROW('Water Data'!I139)))</f>
        <v/>
      </c>
      <c r="CK145" s="289" t="str">
        <f ca="true">+IF(OFFSET('Sanitation Data'!$D$28,0,10*ROW('Sanitation Data'!D139))="","",OFFSET('Sanitation Data'!$D$28,0,10*ROW('Sanitation Data'!D139)))</f>
        <v/>
      </c>
      <c r="CL145" s="289" t="str">
        <f ca="true">+IF(OFFSET('Sanitation Data'!$D$29,0,10*ROW('Sanitation Data'!D139))="","",OFFSET('Sanitation Data'!$D$29,0,10*ROW('Sanitation Data'!D139)))</f>
        <v/>
      </c>
      <c r="CM145" s="289" t="str">
        <f ca="true">+IF(OFFSET('Sanitation Data'!$D$30,0,10*ROW('Sanitation Data'!D139))="","",OFFSET('Sanitation Data'!$D$30,0,10*ROW('Sanitation Data'!D139)))</f>
        <v/>
      </c>
      <c r="CN145" s="289" t="str">
        <f ca="true">+IF(OFFSET('Sanitation Data'!$D$31,0,10*ROW('Sanitation Data'!D139))="","",OFFSET('Sanitation Data'!$D$31,0,10*ROW('Sanitation Data'!D139)))</f>
        <v/>
      </c>
      <c r="CO145" s="289" t="str">
        <f ca="true">+IF(OFFSET('Sanitation Data'!$D$32,0,10*ROW('Sanitation Data'!D139))="","",OFFSET('Sanitation Data'!$D$32,0,10*ROW('Sanitation Data'!D139)))</f>
        <v/>
      </c>
      <c r="CP145" s="289" t="str">
        <f ca="true">+IF(OFFSET('Sanitation Data'!$E$28,0,10*ROW('Sanitation Data'!E139))="","",OFFSET('Sanitation Data'!$E$28,0,10*ROW('Sanitation Data'!E139)))</f>
        <v/>
      </c>
      <c r="CQ145" s="289" t="str">
        <f ca="true">+IF(OFFSET('Sanitation Data'!$E$29,0,10*ROW('Sanitation Data'!E139))="","",OFFSET('Sanitation Data'!$E$29,0,10*ROW('Sanitation Data'!E139)))</f>
        <v/>
      </c>
      <c r="CR145" s="289" t="str">
        <f ca="true">+IF(OFFSET('Sanitation Data'!$E$30,0,10*ROW('Sanitation Data'!E139))="","",OFFSET('Sanitation Data'!$E$30,0,10*ROW('Sanitation Data'!E139)))</f>
        <v/>
      </c>
      <c r="CS145" s="289" t="str">
        <f ca="true">+IF(OFFSET('Sanitation Data'!$E$31,0,10*ROW('Sanitation Data'!E139))="","",OFFSET('Sanitation Data'!$E$31,0,10*ROW('Sanitation Data'!E139)))</f>
        <v/>
      </c>
      <c r="CT145" s="289" t="str">
        <f ca="true">+IF(OFFSET('Sanitation Data'!$E$32,0,10*ROW('Sanitation Data'!E139))="","",OFFSET('Sanitation Data'!$E$32,0,10*ROW('Sanitation Data'!E139)))</f>
        <v/>
      </c>
      <c r="CU145" s="289" t="str">
        <f ca="true">+IF(OFFSET('Sanitation Data'!$F$28,0,10*ROW('Sanitation Data'!F139))="","",OFFSET('Sanitation Data'!$F$28,0,10*ROW('Sanitation Data'!F139)))</f>
        <v/>
      </c>
      <c r="CV145" s="289" t="str">
        <f ca="true">+IF(OFFSET('Sanitation Data'!$F$29,0,10*ROW('Sanitation Data'!F139))="","",OFFSET('Sanitation Data'!$F$29,0,10*ROW('Sanitation Data'!F139)))</f>
        <v/>
      </c>
      <c r="CW145" s="289" t="str">
        <f ca="true">+IF(OFFSET('Sanitation Data'!$F$30,0,10*ROW('Sanitation Data'!F139))="","",OFFSET('Sanitation Data'!$F$30,0,10*ROW('Sanitation Data'!F139)))</f>
        <v/>
      </c>
      <c r="CX145" s="289" t="str">
        <f ca="true">+IF(OFFSET('Sanitation Data'!$F$31,0,10*ROW('Sanitation Data'!F139))="","",OFFSET('Sanitation Data'!$F$31,0,10*ROW('Sanitation Data'!F139)))</f>
        <v/>
      </c>
      <c r="CY145" s="289" t="str">
        <f ca="true">+IF(OFFSET('Sanitation Data'!$F$32,0,10*ROW('Sanitation Data'!F139))="","",OFFSET('Sanitation Data'!$F$32,0,10*ROW('Sanitation Data'!F139)))</f>
        <v/>
      </c>
      <c r="CZ145" s="289" t="str">
        <f ca="true">+IF(OFFSET('Sanitation Data'!$G$28,0,10*ROW('Sanitation Data'!G139))="","",OFFSET('Sanitation Data'!$G$28,0,10*ROW('Sanitation Data'!G139)))</f>
        <v/>
      </c>
      <c r="DA145" s="289" t="str">
        <f ca="true">+IF(OFFSET('Sanitation Data'!$G$29,0,10*ROW('Sanitation Data'!G139))="","",OFFSET('Sanitation Data'!$G$29,0,10*ROW('Sanitation Data'!G139)))</f>
        <v/>
      </c>
      <c r="DB145" s="289" t="str">
        <f ca="true">+IF(OFFSET('Sanitation Data'!$G$30,0,10*ROW('Sanitation Data'!G139))="","",OFFSET('Sanitation Data'!$G$30,0,10*ROW('Sanitation Data'!G139)))</f>
        <v/>
      </c>
      <c r="DC145" s="289" t="str">
        <f ca="true">+IF(OFFSET('Sanitation Data'!$G$31,0,10*ROW('Sanitation Data'!G139))="","",OFFSET('Sanitation Data'!$G$31,0,10*ROW('Sanitation Data'!G139)))</f>
        <v/>
      </c>
      <c r="DD145" s="289" t="str">
        <f ca="true">+IF(OFFSET('Sanitation Data'!$G$32,0,10*ROW('Sanitation Data'!G139))="","",OFFSET('Sanitation Data'!$G$32,0,10*ROW('Sanitation Data'!G139)))</f>
        <v/>
      </c>
      <c r="DE145" s="289" t="str">
        <f ca="true">+IF(OFFSET('Sanitation Data'!$H$28,0,10*ROW('Sanitation Data'!H139))="","",OFFSET('Sanitation Data'!$H$28,0,10*ROW('Sanitation Data'!H139)))</f>
        <v/>
      </c>
      <c r="DF145" s="289" t="str">
        <f ca="true">+IF(OFFSET('Sanitation Data'!$H$29,0,10*ROW('Sanitation Data'!H139))="","",OFFSET('Sanitation Data'!$H$29,0,10*ROW('Sanitation Data'!H139)))</f>
        <v/>
      </c>
      <c r="DG145" s="289" t="str">
        <f ca="true">+IF(OFFSET('Sanitation Data'!$H$30,0,10*ROW('Sanitation Data'!H139))="","",OFFSET('Sanitation Data'!$H$30,0,10*ROW('Sanitation Data'!H139)))</f>
        <v/>
      </c>
      <c r="DH145" s="289" t="str">
        <f ca="true">+IF(OFFSET('Sanitation Data'!$H$31,0,10*ROW('Sanitation Data'!H139))="","",OFFSET('Sanitation Data'!$H$31,0,10*ROW('Sanitation Data'!H139)))</f>
        <v/>
      </c>
      <c r="DI145" s="289" t="str">
        <f ca="true">+IF(OFFSET('Sanitation Data'!$H$32,0,10*ROW('Sanitation Data'!H139))="","",OFFSET('Sanitation Data'!$H$32,0,10*ROW('Sanitation Data'!H139)))</f>
        <v/>
      </c>
      <c r="DJ145" s="289" t="str">
        <f ca="true">+IF(OFFSET('Sanitation Data'!$I$28,0,10*ROW('Sanitation Data'!I139))="","",OFFSET('Sanitation Data'!$I$28,0,10*ROW('Sanitation Data'!I139)))</f>
        <v/>
      </c>
      <c r="DK145" s="289" t="str">
        <f ca="true">+IF(OFFSET('Sanitation Data'!$I$29,0,10*ROW('Sanitation Data'!I139))="","",OFFSET('Sanitation Data'!$I$29,0,10*ROW('Sanitation Data'!I139)))</f>
        <v/>
      </c>
      <c r="DL145" s="289" t="str">
        <f ca="true">+IF(OFFSET('Sanitation Data'!$I$30,0,10*ROW('Sanitation Data'!I139))="","",OFFSET('Sanitation Data'!$I$30,0,10*ROW('Sanitation Data'!I139)))</f>
        <v/>
      </c>
      <c r="DM145" s="289" t="str">
        <f ca="true">+IF(OFFSET('Sanitation Data'!$I$31,0,10*ROW('Sanitation Data'!I139))="","",OFFSET('Sanitation Data'!$I$31,0,10*ROW('Sanitation Data'!I139)))</f>
        <v/>
      </c>
      <c r="DN145" s="289" t="str">
        <f ca="true">+IF(OFFSET('Sanitation Data'!$I$32,0,10*ROW('Sanitation Data'!I139))="","",OFFSET('Sanitation Data'!$I$32,0,10*ROW('Sanitation Data'!I139)))</f>
        <v/>
      </c>
      <c r="DO145" s="289" t="str">
        <f ca="true">+IF(OFFSET('Hygiene Data'!$D$11,0,10*ROW('Hygiene Data'!D139))="","",OFFSET('Hygiene Data'!$D$11,0,10*ROW('Hygiene Data'!D139)))</f>
        <v/>
      </c>
      <c r="DP145" s="289" t="str">
        <f ca="true">+IF(OFFSET('Hygiene Data'!$D$12,0,10*ROW('Hygiene Data'!D139))="","",OFFSET('Hygiene Data'!$D$12,0,10*ROW('Hygiene Data'!D139)))</f>
        <v/>
      </c>
      <c r="DQ145" s="289" t="str">
        <f ca="true">+IF(OFFSET('Hygiene Data'!$D$13,0,10*ROW('Hygiene Data'!D139))="","",OFFSET('Hygiene Data'!$D$13,0,10*ROW('Hygiene Data'!D139)))</f>
        <v/>
      </c>
      <c r="DR145" s="289" t="str">
        <f ca="true">+IF(OFFSET('Hygiene Data'!$E$11,0,10*ROW('Hygiene Data'!E139))="","",OFFSET('Hygiene Data'!$E$11,0,10*ROW('Hygiene Data'!E139)))</f>
        <v/>
      </c>
      <c r="DS145" s="289" t="str">
        <f ca="true">+IF(OFFSET('Hygiene Data'!$E$12,0,10*ROW('Hygiene Data'!E139))="","",OFFSET('Hygiene Data'!$E$12,0,10*ROW('Hygiene Data'!E139)))</f>
        <v/>
      </c>
      <c r="DT145" s="289" t="str">
        <f ca="true">+IF(OFFSET('Hygiene Data'!$E$13,0,10*ROW('Hygiene Data'!E139))="","",OFFSET('Hygiene Data'!$E$13,0,10*ROW('Hygiene Data'!E139)))</f>
        <v/>
      </c>
      <c r="DU145" s="289" t="str">
        <f ca="true">+IF(OFFSET('Hygiene Data'!$F$11,0,10*ROW('Hygiene Data'!F139))="","",OFFSET('Hygiene Data'!$F$11,0,10*ROW('Hygiene Data'!F139)))</f>
        <v/>
      </c>
      <c r="DV145" s="289" t="str">
        <f ca="true">+IF(OFFSET('Hygiene Data'!$F$12,0,10*ROW('Hygiene Data'!F139))="","",OFFSET('Hygiene Data'!$F$12,0,10*ROW('Hygiene Data'!F139)))</f>
        <v/>
      </c>
      <c r="DW145" s="289" t="str">
        <f ca="true">+IF(OFFSET('Hygiene Data'!$F$13,0,10*ROW('Hygiene Data'!F139))="","",OFFSET('Hygiene Data'!$F$13,0,10*ROW('Hygiene Data'!F139)))</f>
        <v/>
      </c>
      <c r="DX145" s="289" t="str">
        <f ca="true">+IF(OFFSET('Hygiene Data'!$G$11,0,10*ROW('Hygiene Data'!G139))="","",OFFSET('Hygiene Data'!$G$11,0,10*ROW('Hygiene Data'!G139)))</f>
        <v/>
      </c>
      <c r="DY145" s="289" t="str">
        <f ca="true">+IF(OFFSET('Hygiene Data'!$G$12,0,10*ROW('Hygiene Data'!G139))="","",OFFSET('Hygiene Data'!$G$12,0,10*ROW('Hygiene Data'!G139)))</f>
        <v/>
      </c>
      <c r="DZ145" s="289" t="str">
        <f ca="true">+IF(OFFSET('Hygiene Data'!$G$13,0,10*ROW('Hygiene Data'!G139))="","",OFFSET('Hygiene Data'!$G$13,0,10*ROW('Hygiene Data'!G139)))</f>
        <v/>
      </c>
      <c r="EA145" s="289" t="str">
        <f ca="true">+IF(OFFSET('Hygiene Data'!$H$11,0,10*ROW('Hygiene Data'!H139))="","",OFFSET('Hygiene Data'!$H$11,0,10*ROW('Hygiene Data'!H139)))</f>
        <v/>
      </c>
      <c r="EB145" s="289" t="str">
        <f ca="true">+IF(OFFSET('Hygiene Data'!$H$12,0,10*ROW('Hygiene Data'!H139))="","",OFFSET('Hygiene Data'!$H$12,0,10*ROW('Hygiene Data'!H139)))</f>
        <v/>
      </c>
      <c r="EC145" s="289" t="str">
        <f ca="true">+IF(OFFSET('Hygiene Data'!$H$13,0,10*ROW('Hygiene Data'!H139))="","",OFFSET('Hygiene Data'!$H$13,0,10*ROW('Hygiene Data'!H139)))</f>
        <v/>
      </c>
      <c r="ED145" s="289" t="str">
        <f ca="true">+IF(OFFSET('Hygiene Data'!$I$11,0,10*ROW('Hygiene Data'!I139))="","",OFFSET('Hygiene Data'!$I$11,0,10*ROW('Hygiene Data'!I139)))</f>
        <v/>
      </c>
      <c r="EE145" s="289" t="str">
        <f ca="true">+IF(OFFSET('Hygiene Data'!$I$12,0,10*ROW('Hygiene Data'!I139))="","",OFFSET('Hygiene Data'!$I$12,0,10*ROW('Hygiene Data'!I139)))</f>
        <v/>
      </c>
      <c r="EF145" s="289"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5"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9"/>
      <c r="BS146" s="289" t="str">
        <f ca="true">+IF(OFFSET('Water Data'!$D$27,0,10*ROW('Water Data'!D140))="","",OFFSET('Water Data'!$D$27,0,10*ROW('Water Data'!D140)))</f>
        <v/>
      </c>
      <c r="BT146" s="289" t="str">
        <f ca="true">+IF(OFFSET('Water Data'!$D$28,0,10*ROW('Water Data'!D140))="","",OFFSET('Water Data'!$D$28,0,10*ROW('Water Data'!D140)))</f>
        <v/>
      </c>
      <c r="BU146" s="289" t="str">
        <f ca="true">+IF(OFFSET('Water Data'!$D$29,0,10*ROW('Water Data'!D140))="","",OFFSET('Water Data'!$D$29,0,10*ROW('Water Data'!D140)))</f>
        <v/>
      </c>
      <c r="BV146" s="289" t="str">
        <f ca="true">+IF(OFFSET('Water Data'!$E$27,0,10*ROW('Water Data'!E140))="","",OFFSET('Water Data'!$E$27,0,10*ROW('Water Data'!E140)))</f>
        <v/>
      </c>
      <c r="BW146" s="289" t="str">
        <f ca="true">+IF(OFFSET('Water Data'!$E$28,0,10*ROW('Water Data'!E140))="","",OFFSET('Water Data'!$E$28,0,10*ROW('Water Data'!E140)))</f>
        <v/>
      </c>
      <c r="BX146" s="289" t="str">
        <f ca="true">+IF(OFFSET('Water Data'!$E$29,0,10*ROW('Water Data'!E140))="","",OFFSET('Water Data'!$E$29,0,10*ROW('Water Data'!E140)))</f>
        <v/>
      </c>
      <c r="BY146" s="289" t="str">
        <f ca="true">+IF(OFFSET('Water Data'!$F$27,0,10*ROW('Water Data'!F140))="","",OFFSET('Water Data'!$F$27,0,10*ROW('Water Data'!F140)))</f>
        <v/>
      </c>
      <c r="BZ146" s="289" t="str">
        <f ca="true">+IF(OFFSET('Water Data'!$F$28,0,10*ROW('Water Data'!F140))="","",OFFSET('Water Data'!$F$28,0,10*ROW('Water Data'!F140)))</f>
        <v/>
      </c>
      <c r="CA146" s="289" t="str">
        <f ca="true">+IF(OFFSET('Water Data'!$F$29,0,10*ROW('Water Data'!F140))="","",OFFSET('Water Data'!$F$29,0,10*ROW('Water Data'!F140)))</f>
        <v/>
      </c>
      <c r="CB146" s="289" t="str">
        <f ca="true">+IF(OFFSET('Water Data'!$G$27,0,10*ROW('Water Data'!G140))="","",OFFSET('Water Data'!$G$27,0,10*ROW('Water Data'!G140)))</f>
        <v/>
      </c>
      <c r="CC146" s="289" t="str">
        <f ca="true">+IF(OFFSET('Water Data'!$G$28,0,10*ROW('Water Data'!G140))="","",OFFSET('Water Data'!$G$28,0,10*ROW('Water Data'!G140)))</f>
        <v/>
      </c>
      <c r="CD146" s="289" t="str">
        <f ca="true">+IF(OFFSET('Water Data'!$G$29,0,10*ROW('Water Data'!G140))="","",OFFSET('Water Data'!$G$29,0,10*ROW('Water Data'!G140)))</f>
        <v/>
      </c>
      <c r="CE146" s="289" t="str">
        <f ca="true">+IF(OFFSET('Water Data'!$H$27,0,10*ROW('Water Data'!H140))="","",OFFSET('Water Data'!$H$27,0,10*ROW('Water Data'!H140)))</f>
        <v/>
      </c>
      <c r="CF146" s="289" t="str">
        <f ca="true">+IF(OFFSET('Water Data'!$H$28,0,10*ROW('Water Data'!H140))="","",OFFSET('Water Data'!$H$28,0,10*ROW('Water Data'!H140)))</f>
        <v/>
      </c>
      <c r="CG146" s="289" t="str">
        <f ca="true">+IF(OFFSET('Water Data'!$H$29,0,10*ROW('Water Data'!H140))="","",OFFSET('Water Data'!$H$29,0,10*ROW('Water Data'!H140)))</f>
        <v/>
      </c>
      <c r="CH146" s="289" t="str">
        <f ca="true">+IF(OFFSET('Water Data'!$I$27,0,10*ROW('Water Data'!I140))="","",OFFSET('Water Data'!$I$27,0,10*ROW('Water Data'!I140)))</f>
        <v/>
      </c>
      <c r="CI146" s="289" t="str">
        <f ca="true">+IF(OFFSET('Water Data'!$I$28,0,10*ROW('Water Data'!I140))="","",OFFSET('Water Data'!$I$28,0,10*ROW('Water Data'!I140)))</f>
        <v/>
      </c>
      <c r="CJ146" s="289" t="str">
        <f ca="true">+IF(OFFSET('Water Data'!$I$29,0,10*ROW('Water Data'!I140))="","",OFFSET('Water Data'!$I$29,0,10*ROW('Water Data'!I140)))</f>
        <v/>
      </c>
      <c r="CK146" s="289" t="str">
        <f ca="true">+IF(OFFSET('Sanitation Data'!$D$28,0,10*ROW('Sanitation Data'!D140))="","",OFFSET('Sanitation Data'!$D$28,0,10*ROW('Sanitation Data'!D140)))</f>
        <v/>
      </c>
      <c r="CL146" s="289" t="str">
        <f ca="true">+IF(OFFSET('Sanitation Data'!$D$29,0,10*ROW('Sanitation Data'!D140))="","",OFFSET('Sanitation Data'!$D$29,0,10*ROW('Sanitation Data'!D140)))</f>
        <v/>
      </c>
      <c r="CM146" s="289" t="str">
        <f ca="true">+IF(OFFSET('Sanitation Data'!$D$30,0,10*ROW('Sanitation Data'!D140))="","",OFFSET('Sanitation Data'!$D$30,0,10*ROW('Sanitation Data'!D140)))</f>
        <v/>
      </c>
      <c r="CN146" s="289" t="str">
        <f ca="true">+IF(OFFSET('Sanitation Data'!$D$31,0,10*ROW('Sanitation Data'!D140))="","",OFFSET('Sanitation Data'!$D$31,0,10*ROW('Sanitation Data'!D140)))</f>
        <v/>
      </c>
      <c r="CO146" s="289" t="str">
        <f ca="true">+IF(OFFSET('Sanitation Data'!$D$32,0,10*ROW('Sanitation Data'!D140))="","",OFFSET('Sanitation Data'!$D$32,0,10*ROW('Sanitation Data'!D140)))</f>
        <v/>
      </c>
      <c r="CP146" s="289" t="str">
        <f ca="true">+IF(OFFSET('Sanitation Data'!$E$28,0,10*ROW('Sanitation Data'!E140))="","",OFFSET('Sanitation Data'!$E$28,0,10*ROW('Sanitation Data'!E140)))</f>
        <v/>
      </c>
      <c r="CQ146" s="289" t="str">
        <f ca="true">+IF(OFFSET('Sanitation Data'!$E$29,0,10*ROW('Sanitation Data'!E140))="","",OFFSET('Sanitation Data'!$E$29,0,10*ROW('Sanitation Data'!E140)))</f>
        <v/>
      </c>
      <c r="CR146" s="289" t="str">
        <f ca="true">+IF(OFFSET('Sanitation Data'!$E$30,0,10*ROW('Sanitation Data'!E140))="","",OFFSET('Sanitation Data'!$E$30,0,10*ROW('Sanitation Data'!E140)))</f>
        <v/>
      </c>
      <c r="CS146" s="289" t="str">
        <f ca="true">+IF(OFFSET('Sanitation Data'!$E$31,0,10*ROW('Sanitation Data'!E140))="","",OFFSET('Sanitation Data'!$E$31,0,10*ROW('Sanitation Data'!E140)))</f>
        <v/>
      </c>
      <c r="CT146" s="289" t="str">
        <f ca="true">+IF(OFFSET('Sanitation Data'!$E$32,0,10*ROW('Sanitation Data'!E140))="","",OFFSET('Sanitation Data'!$E$32,0,10*ROW('Sanitation Data'!E140)))</f>
        <v/>
      </c>
      <c r="CU146" s="289" t="str">
        <f ca="true">+IF(OFFSET('Sanitation Data'!$F$28,0,10*ROW('Sanitation Data'!F140))="","",OFFSET('Sanitation Data'!$F$28,0,10*ROW('Sanitation Data'!F140)))</f>
        <v/>
      </c>
      <c r="CV146" s="289" t="str">
        <f ca="true">+IF(OFFSET('Sanitation Data'!$F$29,0,10*ROW('Sanitation Data'!F140))="","",OFFSET('Sanitation Data'!$F$29,0,10*ROW('Sanitation Data'!F140)))</f>
        <v/>
      </c>
      <c r="CW146" s="289" t="str">
        <f ca="true">+IF(OFFSET('Sanitation Data'!$F$30,0,10*ROW('Sanitation Data'!F140))="","",OFFSET('Sanitation Data'!$F$30,0,10*ROW('Sanitation Data'!F140)))</f>
        <v/>
      </c>
      <c r="CX146" s="289" t="str">
        <f ca="true">+IF(OFFSET('Sanitation Data'!$F$31,0,10*ROW('Sanitation Data'!F140))="","",OFFSET('Sanitation Data'!$F$31,0,10*ROW('Sanitation Data'!F140)))</f>
        <v/>
      </c>
      <c r="CY146" s="289" t="str">
        <f ca="true">+IF(OFFSET('Sanitation Data'!$F$32,0,10*ROW('Sanitation Data'!F140))="","",OFFSET('Sanitation Data'!$F$32,0,10*ROW('Sanitation Data'!F140)))</f>
        <v/>
      </c>
      <c r="CZ146" s="289" t="str">
        <f ca="true">+IF(OFFSET('Sanitation Data'!$G$28,0,10*ROW('Sanitation Data'!G140))="","",OFFSET('Sanitation Data'!$G$28,0,10*ROW('Sanitation Data'!G140)))</f>
        <v/>
      </c>
      <c r="DA146" s="289" t="str">
        <f ca="true">+IF(OFFSET('Sanitation Data'!$G$29,0,10*ROW('Sanitation Data'!G140))="","",OFFSET('Sanitation Data'!$G$29,0,10*ROW('Sanitation Data'!G140)))</f>
        <v/>
      </c>
      <c r="DB146" s="289" t="str">
        <f ca="true">+IF(OFFSET('Sanitation Data'!$G$30,0,10*ROW('Sanitation Data'!G140))="","",OFFSET('Sanitation Data'!$G$30,0,10*ROW('Sanitation Data'!G140)))</f>
        <v/>
      </c>
      <c r="DC146" s="289" t="str">
        <f ca="true">+IF(OFFSET('Sanitation Data'!$G$31,0,10*ROW('Sanitation Data'!G140))="","",OFFSET('Sanitation Data'!$G$31,0,10*ROW('Sanitation Data'!G140)))</f>
        <v/>
      </c>
      <c r="DD146" s="289" t="str">
        <f ca="true">+IF(OFFSET('Sanitation Data'!$G$32,0,10*ROW('Sanitation Data'!G140))="","",OFFSET('Sanitation Data'!$G$32,0,10*ROW('Sanitation Data'!G140)))</f>
        <v/>
      </c>
      <c r="DE146" s="289" t="str">
        <f ca="true">+IF(OFFSET('Sanitation Data'!$H$28,0,10*ROW('Sanitation Data'!H140))="","",OFFSET('Sanitation Data'!$H$28,0,10*ROW('Sanitation Data'!H140)))</f>
        <v/>
      </c>
      <c r="DF146" s="289" t="str">
        <f ca="true">+IF(OFFSET('Sanitation Data'!$H$29,0,10*ROW('Sanitation Data'!H140))="","",OFFSET('Sanitation Data'!$H$29,0,10*ROW('Sanitation Data'!H140)))</f>
        <v/>
      </c>
      <c r="DG146" s="289" t="str">
        <f ca="true">+IF(OFFSET('Sanitation Data'!$H$30,0,10*ROW('Sanitation Data'!H140))="","",OFFSET('Sanitation Data'!$H$30,0,10*ROW('Sanitation Data'!H140)))</f>
        <v/>
      </c>
      <c r="DH146" s="289" t="str">
        <f ca="true">+IF(OFFSET('Sanitation Data'!$H$31,0,10*ROW('Sanitation Data'!H140))="","",OFFSET('Sanitation Data'!$H$31,0,10*ROW('Sanitation Data'!H140)))</f>
        <v/>
      </c>
      <c r="DI146" s="289" t="str">
        <f ca="true">+IF(OFFSET('Sanitation Data'!$H$32,0,10*ROW('Sanitation Data'!H140))="","",OFFSET('Sanitation Data'!$H$32,0,10*ROW('Sanitation Data'!H140)))</f>
        <v/>
      </c>
      <c r="DJ146" s="289" t="str">
        <f ca="true">+IF(OFFSET('Sanitation Data'!$I$28,0,10*ROW('Sanitation Data'!I140))="","",OFFSET('Sanitation Data'!$I$28,0,10*ROW('Sanitation Data'!I140)))</f>
        <v/>
      </c>
      <c r="DK146" s="289" t="str">
        <f ca="true">+IF(OFFSET('Sanitation Data'!$I$29,0,10*ROW('Sanitation Data'!I140))="","",OFFSET('Sanitation Data'!$I$29,0,10*ROW('Sanitation Data'!I140)))</f>
        <v/>
      </c>
      <c r="DL146" s="289" t="str">
        <f ca="true">+IF(OFFSET('Sanitation Data'!$I$30,0,10*ROW('Sanitation Data'!I140))="","",OFFSET('Sanitation Data'!$I$30,0,10*ROW('Sanitation Data'!I140)))</f>
        <v/>
      </c>
      <c r="DM146" s="289" t="str">
        <f ca="true">+IF(OFFSET('Sanitation Data'!$I$31,0,10*ROW('Sanitation Data'!I140))="","",OFFSET('Sanitation Data'!$I$31,0,10*ROW('Sanitation Data'!I140)))</f>
        <v/>
      </c>
      <c r="DN146" s="289" t="str">
        <f ca="true">+IF(OFFSET('Sanitation Data'!$I$32,0,10*ROW('Sanitation Data'!I140))="","",OFFSET('Sanitation Data'!$I$32,0,10*ROW('Sanitation Data'!I140)))</f>
        <v/>
      </c>
      <c r="DO146" s="289" t="str">
        <f ca="true">+IF(OFFSET('Hygiene Data'!$D$11,0,10*ROW('Hygiene Data'!D140))="","",OFFSET('Hygiene Data'!$D$11,0,10*ROW('Hygiene Data'!D140)))</f>
        <v/>
      </c>
      <c r="DP146" s="289" t="str">
        <f ca="true">+IF(OFFSET('Hygiene Data'!$D$12,0,10*ROW('Hygiene Data'!D140))="","",OFFSET('Hygiene Data'!$D$12,0,10*ROW('Hygiene Data'!D140)))</f>
        <v/>
      </c>
      <c r="DQ146" s="289" t="str">
        <f ca="true">+IF(OFFSET('Hygiene Data'!$D$13,0,10*ROW('Hygiene Data'!D140))="","",OFFSET('Hygiene Data'!$D$13,0,10*ROW('Hygiene Data'!D140)))</f>
        <v/>
      </c>
      <c r="DR146" s="289" t="str">
        <f ca="true">+IF(OFFSET('Hygiene Data'!$E$11,0,10*ROW('Hygiene Data'!E140))="","",OFFSET('Hygiene Data'!$E$11,0,10*ROW('Hygiene Data'!E140)))</f>
        <v/>
      </c>
      <c r="DS146" s="289" t="str">
        <f ca="true">+IF(OFFSET('Hygiene Data'!$E$12,0,10*ROW('Hygiene Data'!E140))="","",OFFSET('Hygiene Data'!$E$12,0,10*ROW('Hygiene Data'!E140)))</f>
        <v/>
      </c>
      <c r="DT146" s="289" t="str">
        <f ca="true">+IF(OFFSET('Hygiene Data'!$E$13,0,10*ROW('Hygiene Data'!E140))="","",OFFSET('Hygiene Data'!$E$13,0,10*ROW('Hygiene Data'!E140)))</f>
        <v/>
      </c>
      <c r="DU146" s="289" t="str">
        <f ca="true">+IF(OFFSET('Hygiene Data'!$F$11,0,10*ROW('Hygiene Data'!F140))="","",OFFSET('Hygiene Data'!$F$11,0,10*ROW('Hygiene Data'!F140)))</f>
        <v/>
      </c>
      <c r="DV146" s="289" t="str">
        <f ca="true">+IF(OFFSET('Hygiene Data'!$F$12,0,10*ROW('Hygiene Data'!F140))="","",OFFSET('Hygiene Data'!$F$12,0,10*ROW('Hygiene Data'!F140)))</f>
        <v/>
      </c>
      <c r="DW146" s="289" t="str">
        <f ca="true">+IF(OFFSET('Hygiene Data'!$F$13,0,10*ROW('Hygiene Data'!F140))="","",OFFSET('Hygiene Data'!$F$13,0,10*ROW('Hygiene Data'!F140)))</f>
        <v/>
      </c>
      <c r="DX146" s="289" t="str">
        <f ca="true">+IF(OFFSET('Hygiene Data'!$G$11,0,10*ROW('Hygiene Data'!G140))="","",OFFSET('Hygiene Data'!$G$11,0,10*ROW('Hygiene Data'!G140)))</f>
        <v/>
      </c>
      <c r="DY146" s="289" t="str">
        <f ca="true">+IF(OFFSET('Hygiene Data'!$G$12,0,10*ROW('Hygiene Data'!G140))="","",OFFSET('Hygiene Data'!$G$12,0,10*ROW('Hygiene Data'!G140)))</f>
        <v/>
      </c>
      <c r="DZ146" s="289" t="str">
        <f ca="true">+IF(OFFSET('Hygiene Data'!$G$13,0,10*ROW('Hygiene Data'!G140))="","",OFFSET('Hygiene Data'!$G$13,0,10*ROW('Hygiene Data'!G140)))</f>
        <v/>
      </c>
      <c r="EA146" s="289" t="str">
        <f ca="true">+IF(OFFSET('Hygiene Data'!$H$11,0,10*ROW('Hygiene Data'!H140))="","",OFFSET('Hygiene Data'!$H$11,0,10*ROW('Hygiene Data'!H140)))</f>
        <v/>
      </c>
      <c r="EB146" s="289" t="str">
        <f ca="true">+IF(OFFSET('Hygiene Data'!$H$12,0,10*ROW('Hygiene Data'!H140))="","",OFFSET('Hygiene Data'!$H$12,0,10*ROW('Hygiene Data'!H140)))</f>
        <v/>
      </c>
      <c r="EC146" s="289" t="str">
        <f ca="true">+IF(OFFSET('Hygiene Data'!$H$13,0,10*ROW('Hygiene Data'!H140))="","",OFFSET('Hygiene Data'!$H$13,0,10*ROW('Hygiene Data'!H140)))</f>
        <v/>
      </c>
      <c r="ED146" s="289" t="str">
        <f ca="true">+IF(OFFSET('Hygiene Data'!$I$11,0,10*ROW('Hygiene Data'!I140))="","",OFFSET('Hygiene Data'!$I$11,0,10*ROW('Hygiene Data'!I140)))</f>
        <v/>
      </c>
      <c r="EE146" s="289" t="str">
        <f ca="true">+IF(OFFSET('Hygiene Data'!$I$12,0,10*ROW('Hygiene Data'!I140))="","",OFFSET('Hygiene Data'!$I$12,0,10*ROW('Hygiene Data'!I140)))</f>
        <v/>
      </c>
      <c r="EF146" s="289"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5"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9"/>
      <c r="BS147" s="289" t="str">
        <f ca="true">+IF(OFFSET('Water Data'!$D$27,0,10*ROW('Water Data'!D141))="","",OFFSET('Water Data'!$D$27,0,10*ROW('Water Data'!D141)))</f>
        <v/>
      </c>
      <c r="BT147" s="289" t="str">
        <f ca="true">+IF(OFFSET('Water Data'!$D$28,0,10*ROW('Water Data'!D141))="","",OFFSET('Water Data'!$D$28,0,10*ROW('Water Data'!D141)))</f>
        <v/>
      </c>
      <c r="BU147" s="289" t="str">
        <f ca="true">+IF(OFFSET('Water Data'!$D$29,0,10*ROW('Water Data'!D141))="","",OFFSET('Water Data'!$D$29,0,10*ROW('Water Data'!D141)))</f>
        <v/>
      </c>
      <c r="BV147" s="289" t="str">
        <f ca="true">+IF(OFFSET('Water Data'!$E$27,0,10*ROW('Water Data'!E141))="","",OFFSET('Water Data'!$E$27,0,10*ROW('Water Data'!E141)))</f>
        <v/>
      </c>
      <c r="BW147" s="289" t="str">
        <f ca="true">+IF(OFFSET('Water Data'!$E$28,0,10*ROW('Water Data'!E141))="","",OFFSET('Water Data'!$E$28,0,10*ROW('Water Data'!E141)))</f>
        <v/>
      </c>
      <c r="BX147" s="289" t="str">
        <f ca="true">+IF(OFFSET('Water Data'!$E$29,0,10*ROW('Water Data'!E141))="","",OFFSET('Water Data'!$E$29,0,10*ROW('Water Data'!E141)))</f>
        <v/>
      </c>
      <c r="BY147" s="289" t="str">
        <f ca="true">+IF(OFFSET('Water Data'!$F$27,0,10*ROW('Water Data'!F141))="","",OFFSET('Water Data'!$F$27,0,10*ROW('Water Data'!F141)))</f>
        <v/>
      </c>
      <c r="BZ147" s="289" t="str">
        <f ca="true">+IF(OFFSET('Water Data'!$F$28,0,10*ROW('Water Data'!F141))="","",OFFSET('Water Data'!$F$28,0,10*ROW('Water Data'!F141)))</f>
        <v/>
      </c>
      <c r="CA147" s="289" t="str">
        <f ca="true">+IF(OFFSET('Water Data'!$F$29,0,10*ROW('Water Data'!F141))="","",OFFSET('Water Data'!$F$29,0,10*ROW('Water Data'!F141)))</f>
        <v/>
      </c>
      <c r="CB147" s="289" t="str">
        <f ca="true">+IF(OFFSET('Water Data'!$G$27,0,10*ROW('Water Data'!G141))="","",OFFSET('Water Data'!$G$27,0,10*ROW('Water Data'!G141)))</f>
        <v/>
      </c>
      <c r="CC147" s="289" t="str">
        <f ca="true">+IF(OFFSET('Water Data'!$G$28,0,10*ROW('Water Data'!G141))="","",OFFSET('Water Data'!$G$28,0,10*ROW('Water Data'!G141)))</f>
        <v/>
      </c>
      <c r="CD147" s="289" t="str">
        <f ca="true">+IF(OFFSET('Water Data'!$G$29,0,10*ROW('Water Data'!G141))="","",OFFSET('Water Data'!$G$29,0,10*ROW('Water Data'!G141)))</f>
        <v/>
      </c>
      <c r="CE147" s="289" t="str">
        <f ca="true">+IF(OFFSET('Water Data'!$H$27,0,10*ROW('Water Data'!H141))="","",OFFSET('Water Data'!$H$27,0,10*ROW('Water Data'!H141)))</f>
        <v/>
      </c>
      <c r="CF147" s="289" t="str">
        <f ca="true">+IF(OFFSET('Water Data'!$H$28,0,10*ROW('Water Data'!H141))="","",OFFSET('Water Data'!$H$28,0,10*ROW('Water Data'!H141)))</f>
        <v/>
      </c>
      <c r="CG147" s="289" t="str">
        <f ca="true">+IF(OFFSET('Water Data'!$H$29,0,10*ROW('Water Data'!H141))="","",OFFSET('Water Data'!$H$29,0,10*ROW('Water Data'!H141)))</f>
        <v/>
      </c>
      <c r="CH147" s="289" t="str">
        <f ca="true">+IF(OFFSET('Water Data'!$I$27,0,10*ROW('Water Data'!I141))="","",OFFSET('Water Data'!$I$27,0,10*ROW('Water Data'!I141)))</f>
        <v/>
      </c>
      <c r="CI147" s="289" t="str">
        <f ca="true">+IF(OFFSET('Water Data'!$I$28,0,10*ROW('Water Data'!I141))="","",OFFSET('Water Data'!$I$28,0,10*ROW('Water Data'!I141)))</f>
        <v/>
      </c>
      <c r="CJ147" s="289" t="str">
        <f ca="true">+IF(OFFSET('Water Data'!$I$29,0,10*ROW('Water Data'!I141))="","",OFFSET('Water Data'!$I$29,0,10*ROW('Water Data'!I141)))</f>
        <v/>
      </c>
      <c r="CK147" s="289" t="str">
        <f ca="true">+IF(OFFSET('Sanitation Data'!$D$28,0,10*ROW('Sanitation Data'!D141))="","",OFFSET('Sanitation Data'!$D$28,0,10*ROW('Sanitation Data'!D141)))</f>
        <v/>
      </c>
      <c r="CL147" s="289" t="str">
        <f ca="true">+IF(OFFSET('Sanitation Data'!$D$29,0,10*ROW('Sanitation Data'!D141))="","",OFFSET('Sanitation Data'!$D$29,0,10*ROW('Sanitation Data'!D141)))</f>
        <v/>
      </c>
      <c r="CM147" s="289" t="str">
        <f ca="true">+IF(OFFSET('Sanitation Data'!$D$30,0,10*ROW('Sanitation Data'!D141))="","",OFFSET('Sanitation Data'!$D$30,0,10*ROW('Sanitation Data'!D141)))</f>
        <v/>
      </c>
      <c r="CN147" s="289" t="str">
        <f ca="true">+IF(OFFSET('Sanitation Data'!$D$31,0,10*ROW('Sanitation Data'!D141))="","",OFFSET('Sanitation Data'!$D$31,0,10*ROW('Sanitation Data'!D141)))</f>
        <v/>
      </c>
      <c r="CO147" s="289" t="str">
        <f ca="true">+IF(OFFSET('Sanitation Data'!$D$32,0,10*ROW('Sanitation Data'!D141))="","",OFFSET('Sanitation Data'!$D$32,0,10*ROW('Sanitation Data'!D141)))</f>
        <v/>
      </c>
      <c r="CP147" s="289" t="str">
        <f ca="true">+IF(OFFSET('Sanitation Data'!$E$28,0,10*ROW('Sanitation Data'!E141))="","",OFFSET('Sanitation Data'!$E$28,0,10*ROW('Sanitation Data'!E141)))</f>
        <v/>
      </c>
      <c r="CQ147" s="289" t="str">
        <f ca="true">+IF(OFFSET('Sanitation Data'!$E$29,0,10*ROW('Sanitation Data'!E141))="","",OFFSET('Sanitation Data'!$E$29,0,10*ROW('Sanitation Data'!E141)))</f>
        <v/>
      </c>
      <c r="CR147" s="289" t="str">
        <f ca="true">+IF(OFFSET('Sanitation Data'!$E$30,0,10*ROW('Sanitation Data'!E141))="","",OFFSET('Sanitation Data'!$E$30,0,10*ROW('Sanitation Data'!E141)))</f>
        <v/>
      </c>
      <c r="CS147" s="289" t="str">
        <f ca="true">+IF(OFFSET('Sanitation Data'!$E$31,0,10*ROW('Sanitation Data'!E141))="","",OFFSET('Sanitation Data'!$E$31,0,10*ROW('Sanitation Data'!E141)))</f>
        <v/>
      </c>
      <c r="CT147" s="289" t="str">
        <f ca="true">+IF(OFFSET('Sanitation Data'!$E$32,0,10*ROW('Sanitation Data'!E141))="","",OFFSET('Sanitation Data'!$E$32,0,10*ROW('Sanitation Data'!E141)))</f>
        <v/>
      </c>
      <c r="CU147" s="289" t="str">
        <f ca="true">+IF(OFFSET('Sanitation Data'!$F$28,0,10*ROW('Sanitation Data'!F141))="","",OFFSET('Sanitation Data'!$F$28,0,10*ROW('Sanitation Data'!F141)))</f>
        <v/>
      </c>
      <c r="CV147" s="289" t="str">
        <f ca="true">+IF(OFFSET('Sanitation Data'!$F$29,0,10*ROW('Sanitation Data'!F141))="","",OFFSET('Sanitation Data'!$F$29,0,10*ROW('Sanitation Data'!F141)))</f>
        <v/>
      </c>
      <c r="CW147" s="289" t="str">
        <f ca="true">+IF(OFFSET('Sanitation Data'!$F$30,0,10*ROW('Sanitation Data'!F141))="","",OFFSET('Sanitation Data'!$F$30,0,10*ROW('Sanitation Data'!F141)))</f>
        <v/>
      </c>
      <c r="CX147" s="289" t="str">
        <f ca="true">+IF(OFFSET('Sanitation Data'!$F$31,0,10*ROW('Sanitation Data'!F141))="","",OFFSET('Sanitation Data'!$F$31,0,10*ROW('Sanitation Data'!F141)))</f>
        <v/>
      </c>
      <c r="CY147" s="289" t="str">
        <f ca="true">+IF(OFFSET('Sanitation Data'!$F$32,0,10*ROW('Sanitation Data'!F141))="","",OFFSET('Sanitation Data'!$F$32,0,10*ROW('Sanitation Data'!F141)))</f>
        <v/>
      </c>
      <c r="CZ147" s="289" t="str">
        <f ca="true">+IF(OFFSET('Sanitation Data'!$G$28,0,10*ROW('Sanitation Data'!G141))="","",OFFSET('Sanitation Data'!$G$28,0,10*ROW('Sanitation Data'!G141)))</f>
        <v/>
      </c>
      <c r="DA147" s="289" t="str">
        <f ca="true">+IF(OFFSET('Sanitation Data'!$G$29,0,10*ROW('Sanitation Data'!G141))="","",OFFSET('Sanitation Data'!$G$29,0,10*ROW('Sanitation Data'!G141)))</f>
        <v/>
      </c>
      <c r="DB147" s="289" t="str">
        <f ca="true">+IF(OFFSET('Sanitation Data'!$G$30,0,10*ROW('Sanitation Data'!G141))="","",OFFSET('Sanitation Data'!$G$30,0,10*ROW('Sanitation Data'!G141)))</f>
        <v/>
      </c>
      <c r="DC147" s="289" t="str">
        <f ca="true">+IF(OFFSET('Sanitation Data'!$G$31,0,10*ROW('Sanitation Data'!G141))="","",OFFSET('Sanitation Data'!$G$31,0,10*ROW('Sanitation Data'!G141)))</f>
        <v/>
      </c>
      <c r="DD147" s="289" t="str">
        <f ca="true">+IF(OFFSET('Sanitation Data'!$G$32,0,10*ROW('Sanitation Data'!G141))="","",OFFSET('Sanitation Data'!$G$32,0,10*ROW('Sanitation Data'!G141)))</f>
        <v/>
      </c>
      <c r="DE147" s="289" t="str">
        <f ca="true">+IF(OFFSET('Sanitation Data'!$H$28,0,10*ROW('Sanitation Data'!H141))="","",OFFSET('Sanitation Data'!$H$28,0,10*ROW('Sanitation Data'!H141)))</f>
        <v/>
      </c>
      <c r="DF147" s="289" t="str">
        <f ca="true">+IF(OFFSET('Sanitation Data'!$H$29,0,10*ROW('Sanitation Data'!H141))="","",OFFSET('Sanitation Data'!$H$29,0,10*ROW('Sanitation Data'!H141)))</f>
        <v/>
      </c>
      <c r="DG147" s="289" t="str">
        <f ca="true">+IF(OFFSET('Sanitation Data'!$H$30,0,10*ROW('Sanitation Data'!H141))="","",OFFSET('Sanitation Data'!$H$30,0,10*ROW('Sanitation Data'!H141)))</f>
        <v/>
      </c>
      <c r="DH147" s="289" t="str">
        <f ca="true">+IF(OFFSET('Sanitation Data'!$H$31,0,10*ROW('Sanitation Data'!H141))="","",OFFSET('Sanitation Data'!$H$31,0,10*ROW('Sanitation Data'!H141)))</f>
        <v/>
      </c>
      <c r="DI147" s="289" t="str">
        <f ca="true">+IF(OFFSET('Sanitation Data'!$H$32,0,10*ROW('Sanitation Data'!H141))="","",OFFSET('Sanitation Data'!$H$32,0,10*ROW('Sanitation Data'!H141)))</f>
        <v/>
      </c>
      <c r="DJ147" s="289" t="str">
        <f ca="true">+IF(OFFSET('Sanitation Data'!$I$28,0,10*ROW('Sanitation Data'!I141))="","",OFFSET('Sanitation Data'!$I$28,0,10*ROW('Sanitation Data'!I141)))</f>
        <v/>
      </c>
      <c r="DK147" s="289" t="str">
        <f ca="true">+IF(OFFSET('Sanitation Data'!$I$29,0,10*ROW('Sanitation Data'!I141))="","",OFFSET('Sanitation Data'!$I$29,0,10*ROW('Sanitation Data'!I141)))</f>
        <v/>
      </c>
      <c r="DL147" s="289" t="str">
        <f ca="true">+IF(OFFSET('Sanitation Data'!$I$30,0,10*ROW('Sanitation Data'!I141))="","",OFFSET('Sanitation Data'!$I$30,0,10*ROW('Sanitation Data'!I141)))</f>
        <v/>
      </c>
      <c r="DM147" s="289" t="str">
        <f ca="true">+IF(OFFSET('Sanitation Data'!$I$31,0,10*ROW('Sanitation Data'!I141))="","",OFFSET('Sanitation Data'!$I$31,0,10*ROW('Sanitation Data'!I141)))</f>
        <v/>
      </c>
      <c r="DN147" s="289" t="str">
        <f ca="true">+IF(OFFSET('Sanitation Data'!$I$32,0,10*ROW('Sanitation Data'!I141))="","",OFFSET('Sanitation Data'!$I$32,0,10*ROW('Sanitation Data'!I141)))</f>
        <v/>
      </c>
      <c r="DO147" s="289" t="str">
        <f ca="true">+IF(OFFSET('Hygiene Data'!$D$11,0,10*ROW('Hygiene Data'!D141))="","",OFFSET('Hygiene Data'!$D$11,0,10*ROW('Hygiene Data'!D141)))</f>
        <v/>
      </c>
      <c r="DP147" s="289" t="str">
        <f ca="true">+IF(OFFSET('Hygiene Data'!$D$12,0,10*ROW('Hygiene Data'!D141))="","",OFFSET('Hygiene Data'!$D$12,0,10*ROW('Hygiene Data'!D141)))</f>
        <v/>
      </c>
      <c r="DQ147" s="289" t="str">
        <f ca="true">+IF(OFFSET('Hygiene Data'!$D$13,0,10*ROW('Hygiene Data'!D141))="","",OFFSET('Hygiene Data'!$D$13,0,10*ROW('Hygiene Data'!D141)))</f>
        <v/>
      </c>
      <c r="DR147" s="289" t="str">
        <f ca="true">+IF(OFFSET('Hygiene Data'!$E$11,0,10*ROW('Hygiene Data'!E141))="","",OFFSET('Hygiene Data'!$E$11,0,10*ROW('Hygiene Data'!E141)))</f>
        <v/>
      </c>
      <c r="DS147" s="289" t="str">
        <f ca="true">+IF(OFFSET('Hygiene Data'!$E$12,0,10*ROW('Hygiene Data'!E141))="","",OFFSET('Hygiene Data'!$E$12,0,10*ROW('Hygiene Data'!E141)))</f>
        <v/>
      </c>
      <c r="DT147" s="289" t="str">
        <f ca="true">+IF(OFFSET('Hygiene Data'!$E$13,0,10*ROW('Hygiene Data'!E141))="","",OFFSET('Hygiene Data'!$E$13,0,10*ROW('Hygiene Data'!E141)))</f>
        <v/>
      </c>
      <c r="DU147" s="289" t="str">
        <f ca="true">+IF(OFFSET('Hygiene Data'!$F$11,0,10*ROW('Hygiene Data'!F141))="","",OFFSET('Hygiene Data'!$F$11,0,10*ROW('Hygiene Data'!F141)))</f>
        <v/>
      </c>
      <c r="DV147" s="289" t="str">
        <f ca="true">+IF(OFFSET('Hygiene Data'!$F$12,0,10*ROW('Hygiene Data'!F141))="","",OFFSET('Hygiene Data'!$F$12,0,10*ROW('Hygiene Data'!F141)))</f>
        <v/>
      </c>
      <c r="DW147" s="289" t="str">
        <f ca="true">+IF(OFFSET('Hygiene Data'!$F$13,0,10*ROW('Hygiene Data'!F141))="","",OFFSET('Hygiene Data'!$F$13,0,10*ROW('Hygiene Data'!F141)))</f>
        <v/>
      </c>
      <c r="DX147" s="289" t="str">
        <f ca="true">+IF(OFFSET('Hygiene Data'!$G$11,0,10*ROW('Hygiene Data'!G141))="","",OFFSET('Hygiene Data'!$G$11,0,10*ROW('Hygiene Data'!G141)))</f>
        <v/>
      </c>
      <c r="DY147" s="289" t="str">
        <f ca="true">+IF(OFFSET('Hygiene Data'!$G$12,0,10*ROW('Hygiene Data'!G141))="","",OFFSET('Hygiene Data'!$G$12,0,10*ROW('Hygiene Data'!G141)))</f>
        <v/>
      </c>
      <c r="DZ147" s="289" t="str">
        <f ca="true">+IF(OFFSET('Hygiene Data'!$G$13,0,10*ROW('Hygiene Data'!G141))="","",OFFSET('Hygiene Data'!$G$13,0,10*ROW('Hygiene Data'!G141)))</f>
        <v/>
      </c>
      <c r="EA147" s="289" t="str">
        <f ca="true">+IF(OFFSET('Hygiene Data'!$H$11,0,10*ROW('Hygiene Data'!H141))="","",OFFSET('Hygiene Data'!$H$11,0,10*ROW('Hygiene Data'!H141)))</f>
        <v/>
      </c>
      <c r="EB147" s="289" t="str">
        <f ca="true">+IF(OFFSET('Hygiene Data'!$H$12,0,10*ROW('Hygiene Data'!H141))="","",OFFSET('Hygiene Data'!$H$12,0,10*ROW('Hygiene Data'!H141)))</f>
        <v/>
      </c>
      <c r="EC147" s="289" t="str">
        <f ca="true">+IF(OFFSET('Hygiene Data'!$H$13,0,10*ROW('Hygiene Data'!H141))="","",OFFSET('Hygiene Data'!$H$13,0,10*ROW('Hygiene Data'!H141)))</f>
        <v/>
      </c>
      <c r="ED147" s="289" t="str">
        <f ca="true">+IF(OFFSET('Hygiene Data'!$I$11,0,10*ROW('Hygiene Data'!I141))="","",OFFSET('Hygiene Data'!$I$11,0,10*ROW('Hygiene Data'!I141)))</f>
        <v/>
      </c>
      <c r="EE147" s="289" t="str">
        <f ca="true">+IF(OFFSET('Hygiene Data'!$I$12,0,10*ROW('Hygiene Data'!I141))="","",OFFSET('Hygiene Data'!$I$12,0,10*ROW('Hygiene Data'!I141)))</f>
        <v/>
      </c>
      <c r="EF147" s="289"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5"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9"/>
      <c r="BS148" s="289" t="str">
        <f ca="true">+IF(OFFSET('Water Data'!$D$27,0,10*ROW('Water Data'!D142))="","",OFFSET('Water Data'!$D$27,0,10*ROW('Water Data'!D142)))</f>
        <v/>
      </c>
      <c r="BT148" s="289" t="str">
        <f ca="true">+IF(OFFSET('Water Data'!$D$28,0,10*ROW('Water Data'!D142))="","",OFFSET('Water Data'!$D$28,0,10*ROW('Water Data'!D142)))</f>
        <v/>
      </c>
      <c r="BU148" s="289" t="str">
        <f ca="true">+IF(OFFSET('Water Data'!$D$29,0,10*ROW('Water Data'!D142))="","",OFFSET('Water Data'!$D$29,0,10*ROW('Water Data'!D142)))</f>
        <v/>
      </c>
      <c r="BV148" s="289" t="str">
        <f ca="true">+IF(OFFSET('Water Data'!$E$27,0,10*ROW('Water Data'!E142))="","",OFFSET('Water Data'!$E$27,0,10*ROW('Water Data'!E142)))</f>
        <v/>
      </c>
      <c r="BW148" s="289" t="str">
        <f ca="true">+IF(OFFSET('Water Data'!$E$28,0,10*ROW('Water Data'!E142))="","",OFFSET('Water Data'!$E$28,0,10*ROW('Water Data'!E142)))</f>
        <v/>
      </c>
      <c r="BX148" s="289" t="str">
        <f ca="true">+IF(OFFSET('Water Data'!$E$29,0,10*ROW('Water Data'!E142))="","",OFFSET('Water Data'!$E$29,0,10*ROW('Water Data'!E142)))</f>
        <v/>
      </c>
      <c r="BY148" s="289" t="str">
        <f ca="true">+IF(OFFSET('Water Data'!$F$27,0,10*ROW('Water Data'!F142))="","",OFFSET('Water Data'!$F$27,0,10*ROW('Water Data'!F142)))</f>
        <v/>
      </c>
      <c r="BZ148" s="289" t="str">
        <f ca="true">+IF(OFFSET('Water Data'!$F$28,0,10*ROW('Water Data'!F142))="","",OFFSET('Water Data'!$F$28,0,10*ROW('Water Data'!F142)))</f>
        <v/>
      </c>
      <c r="CA148" s="289" t="str">
        <f ca="true">+IF(OFFSET('Water Data'!$F$29,0,10*ROW('Water Data'!F142))="","",OFFSET('Water Data'!$F$29,0,10*ROW('Water Data'!F142)))</f>
        <v/>
      </c>
      <c r="CB148" s="289" t="str">
        <f ca="true">+IF(OFFSET('Water Data'!$G$27,0,10*ROW('Water Data'!G142))="","",OFFSET('Water Data'!$G$27,0,10*ROW('Water Data'!G142)))</f>
        <v/>
      </c>
      <c r="CC148" s="289" t="str">
        <f ca="true">+IF(OFFSET('Water Data'!$G$28,0,10*ROW('Water Data'!G142))="","",OFFSET('Water Data'!$G$28,0,10*ROW('Water Data'!G142)))</f>
        <v/>
      </c>
      <c r="CD148" s="289" t="str">
        <f ca="true">+IF(OFFSET('Water Data'!$G$29,0,10*ROW('Water Data'!G142))="","",OFFSET('Water Data'!$G$29,0,10*ROW('Water Data'!G142)))</f>
        <v/>
      </c>
      <c r="CE148" s="289" t="str">
        <f ca="true">+IF(OFFSET('Water Data'!$H$27,0,10*ROW('Water Data'!H142))="","",OFFSET('Water Data'!$H$27,0,10*ROW('Water Data'!H142)))</f>
        <v/>
      </c>
      <c r="CF148" s="289" t="str">
        <f ca="true">+IF(OFFSET('Water Data'!$H$28,0,10*ROW('Water Data'!H142))="","",OFFSET('Water Data'!$H$28,0,10*ROW('Water Data'!H142)))</f>
        <v/>
      </c>
      <c r="CG148" s="289" t="str">
        <f ca="true">+IF(OFFSET('Water Data'!$H$29,0,10*ROW('Water Data'!H142))="","",OFFSET('Water Data'!$H$29,0,10*ROW('Water Data'!H142)))</f>
        <v/>
      </c>
      <c r="CH148" s="289" t="str">
        <f ca="true">+IF(OFFSET('Water Data'!$I$27,0,10*ROW('Water Data'!I142))="","",OFFSET('Water Data'!$I$27,0,10*ROW('Water Data'!I142)))</f>
        <v/>
      </c>
      <c r="CI148" s="289" t="str">
        <f ca="true">+IF(OFFSET('Water Data'!$I$28,0,10*ROW('Water Data'!I142))="","",OFFSET('Water Data'!$I$28,0,10*ROW('Water Data'!I142)))</f>
        <v/>
      </c>
      <c r="CJ148" s="289" t="str">
        <f ca="true">+IF(OFFSET('Water Data'!$I$29,0,10*ROW('Water Data'!I142))="","",OFFSET('Water Data'!$I$29,0,10*ROW('Water Data'!I142)))</f>
        <v/>
      </c>
      <c r="CK148" s="289" t="str">
        <f ca="true">+IF(OFFSET('Sanitation Data'!$D$28,0,10*ROW('Sanitation Data'!D142))="","",OFFSET('Sanitation Data'!$D$28,0,10*ROW('Sanitation Data'!D142)))</f>
        <v/>
      </c>
      <c r="CL148" s="289" t="str">
        <f ca="true">+IF(OFFSET('Sanitation Data'!$D$29,0,10*ROW('Sanitation Data'!D142))="","",OFFSET('Sanitation Data'!$D$29,0,10*ROW('Sanitation Data'!D142)))</f>
        <v/>
      </c>
      <c r="CM148" s="289" t="str">
        <f ca="true">+IF(OFFSET('Sanitation Data'!$D$30,0,10*ROW('Sanitation Data'!D142))="","",OFFSET('Sanitation Data'!$D$30,0,10*ROW('Sanitation Data'!D142)))</f>
        <v/>
      </c>
      <c r="CN148" s="289" t="str">
        <f ca="true">+IF(OFFSET('Sanitation Data'!$D$31,0,10*ROW('Sanitation Data'!D142))="","",OFFSET('Sanitation Data'!$D$31,0,10*ROW('Sanitation Data'!D142)))</f>
        <v/>
      </c>
      <c r="CO148" s="289" t="str">
        <f ca="true">+IF(OFFSET('Sanitation Data'!$D$32,0,10*ROW('Sanitation Data'!D142))="","",OFFSET('Sanitation Data'!$D$32,0,10*ROW('Sanitation Data'!D142)))</f>
        <v/>
      </c>
      <c r="CP148" s="289" t="str">
        <f ca="true">+IF(OFFSET('Sanitation Data'!$E$28,0,10*ROW('Sanitation Data'!E142))="","",OFFSET('Sanitation Data'!$E$28,0,10*ROW('Sanitation Data'!E142)))</f>
        <v/>
      </c>
      <c r="CQ148" s="289" t="str">
        <f ca="true">+IF(OFFSET('Sanitation Data'!$E$29,0,10*ROW('Sanitation Data'!E142))="","",OFFSET('Sanitation Data'!$E$29,0,10*ROW('Sanitation Data'!E142)))</f>
        <v/>
      </c>
      <c r="CR148" s="289" t="str">
        <f ca="true">+IF(OFFSET('Sanitation Data'!$E$30,0,10*ROW('Sanitation Data'!E142))="","",OFFSET('Sanitation Data'!$E$30,0,10*ROW('Sanitation Data'!E142)))</f>
        <v/>
      </c>
      <c r="CS148" s="289" t="str">
        <f ca="true">+IF(OFFSET('Sanitation Data'!$E$31,0,10*ROW('Sanitation Data'!E142))="","",OFFSET('Sanitation Data'!$E$31,0,10*ROW('Sanitation Data'!E142)))</f>
        <v/>
      </c>
      <c r="CT148" s="289" t="str">
        <f ca="true">+IF(OFFSET('Sanitation Data'!$E$32,0,10*ROW('Sanitation Data'!E142))="","",OFFSET('Sanitation Data'!$E$32,0,10*ROW('Sanitation Data'!E142)))</f>
        <v/>
      </c>
      <c r="CU148" s="289" t="str">
        <f ca="true">+IF(OFFSET('Sanitation Data'!$F$28,0,10*ROW('Sanitation Data'!F142))="","",OFFSET('Sanitation Data'!$F$28,0,10*ROW('Sanitation Data'!F142)))</f>
        <v/>
      </c>
      <c r="CV148" s="289" t="str">
        <f ca="true">+IF(OFFSET('Sanitation Data'!$F$29,0,10*ROW('Sanitation Data'!F142))="","",OFFSET('Sanitation Data'!$F$29,0,10*ROW('Sanitation Data'!F142)))</f>
        <v/>
      </c>
      <c r="CW148" s="289" t="str">
        <f ca="true">+IF(OFFSET('Sanitation Data'!$F$30,0,10*ROW('Sanitation Data'!F142))="","",OFFSET('Sanitation Data'!$F$30,0,10*ROW('Sanitation Data'!F142)))</f>
        <v/>
      </c>
      <c r="CX148" s="289" t="str">
        <f ca="true">+IF(OFFSET('Sanitation Data'!$F$31,0,10*ROW('Sanitation Data'!F142))="","",OFFSET('Sanitation Data'!$F$31,0,10*ROW('Sanitation Data'!F142)))</f>
        <v/>
      </c>
      <c r="CY148" s="289" t="str">
        <f ca="true">+IF(OFFSET('Sanitation Data'!$F$32,0,10*ROW('Sanitation Data'!F142))="","",OFFSET('Sanitation Data'!$F$32,0,10*ROW('Sanitation Data'!F142)))</f>
        <v/>
      </c>
      <c r="CZ148" s="289" t="str">
        <f ca="true">+IF(OFFSET('Sanitation Data'!$G$28,0,10*ROW('Sanitation Data'!G142))="","",OFFSET('Sanitation Data'!$G$28,0,10*ROW('Sanitation Data'!G142)))</f>
        <v/>
      </c>
      <c r="DA148" s="289" t="str">
        <f ca="true">+IF(OFFSET('Sanitation Data'!$G$29,0,10*ROW('Sanitation Data'!G142))="","",OFFSET('Sanitation Data'!$G$29,0,10*ROW('Sanitation Data'!G142)))</f>
        <v/>
      </c>
      <c r="DB148" s="289" t="str">
        <f ca="true">+IF(OFFSET('Sanitation Data'!$G$30,0,10*ROW('Sanitation Data'!G142))="","",OFFSET('Sanitation Data'!$G$30,0,10*ROW('Sanitation Data'!G142)))</f>
        <v/>
      </c>
      <c r="DC148" s="289" t="str">
        <f ca="true">+IF(OFFSET('Sanitation Data'!$G$31,0,10*ROW('Sanitation Data'!G142))="","",OFFSET('Sanitation Data'!$G$31,0,10*ROW('Sanitation Data'!G142)))</f>
        <v/>
      </c>
      <c r="DD148" s="289" t="str">
        <f ca="true">+IF(OFFSET('Sanitation Data'!$G$32,0,10*ROW('Sanitation Data'!G142))="","",OFFSET('Sanitation Data'!$G$32,0,10*ROW('Sanitation Data'!G142)))</f>
        <v/>
      </c>
      <c r="DE148" s="289" t="str">
        <f ca="true">+IF(OFFSET('Sanitation Data'!$H$28,0,10*ROW('Sanitation Data'!H142))="","",OFFSET('Sanitation Data'!$H$28,0,10*ROW('Sanitation Data'!H142)))</f>
        <v/>
      </c>
      <c r="DF148" s="289" t="str">
        <f ca="true">+IF(OFFSET('Sanitation Data'!$H$29,0,10*ROW('Sanitation Data'!H142))="","",OFFSET('Sanitation Data'!$H$29,0,10*ROW('Sanitation Data'!H142)))</f>
        <v/>
      </c>
      <c r="DG148" s="289" t="str">
        <f ca="true">+IF(OFFSET('Sanitation Data'!$H$30,0,10*ROW('Sanitation Data'!H142))="","",OFFSET('Sanitation Data'!$H$30,0,10*ROW('Sanitation Data'!H142)))</f>
        <v/>
      </c>
      <c r="DH148" s="289" t="str">
        <f ca="true">+IF(OFFSET('Sanitation Data'!$H$31,0,10*ROW('Sanitation Data'!H142))="","",OFFSET('Sanitation Data'!$H$31,0,10*ROW('Sanitation Data'!H142)))</f>
        <v/>
      </c>
      <c r="DI148" s="289" t="str">
        <f ca="true">+IF(OFFSET('Sanitation Data'!$H$32,0,10*ROW('Sanitation Data'!H142))="","",OFFSET('Sanitation Data'!$H$32,0,10*ROW('Sanitation Data'!H142)))</f>
        <v/>
      </c>
      <c r="DJ148" s="289" t="str">
        <f ca="true">+IF(OFFSET('Sanitation Data'!$I$28,0,10*ROW('Sanitation Data'!I142))="","",OFFSET('Sanitation Data'!$I$28,0,10*ROW('Sanitation Data'!I142)))</f>
        <v/>
      </c>
      <c r="DK148" s="289" t="str">
        <f ca="true">+IF(OFFSET('Sanitation Data'!$I$29,0,10*ROW('Sanitation Data'!I142))="","",OFFSET('Sanitation Data'!$I$29,0,10*ROW('Sanitation Data'!I142)))</f>
        <v/>
      </c>
      <c r="DL148" s="289" t="str">
        <f ca="true">+IF(OFFSET('Sanitation Data'!$I$30,0,10*ROW('Sanitation Data'!I142))="","",OFFSET('Sanitation Data'!$I$30,0,10*ROW('Sanitation Data'!I142)))</f>
        <v/>
      </c>
      <c r="DM148" s="289" t="str">
        <f ca="true">+IF(OFFSET('Sanitation Data'!$I$31,0,10*ROW('Sanitation Data'!I142))="","",OFFSET('Sanitation Data'!$I$31,0,10*ROW('Sanitation Data'!I142)))</f>
        <v/>
      </c>
      <c r="DN148" s="289" t="str">
        <f ca="true">+IF(OFFSET('Sanitation Data'!$I$32,0,10*ROW('Sanitation Data'!I142))="","",OFFSET('Sanitation Data'!$I$32,0,10*ROW('Sanitation Data'!I142)))</f>
        <v/>
      </c>
      <c r="DO148" s="289" t="str">
        <f ca="true">+IF(OFFSET('Hygiene Data'!$D$11,0,10*ROW('Hygiene Data'!D142))="","",OFFSET('Hygiene Data'!$D$11,0,10*ROW('Hygiene Data'!D142)))</f>
        <v/>
      </c>
      <c r="DP148" s="289" t="str">
        <f ca="true">+IF(OFFSET('Hygiene Data'!$D$12,0,10*ROW('Hygiene Data'!D142))="","",OFFSET('Hygiene Data'!$D$12,0,10*ROW('Hygiene Data'!D142)))</f>
        <v/>
      </c>
      <c r="DQ148" s="289" t="str">
        <f ca="true">+IF(OFFSET('Hygiene Data'!$D$13,0,10*ROW('Hygiene Data'!D142))="","",OFFSET('Hygiene Data'!$D$13,0,10*ROW('Hygiene Data'!D142)))</f>
        <v/>
      </c>
      <c r="DR148" s="289" t="str">
        <f ca="true">+IF(OFFSET('Hygiene Data'!$E$11,0,10*ROW('Hygiene Data'!E142))="","",OFFSET('Hygiene Data'!$E$11,0,10*ROW('Hygiene Data'!E142)))</f>
        <v/>
      </c>
      <c r="DS148" s="289" t="str">
        <f ca="true">+IF(OFFSET('Hygiene Data'!$E$12,0,10*ROW('Hygiene Data'!E142))="","",OFFSET('Hygiene Data'!$E$12,0,10*ROW('Hygiene Data'!E142)))</f>
        <v/>
      </c>
      <c r="DT148" s="289" t="str">
        <f ca="true">+IF(OFFSET('Hygiene Data'!$E$13,0,10*ROW('Hygiene Data'!E142))="","",OFFSET('Hygiene Data'!$E$13,0,10*ROW('Hygiene Data'!E142)))</f>
        <v/>
      </c>
      <c r="DU148" s="289" t="str">
        <f ca="true">+IF(OFFSET('Hygiene Data'!$F$11,0,10*ROW('Hygiene Data'!F142))="","",OFFSET('Hygiene Data'!$F$11,0,10*ROW('Hygiene Data'!F142)))</f>
        <v/>
      </c>
      <c r="DV148" s="289" t="str">
        <f ca="true">+IF(OFFSET('Hygiene Data'!$F$12,0,10*ROW('Hygiene Data'!F142))="","",OFFSET('Hygiene Data'!$F$12,0,10*ROW('Hygiene Data'!F142)))</f>
        <v/>
      </c>
      <c r="DW148" s="289" t="str">
        <f ca="true">+IF(OFFSET('Hygiene Data'!$F$13,0,10*ROW('Hygiene Data'!F142))="","",OFFSET('Hygiene Data'!$F$13,0,10*ROW('Hygiene Data'!F142)))</f>
        <v/>
      </c>
      <c r="DX148" s="289" t="str">
        <f ca="true">+IF(OFFSET('Hygiene Data'!$G$11,0,10*ROW('Hygiene Data'!G142))="","",OFFSET('Hygiene Data'!$G$11,0,10*ROW('Hygiene Data'!G142)))</f>
        <v/>
      </c>
      <c r="DY148" s="289" t="str">
        <f ca="true">+IF(OFFSET('Hygiene Data'!$G$12,0,10*ROW('Hygiene Data'!G142))="","",OFFSET('Hygiene Data'!$G$12,0,10*ROW('Hygiene Data'!G142)))</f>
        <v/>
      </c>
      <c r="DZ148" s="289" t="str">
        <f ca="true">+IF(OFFSET('Hygiene Data'!$G$13,0,10*ROW('Hygiene Data'!G142))="","",OFFSET('Hygiene Data'!$G$13,0,10*ROW('Hygiene Data'!G142)))</f>
        <v/>
      </c>
      <c r="EA148" s="289" t="str">
        <f ca="true">+IF(OFFSET('Hygiene Data'!$H$11,0,10*ROW('Hygiene Data'!H142))="","",OFFSET('Hygiene Data'!$H$11,0,10*ROW('Hygiene Data'!H142)))</f>
        <v/>
      </c>
      <c r="EB148" s="289" t="str">
        <f ca="true">+IF(OFFSET('Hygiene Data'!$H$12,0,10*ROW('Hygiene Data'!H142))="","",OFFSET('Hygiene Data'!$H$12,0,10*ROW('Hygiene Data'!H142)))</f>
        <v/>
      </c>
      <c r="EC148" s="289" t="str">
        <f ca="true">+IF(OFFSET('Hygiene Data'!$H$13,0,10*ROW('Hygiene Data'!H142))="","",OFFSET('Hygiene Data'!$H$13,0,10*ROW('Hygiene Data'!H142)))</f>
        <v/>
      </c>
      <c r="ED148" s="289" t="str">
        <f ca="true">+IF(OFFSET('Hygiene Data'!$I$11,0,10*ROW('Hygiene Data'!I142))="","",OFFSET('Hygiene Data'!$I$11,0,10*ROW('Hygiene Data'!I142)))</f>
        <v/>
      </c>
      <c r="EE148" s="289" t="str">
        <f ca="true">+IF(OFFSET('Hygiene Data'!$I$12,0,10*ROW('Hygiene Data'!I142))="","",OFFSET('Hygiene Data'!$I$12,0,10*ROW('Hygiene Data'!I142)))</f>
        <v/>
      </c>
      <c r="EF148" s="289"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5"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9"/>
      <c r="BS149" s="289" t="str">
        <f ca="true">+IF(OFFSET('Water Data'!$D$27,0,10*ROW('Water Data'!D143))="","",OFFSET('Water Data'!$D$27,0,10*ROW('Water Data'!D143)))</f>
        <v/>
      </c>
      <c r="BT149" s="289" t="str">
        <f ca="true">+IF(OFFSET('Water Data'!$D$28,0,10*ROW('Water Data'!D143))="","",OFFSET('Water Data'!$D$28,0,10*ROW('Water Data'!D143)))</f>
        <v/>
      </c>
      <c r="BU149" s="289" t="str">
        <f ca="true">+IF(OFFSET('Water Data'!$D$29,0,10*ROW('Water Data'!D143))="","",OFFSET('Water Data'!$D$29,0,10*ROW('Water Data'!D143)))</f>
        <v/>
      </c>
      <c r="BV149" s="289" t="str">
        <f ca="true">+IF(OFFSET('Water Data'!$E$27,0,10*ROW('Water Data'!E143))="","",OFFSET('Water Data'!$E$27,0,10*ROW('Water Data'!E143)))</f>
        <v/>
      </c>
      <c r="BW149" s="289" t="str">
        <f ca="true">+IF(OFFSET('Water Data'!$E$28,0,10*ROW('Water Data'!E143))="","",OFFSET('Water Data'!$E$28,0,10*ROW('Water Data'!E143)))</f>
        <v/>
      </c>
      <c r="BX149" s="289" t="str">
        <f ca="true">+IF(OFFSET('Water Data'!$E$29,0,10*ROW('Water Data'!E143))="","",OFFSET('Water Data'!$E$29,0,10*ROW('Water Data'!E143)))</f>
        <v/>
      </c>
      <c r="BY149" s="289" t="str">
        <f ca="true">+IF(OFFSET('Water Data'!$F$27,0,10*ROW('Water Data'!F143))="","",OFFSET('Water Data'!$F$27,0,10*ROW('Water Data'!F143)))</f>
        <v/>
      </c>
      <c r="BZ149" s="289" t="str">
        <f ca="true">+IF(OFFSET('Water Data'!$F$28,0,10*ROW('Water Data'!F143))="","",OFFSET('Water Data'!$F$28,0,10*ROW('Water Data'!F143)))</f>
        <v/>
      </c>
      <c r="CA149" s="289" t="str">
        <f ca="true">+IF(OFFSET('Water Data'!$F$29,0,10*ROW('Water Data'!F143))="","",OFFSET('Water Data'!$F$29,0,10*ROW('Water Data'!F143)))</f>
        <v/>
      </c>
      <c r="CB149" s="289" t="str">
        <f ca="true">+IF(OFFSET('Water Data'!$G$27,0,10*ROW('Water Data'!G143))="","",OFFSET('Water Data'!$G$27,0,10*ROW('Water Data'!G143)))</f>
        <v/>
      </c>
      <c r="CC149" s="289" t="str">
        <f ca="true">+IF(OFFSET('Water Data'!$G$28,0,10*ROW('Water Data'!G143))="","",OFFSET('Water Data'!$G$28,0,10*ROW('Water Data'!G143)))</f>
        <v/>
      </c>
      <c r="CD149" s="289" t="str">
        <f ca="true">+IF(OFFSET('Water Data'!$G$29,0,10*ROW('Water Data'!G143))="","",OFFSET('Water Data'!$G$29,0,10*ROW('Water Data'!G143)))</f>
        <v/>
      </c>
      <c r="CE149" s="289" t="str">
        <f ca="true">+IF(OFFSET('Water Data'!$H$27,0,10*ROW('Water Data'!H143))="","",OFFSET('Water Data'!$H$27,0,10*ROW('Water Data'!H143)))</f>
        <v/>
      </c>
      <c r="CF149" s="289" t="str">
        <f ca="true">+IF(OFFSET('Water Data'!$H$28,0,10*ROW('Water Data'!H143))="","",OFFSET('Water Data'!$H$28,0,10*ROW('Water Data'!H143)))</f>
        <v/>
      </c>
      <c r="CG149" s="289" t="str">
        <f ca="true">+IF(OFFSET('Water Data'!$H$29,0,10*ROW('Water Data'!H143))="","",OFFSET('Water Data'!$H$29,0,10*ROW('Water Data'!H143)))</f>
        <v/>
      </c>
      <c r="CH149" s="289" t="str">
        <f ca="true">+IF(OFFSET('Water Data'!$I$27,0,10*ROW('Water Data'!I143))="","",OFFSET('Water Data'!$I$27,0,10*ROW('Water Data'!I143)))</f>
        <v/>
      </c>
      <c r="CI149" s="289" t="str">
        <f ca="true">+IF(OFFSET('Water Data'!$I$28,0,10*ROW('Water Data'!I143))="","",OFFSET('Water Data'!$I$28,0,10*ROW('Water Data'!I143)))</f>
        <v/>
      </c>
      <c r="CJ149" s="289" t="str">
        <f ca="true">+IF(OFFSET('Water Data'!$I$29,0,10*ROW('Water Data'!I143))="","",OFFSET('Water Data'!$I$29,0,10*ROW('Water Data'!I143)))</f>
        <v/>
      </c>
      <c r="CK149" s="289" t="str">
        <f ca="true">+IF(OFFSET('Sanitation Data'!$D$28,0,10*ROW('Sanitation Data'!D143))="","",OFFSET('Sanitation Data'!$D$28,0,10*ROW('Sanitation Data'!D143)))</f>
        <v/>
      </c>
      <c r="CL149" s="289" t="str">
        <f ca="true">+IF(OFFSET('Sanitation Data'!$D$29,0,10*ROW('Sanitation Data'!D143))="","",OFFSET('Sanitation Data'!$D$29,0,10*ROW('Sanitation Data'!D143)))</f>
        <v/>
      </c>
      <c r="CM149" s="289" t="str">
        <f ca="true">+IF(OFFSET('Sanitation Data'!$D$30,0,10*ROW('Sanitation Data'!D143))="","",OFFSET('Sanitation Data'!$D$30,0,10*ROW('Sanitation Data'!D143)))</f>
        <v/>
      </c>
      <c r="CN149" s="289" t="str">
        <f ca="true">+IF(OFFSET('Sanitation Data'!$D$31,0,10*ROW('Sanitation Data'!D143))="","",OFFSET('Sanitation Data'!$D$31,0,10*ROW('Sanitation Data'!D143)))</f>
        <v/>
      </c>
      <c r="CO149" s="289" t="str">
        <f ca="true">+IF(OFFSET('Sanitation Data'!$D$32,0,10*ROW('Sanitation Data'!D143))="","",OFFSET('Sanitation Data'!$D$32,0,10*ROW('Sanitation Data'!D143)))</f>
        <v/>
      </c>
      <c r="CP149" s="289" t="str">
        <f ca="true">+IF(OFFSET('Sanitation Data'!$E$28,0,10*ROW('Sanitation Data'!E143))="","",OFFSET('Sanitation Data'!$E$28,0,10*ROW('Sanitation Data'!E143)))</f>
        <v/>
      </c>
      <c r="CQ149" s="289" t="str">
        <f ca="true">+IF(OFFSET('Sanitation Data'!$E$29,0,10*ROW('Sanitation Data'!E143))="","",OFFSET('Sanitation Data'!$E$29,0,10*ROW('Sanitation Data'!E143)))</f>
        <v/>
      </c>
      <c r="CR149" s="289" t="str">
        <f ca="true">+IF(OFFSET('Sanitation Data'!$E$30,0,10*ROW('Sanitation Data'!E143))="","",OFFSET('Sanitation Data'!$E$30,0,10*ROW('Sanitation Data'!E143)))</f>
        <v/>
      </c>
      <c r="CS149" s="289" t="str">
        <f ca="true">+IF(OFFSET('Sanitation Data'!$E$31,0,10*ROW('Sanitation Data'!E143))="","",OFFSET('Sanitation Data'!$E$31,0,10*ROW('Sanitation Data'!E143)))</f>
        <v/>
      </c>
      <c r="CT149" s="289" t="str">
        <f ca="true">+IF(OFFSET('Sanitation Data'!$E$32,0,10*ROW('Sanitation Data'!E143))="","",OFFSET('Sanitation Data'!$E$32,0,10*ROW('Sanitation Data'!E143)))</f>
        <v/>
      </c>
      <c r="CU149" s="289" t="str">
        <f ca="true">+IF(OFFSET('Sanitation Data'!$F$28,0,10*ROW('Sanitation Data'!F143))="","",OFFSET('Sanitation Data'!$F$28,0,10*ROW('Sanitation Data'!F143)))</f>
        <v/>
      </c>
      <c r="CV149" s="289" t="str">
        <f ca="true">+IF(OFFSET('Sanitation Data'!$F$29,0,10*ROW('Sanitation Data'!F143))="","",OFFSET('Sanitation Data'!$F$29,0,10*ROW('Sanitation Data'!F143)))</f>
        <v/>
      </c>
      <c r="CW149" s="289" t="str">
        <f ca="true">+IF(OFFSET('Sanitation Data'!$F$30,0,10*ROW('Sanitation Data'!F143))="","",OFFSET('Sanitation Data'!$F$30,0,10*ROW('Sanitation Data'!F143)))</f>
        <v/>
      </c>
      <c r="CX149" s="289" t="str">
        <f ca="true">+IF(OFFSET('Sanitation Data'!$F$31,0,10*ROW('Sanitation Data'!F143))="","",OFFSET('Sanitation Data'!$F$31,0,10*ROW('Sanitation Data'!F143)))</f>
        <v/>
      </c>
      <c r="CY149" s="289" t="str">
        <f ca="true">+IF(OFFSET('Sanitation Data'!$F$32,0,10*ROW('Sanitation Data'!F143))="","",OFFSET('Sanitation Data'!$F$32,0,10*ROW('Sanitation Data'!F143)))</f>
        <v/>
      </c>
      <c r="CZ149" s="289" t="str">
        <f ca="true">+IF(OFFSET('Sanitation Data'!$G$28,0,10*ROW('Sanitation Data'!G143))="","",OFFSET('Sanitation Data'!$G$28,0,10*ROW('Sanitation Data'!G143)))</f>
        <v/>
      </c>
      <c r="DA149" s="289" t="str">
        <f ca="true">+IF(OFFSET('Sanitation Data'!$G$29,0,10*ROW('Sanitation Data'!G143))="","",OFFSET('Sanitation Data'!$G$29,0,10*ROW('Sanitation Data'!G143)))</f>
        <v/>
      </c>
      <c r="DB149" s="289" t="str">
        <f ca="true">+IF(OFFSET('Sanitation Data'!$G$30,0,10*ROW('Sanitation Data'!G143))="","",OFFSET('Sanitation Data'!$G$30,0,10*ROW('Sanitation Data'!G143)))</f>
        <v/>
      </c>
      <c r="DC149" s="289" t="str">
        <f ca="true">+IF(OFFSET('Sanitation Data'!$G$31,0,10*ROW('Sanitation Data'!G143))="","",OFFSET('Sanitation Data'!$G$31,0,10*ROW('Sanitation Data'!G143)))</f>
        <v/>
      </c>
      <c r="DD149" s="289" t="str">
        <f ca="true">+IF(OFFSET('Sanitation Data'!$G$32,0,10*ROW('Sanitation Data'!G143))="","",OFFSET('Sanitation Data'!$G$32,0,10*ROW('Sanitation Data'!G143)))</f>
        <v/>
      </c>
      <c r="DE149" s="289" t="str">
        <f ca="true">+IF(OFFSET('Sanitation Data'!$H$28,0,10*ROW('Sanitation Data'!H143))="","",OFFSET('Sanitation Data'!$H$28,0,10*ROW('Sanitation Data'!H143)))</f>
        <v/>
      </c>
      <c r="DF149" s="289" t="str">
        <f ca="true">+IF(OFFSET('Sanitation Data'!$H$29,0,10*ROW('Sanitation Data'!H143))="","",OFFSET('Sanitation Data'!$H$29,0,10*ROW('Sanitation Data'!H143)))</f>
        <v/>
      </c>
      <c r="DG149" s="289" t="str">
        <f ca="true">+IF(OFFSET('Sanitation Data'!$H$30,0,10*ROW('Sanitation Data'!H143))="","",OFFSET('Sanitation Data'!$H$30,0,10*ROW('Sanitation Data'!H143)))</f>
        <v/>
      </c>
      <c r="DH149" s="289" t="str">
        <f ca="true">+IF(OFFSET('Sanitation Data'!$H$31,0,10*ROW('Sanitation Data'!H143))="","",OFFSET('Sanitation Data'!$H$31,0,10*ROW('Sanitation Data'!H143)))</f>
        <v/>
      </c>
      <c r="DI149" s="289" t="str">
        <f ca="true">+IF(OFFSET('Sanitation Data'!$H$32,0,10*ROW('Sanitation Data'!H143))="","",OFFSET('Sanitation Data'!$H$32,0,10*ROW('Sanitation Data'!H143)))</f>
        <v/>
      </c>
      <c r="DJ149" s="289" t="str">
        <f ca="true">+IF(OFFSET('Sanitation Data'!$I$28,0,10*ROW('Sanitation Data'!I143))="","",OFFSET('Sanitation Data'!$I$28,0,10*ROW('Sanitation Data'!I143)))</f>
        <v/>
      </c>
      <c r="DK149" s="289" t="str">
        <f ca="true">+IF(OFFSET('Sanitation Data'!$I$29,0,10*ROW('Sanitation Data'!I143))="","",OFFSET('Sanitation Data'!$I$29,0,10*ROW('Sanitation Data'!I143)))</f>
        <v/>
      </c>
      <c r="DL149" s="289" t="str">
        <f ca="true">+IF(OFFSET('Sanitation Data'!$I$30,0,10*ROW('Sanitation Data'!I143))="","",OFFSET('Sanitation Data'!$I$30,0,10*ROW('Sanitation Data'!I143)))</f>
        <v/>
      </c>
      <c r="DM149" s="289" t="str">
        <f ca="true">+IF(OFFSET('Sanitation Data'!$I$31,0,10*ROW('Sanitation Data'!I143))="","",OFFSET('Sanitation Data'!$I$31,0,10*ROW('Sanitation Data'!I143)))</f>
        <v/>
      </c>
      <c r="DN149" s="289" t="str">
        <f ca="true">+IF(OFFSET('Sanitation Data'!$I$32,0,10*ROW('Sanitation Data'!I143))="","",OFFSET('Sanitation Data'!$I$32,0,10*ROW('Sanitation Data'!I143)))</f>
        <v/>
      </c>
      <c r="DO149" s="289" t="str">
        <f ca="true">+IF(OFFSET('Hygiene Data'!$D$11,0,10*ROW('Hygiene Data'!D143))="","",OFFSET('Hygiene Data'!$D$11,0,10*ROW('Hygiene Data'!D143)))</f>
        <v/>
      </c>
      <c r="DP149" s="289" t="str">
        <f ca="true">+IF(OFFSET('Hygiene Data'!$D$12,0,10*ROW('Hygiene Data'!D143))="","",OFFSET('Hygiene Data'!$D$12,0,10*ROW('Hygiene Data'!D143)))</f>
        <v/>
      </c>
      <c r="DQ149" s="289" t="str">
        <f ca="true">+IF(OFFSET('Hygiene Data'!$D$13,0,10*ROW('Hygiene Data'!D143))="","",OFFSET('Hygiene Data'!$D$13,0,10*ROW('Hygiene Data'!D143)))</f>
        <v/>
      </c>
      <c r="DR149" s="289" t="str">
        <f ca="true">+IF(OFFSET('Hygiene Data'!$E$11,0,10*ROW('Hygiene Data'!E143))="","",OFFSET('Hygiene Data'!$E$11,0,10*ROW('Hygiene Data'!E143)))</f>
        <v/>
      </c>
      <c r="DS149" s="289" t="str">
        <f ca="true">+IF(OFFSET('Hygiene Data'!$E$12,0,10*ROW('Hygiene Data'!E143))="","",OFFSET('Hygiene Data'!$E$12,0,10*ROW('Hygiene Data'!E143)))</f>
        <v/>
      </c>
      <c r="DT149" s="289" t="str">
        <f ca="true">+IF(OFFSET('Hygiene Data'!$E$13,0,10*ROW('Hygiene Data'!E143))="","",OFFSET('Hygiene Data'!$E$13,0,10*ROW('Hygiene Data'!E143)))</f>
        <v/>
      </c>
      <c r="DU149" s="289" t="str">
        <f ca="true">+IF(OFFSET('Hygiene Data'!$F$11,0,10*ROW('Hygiene Data'!F143))="","",OFFSET('Hygiene Data'!$F$11,0,10*ROW('Hygiene Data'!F143)))</f>
        <v/>
      </c>
      <c r="DV149" s="289" t="str">
        <f ca="true">+IF(OFFSET('Hygiene Data'!$F$12,0,10*ROW('Hygiene Data'!F143))="","",OFFSET('Hygiene Data'!$F$12,0,10*ROW('Hygiene Data'!F143)))</f>
        <v/>
      </c>
      <c r="DW149" s="289" t="str">
        <f ca="true">+IF(OFFSET('Hygiene Data'!$F$13,0,10*ROW('Hygiene Data'!F143))="","",OFFSET('Hygiene Data'!$F$13,0,10*ROW('Hygiene Data'!F143)))</f>
        <v/>
      </c>
      <c r="DX149" s="289" t="str">
        <f ca="true">+IF(OFFSET('Hygiene Data'!$G$11,0,10*ROW('Hygiene Data'!G143))="","",OFFSET('Hygiene Data'!$G$11,0,10*ROW('Hygiene Data'!G143)))</f>
        <v/>
      </c>
      <c r="DY149" s="289" t="str">
        <f ca="true">+IF(OFFSET('Hygiene Data'!$G$12,0,10*ROW('Hygiene Data'!G143))="","",OFFSET('Hygiene Data'!$G$12,0,10*ROW('Hygiene Data'!G143)))</f>
        <v/>
      </c>
      <c r="DZ149" s="289" t="str">
        <f ca="true">+IF(OFFSET('Hygiene Data'!$G$13,0,10*ROW('Hygiene Data'!G143))="","",OFFSET('Hygiene Data'!$G$13,0,10*ROW('Hygiene Data'!G143)))</f>
        <v/>
      </c>
      <c r="EA149" s="289" t="str">
        <f ca="true">+IF(OFFSET('Hygiene Data'!$H$11,0,10*ROW('Hygiene Data'!H143))="","",OFFSET('Hygiene Data'!$H$11,0,10*ROW('Hygiene Data'!H143)))</f>
        <v/>
      </c>
      <c r="EB149" s="289" t="str">
        <f ca="true">+IF(OFFSET('Hygiene Data'!$H$12,0,10*ROW('Hygiene Data'!H143))="","",OFFSET('Hygiene Data'!$H$12,0,10*ROW('Hygiene Data'!H143)))</f>
        <v/>
      </c>
      <c r="EC149" s="289" t="str">
        <f ca="true">+IF(OFFSET('Hygiene Data'!$H$13,0,10*ROW('Hygiene Data'!H143))="","",OFFSET('Hygiene Data'!$H$13,0,10*ROW('Hygiene Data'!H143)))</f>
        <v/>
      </c>
      <c r="ED149" s="289" t="str">
        <f ca="true">+IF(OFFSET('Hygiene Data'!$I$11,0,10*ROW('Hygiene Data'!I143))="","",OFFSET('Hygiene Data'!$I$11,0,10*ROW('Hygiene Data'!I143)))</f>
        <v/>
      </c>
      <c r="EE149" s="289" t="str">
        <f ca="true">+IF(OFFSET('Hygiene Data'!$I$12,0,10*ROW('Hygiene Data'!I143))="","",OFFSET('Hygiene Data'!$I$12,0,10*ROW('Hygiene Data'!I143)))</f>
        <v/>
      </c>
      <c r="EF149" s="289"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5"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9"/>
      <c r="BS150" s="289" t="str">
        <f ca="true">+IF(OFFSET('Water Data'!$D$27,0,10*ROW('Water Data'!D144))="","",OFFSET('Water Data'!$D$27,0,10*ROW('Water Data'!D144)))</f>
        <v/>
      </c>
      <c r="BT150" s="289" t="str">
        <f ca="true">+IF(OFFSET('Water Data'!$D$28,0,10*ROW('Water Data'!D144))="","",OFFSET('Water Data'!$D$28,0,10*ROW('Water Data'!D144)))</f>
        <v/>
      </c>
      <c r="BU150" s="289" t="str">
        <f ca="true">+IF(OFFSET('Water Data'!$D$29,0,10*ROW('Water Data'!D144))="","",OFFSET('Water Data'!$D$29,0,10*ROW('Water Data'!D144)))</f>
        <v/>
      </c>
      <c r="BV150" s="289" t="str">
        <f ca="true">+IF(OFFSET('Water Data'!$E$27,0,10*ROW('Water Data'!E144))="","",OFFSET('Water Data'!$E$27,0,10*ROW('Water Data'!E144)))</f>
        <v/>
      </c>
      <c r="BW150" s="289" t="str">
        <f ca="true">+IF(OFFSET('Water Data'!$E$28,0,10*ROW('Water Data'!E144))="","",OFFSET('Water Data'!$E$28,0,10*ROW('Water Data'!E144)))</f>
        <v/>
      </c>
      <c r="BX150" s="289" t="str">
        <f ca="true">+IF(OFFSET('Water Data'!$E$29,0,10*ROW('Water Data'!E144))="","",OFFSET('Water Data'!$E$29,0,10*ROW('Water Data'!E144)))</f>
        <v/>
      </c>
      <c r="BY150" s="289" t="str">
        <f ca="true">+IF(OFFSET('Water Data'!$F$27,0,10*ROW('Water Data'!F144))="","",OFFSET('Water Data'!$F$27,0,10*ROW('Water Data'!F144)))</f>
        <v/>
      </c>
      <c r="BZ150" s="289" t="str">
        <f ca="true">+IF(OFFSET('Water Data'!$F$28,0,10*ROW('Water Data'!F144))="","",OFFSET('Water Data'!$F$28,0,10*ROW('Water Data'!F144)))</f>
        <v/>
      </c>
      <c r="CA150" s="289" t="str">
        <f ca="true">+IF(OFFSET('Water Data'!$F$29,0,10*ROW('Water Data'!F144))="","",OFFSET('Water Data'!$F$29,0,10*ROW('Water Data'!F144)))</f>
        <v/>
      </c>
      <c r="CB150" s="289" t="str">
        <f ca="true">+IF(OFFSET('Water Data'!$G$27,0,10*ROW('Water Data'!G144))="","",OFFSET('Water Data'!$G$27,0,10*ROW('Water Data'!G144)))</f>
        <v/>
      </c>
      <c r="CC150" s="289" t="str">
        <f ca="true">+IF(OFFSET('Water Data'!$G$28,0,10*ROW('Water Data'!G144))="","",OFFSET('Water Data'!$G$28,0,10*ROW('Water Data'!G144)))</f>
        <v/>
      </c>
      <c r="CD150" s="289" t="str">
        <f ca="true">+IF(OFFSET('Water Data'!$G$29,0,10*ROW('Water Data'!G144))="","",OFFSET('Water Data'!$G$29,0,10*ROW('Water Data'!G144)))</f>
        <v/>
      </c>
      <c r="CE150" s="289" t="str">
        <f ca="true">+IF(OFFSET('Water Data'!$H$27,0,10*ROW('Water Data'!H144))="","",OFFSET('Water Data'!$H$27,0,10*ROW('Water Data'!H144)))</f>
        <v/>
      </c>
      <c r="CF150" s="289" t="str">
        <f ca="true">+IF(OFFSET('Water Data'!$H$28,0,10*ROW('Water Data'!H144))="","",OFFSET('Water Data'!$H$28,0,10*ROW('Water Data'!H144)))</f>
        <v/>
      </c>
      <c r="CG150" s="289" t="str">
        <f ca="true">+IF(OFFSET('Water Data'!$H$29,0,10*ROW('Water Data'!H144))="","",OFFSET('Water Data'!$H$29,0,10*ROW('Water Data'!H144)))</f>
        <v/>
      </c>
      <c r="CH150" s="289" t="str">
        <f ca="true">+IF(OFFSET('Water Data'!$I$27,0,10*ROW('Water Data'!I144))="","",OFFSET('Water Data'!$I$27,0,10*ROW('Water Data'!I144)))</f>
        <v/>
      </c>
      <c r="CI150" s="289" t="str">
        <f ca="true">+IF(OFFSET('Water Data'!$I$28,0,10*ROW('Water Data'!I144))="","",OFFSET('Water Data'!$I$28,0,10*ROW('Water Data'!I144)))</f>
        <v/>
      </c>
      <c r="CJ150" s="289" t="str">
        <f ca="true">+IF(OFFSET('Water Data'!$I$29,0,10*ROW('Water Data'!I144))="","",OFFSET('Water Data'!$I$29,0,10*ROW('Water Data'!I144)))</f>
        <v/>
      </c>
      <c r="CK150" s="289" t="str">
        <f ca="true">+IF(OFFSET('Sanitation Data'!$D$28,0,10*ROW('Sanitation Data'!D144))="","",OFFSET('Sanitation Data'!$D$28,0,10*ROW('Sanitation Data'!D144)))</f>
        <v/>
      </c>
      <c r="CL150" s="289" t="str">
        <f ca="true">+IF(OFFSET('Sanitation Data'!$D$29,0,10*ROW('Sanitation Data'!D144))="","",OFFSET('Sanitation Data'!$D$29,0,10*ROW('Sanitation Data'!D144)))</f>
        <v/>
      </c>
      <c r="CM150" s="289" t="str">
        <f ca="true">+IF(OFFSET('Sanitation Data'!$D$30,0,10*ROW('Sanitation Data'!D144))="","",OFFSET('Sanitation Data'!$D$30,0,10*ROW('Sanitation Data'!D144)))</f>
        <v/>
      </c>
      <c r="CN150" s="289" t="str">
        <f ca="true">+IF(OFFSET('Sanitation Data'!$D$31,0,10*ROW('Sanitation Data'!D144))="","",OFFSET('Sanitation Data'!$D$31,0,10*ROW('Sanitation Data'!D144)))</f>
        <v/>
      </c>
      <c r="CO150" s="289" t="str">
        <f ca="true">+IF(OFFSET('Sanitation Data'!$D$32,0,10*ROW('Sanitation Data'!D144))="","",OFFSET('Sanitation Data'!$D$32,0,10*ROW('Sanitation Data'!D144)))</f>
        <v/>
      </c>
      <c r="CP150" s="289" t="str">
        <f ca="true">+IF(OFFSET('Sanitation Data'!$E$28,0,10*ROW('Sanitation Data'!E144))="","",OFFSET('Sanitation Data'!$E$28,0,10*ROW('Sanitation Data'!E144)))</f>
        <v/>
      </c>
      <c r="CQ150" s="289" t="str">
        <f ca="true">+IF(OFFSET('Sanitation Data'!$E$29,0,10*ROW('Sanitation Data'!E144))="","",OFFSET('Sanitation Data'!$E$29,0,10*ROW('Sanitation Data'!E144)))</f>
        <v/>
      </c>
      <c r="CR150" s="289" t="str">
        <f ca="true">+IF(OFFSET('Sanitation Data'!$E$30,0,10*ROW('Sanitation Data'!E144))="","",OFFSET('Sanitation Data'!$E$30,0,10*ROW('Sanitation Data'!E144)))</f>
        <v/>
      </c>
      <c r="CS150" s="289" t="str">
        <f ca="true">+IF(OFFSET('Sanitation Data'!$E$31,0,10*ROW('Sanitation Data'!E144))="","",OFFSET('Sanitation Data'!$E$31,0,10*ROW('Sanitation Data'!E144)))</f>
        <v/>
      </c>
      <c r="CT150" s="289" t="str">
        <f ca="true">+IF(OFFSET('Sanitation Data'!$E$32,0,10*ROW('Sanitation Data'!E144))="","",OFFSET('Sanitation Data'!$E$32,0,10*ROW('Sanitation Data'!E144)))</f>
        <v/>
      </c>
      <c r="CU150" s="289" t="str">
        <f ca="true">+IF(OFFSET('Sanitation Data'!$F$28,0,10*ROW('Sanitation Data'!F144))="","",OFFSET('Sanitation Data'!$F$28,0,10*ROW('Sanitation Data'!F144)))</f>
        <v/>
      </c>
      <c r="CV150" s="289" t="str">
        <f ca="true">+IF(OFFSET('Sanitation Data'!$F$29,0,10*ROW('Sanitation Data'!F144))="","",OFFSET('Sanitation Data'!$F$29,0,10*ROW('Sanitation Data'!F144)))</f>
        <v/>
      </c>
      <c r="CW150" s="289" t="str">
        <f ca="true">+IF(OFFSET('Sanitation Data'!$F$30,0,10*ROW('Sanitation Data'!F144))="","",OFFSET('Sanitation Data'!$F$30,0,10*ROW('Sanitation Data'!F144)))</f>
        <v/>
      </c>
      <c r="CX150" s="289" t="str">
        <f ca="true">+IF(OFFSET('Sanitation Data'!$F$31,0,10*ROW('Sanitation Data'!F144))="","",OFFSET('Sanitation Data'!$F$31,0,10*ROW('Sanitation Data'!F144)))</f>
        <v/>
      </c>
      <c r="CY150" s="289" t="str">
        <f ca="true">+IF(OFFSET('Sanitation Data'!$F$32,0,10*ROW('Sanitation Data'!F144))="","",OFFSET('Sanitation Data'!$F$32,0,10*ROW('Sanitation Data'!F144)))</f>
        <v/>
      </c>
      <c r="CZ150" s="289" t="str">
        <f ca="true">+IF(OFFSET('Sanitation Data'!$G$28,0,10*ROW('Sanitation Data'!G144))="","",OFFSET('Sanitation Data'!$G$28,0,10*ROW('Sanitation Data'!G144)))</f>
        <v/>
      </c>
      <c r="DA150" s="289" t="str">
        <f ca="true">+IF(OFFSET('Sanitation Data'!$G$29,0,10*ROW('Sanitation Data'!G144))="","",OFFSET('Sanitation Data'!$G$29,0,10*ROW('Sanitation Data'!G144)))</f>
        <v/>
      </c>
      <c r="DB150" s="289" t="str">
        <f ca="true">+IF(OFFSET('Sanitation Data'!$G$30,0,10*ROW('Sanitation Data'!G144))="","",OFFSET('Sanitation Data'!$G$30,0,10*ROW('Sanitation Data'!G144)))</f>
        <v/>
      </c>
      <c r="DC150" s="289" t="str">
        <f ca="true">+IF(OFFSET('Sanitation Data'!$G$31,0,10*ROW('Sanitation Data'!G144))="","",OFFSET('Sanitation Data'!$G$31,0,10*ROW('Sanitation Data'!G144)))</f>
        <v/>
      </c>
      <c r="DD150" s="289" t="str">
        <f ca="true">+IF(OFFSET('Sanitation Data'!$G$32,0,10*ROW('Sanitation Data'!G144))="","",OFFSET('Sanitation Data'!$G$32,0,10*ROW('Sanitation Data'!G144)))</f>
        <v/>
      </c>
      <c r="DE150" s="289" t="str">
        <f ca="true">+IF(OFFSET('Sanitation Data'!$H$28,0,10*ROW('Sanitation Data'!H144))="","",OFFSET('Sanitation Data'!$H$28,0,10*ROW('Sanitation Data'!H144)))</f>
        <v/>
      </c>
      <c r="DF150" s="289" t="str">
        <f ca="true">+IF(OFFSET('Sanitation Data'!$H$29,0,10*ROW('Sanitation Data'!H144))="","",OFFSET('Sanitation Data'!$H$29,0,10*ROW('Sanitation Data'!H144)))</f>
        <v/>
      </c>
      <c r="DG150" s="289" t="str">
        <f ca="true">+IF(OFFSET('Sanitation Data'!$H$30,0,10*ROW('Sanitation Data'!H144))="","",OFFSET('Sanitation Data'!$H$30,0,10*ROW('Sanitation Data'!H144)))</f>
        <v/>
      </c>
      <c r="DH150" s="289" t="str">
        <f ca="true">+IF(OFFSET('Sanitation Data'!$H$31,0,10*ROW('Sanitation Data'!H144))="","",OFFSET('Sanitation Data'!$H$31,0,10*ROW('Sanitation Data'!H144)))</f>
        <v/>
      </c>
      <c r="DI150" s="289" t="str">
        <f ca="true">+IF(OFFSET('Sanitation Data'!$H$32,0,10*ROW('Sanitation Data'!H144))="","",OFFSET('Sanitation Data'!$H$32,0,10*ROW('Sanitation Data'!H144)))</f>
        <v/>
      </c>
      <c r="DJ150" s="289" t="str">
        <f ca="true">+IF(OFFSET('Sanitation Data'!$I$28,0,10*ROW('Sanitation Data'!I144))="","",OFFSET('Sanitation Data'!$I$28,0,10*ROW('Sanitation Data'!I144)))</f>
        <v/>
      </c>
      <c r="DK150" s="289" t="str">
        <f ca="true">+IF(OFFSET('Sanitation Data'!$I$29,0,10*ROW('Sanitation Data'!I144))="","",OFFSET('Sanitation Data'!$I$29,0,10*ROW('Sanitation Data'!I144)))</f>
        <v/>
      </c>
      <c r="DL150" s="289" t="str">
        <f ca="true">+IF(OFFSET('Sanitation Data'!$I$30,0,10*ROW('Sanitation Data'!I144))="","",OFFSET('Sanitation Data'!$I$30,0,10*ROW('Sanitation Data'!I144)))</f>
        <v/>
      </c>
      <c r="DM150" s="289" t="str">
        <f ca="true">+IF(OFFSET('Sanitation Data'!$I$31,0,10*ROW('Sanitation Data'!I144))="","",OFFSET('Sanitation Data'!$I$31,0,10*ROW('Sanitation Data'!I144)))</f>
        <v/>
      </c>
      <c r="DN150" s="289" t="str">
        <f ca="true">+IF(OFFSET('Sanitation Data'!$I$32,0,10*ROW('Sanitation Data'!I144))="","",OFFSET('Sanitation Data'!$I$32,0,10*ROW('Sanitation Data'!I144)))</f>
        <v/>
      </c>
      <c r="DO150" s="289" t="str">
        <f ca="true">+IF(OFFSET('Hygiene Data'!$D$11,0,10*ROW('Hygiene Data'!D144))="","",OFFSET('Hygiene Data'!$D$11,0,10*ROW('Hygiene Data'!D144)))</f>
        <v/>
      </c>
      <c r="DP150" s="289" t="str">
        <f ca="true">+IF(OFFSET('Hygiene Data'!$D$12,0,10*ROW('Hygiene Data'!D144))="","",OFFSET('Hygiene Data'!$D$12,0,10*ROW('Hygiene Data'!D144)))</f>
        <v/>
      </c>
      <c r="DQ150" s="289" t="str">
        <f ca="true">+IF(OFFSET('Hygiene Data'!$D$13,0,10*ROW('Hygiene Data'!D144))="","",OFFSET('Hygiene Data'!$D$13,0,10*ROW('Hygiene Data'!D144)))</f>
        <v/>
      </c>
      <c r="DR150" s="289" t="str">
        <f ca="true">+IF(OFFSET('Hygiene Data'!$E$11,0,10*ROW('Hygiene Data'!E144))="","",OFFSET('Hygiene Data'!$E$11,0,10*ROW('Hygiene Data'!E144)))</f>
        <v/>
      </c>
      <c r="DS150" s="289" t="str">
        <f ca="true">+IF(OFFSET('Hygiene Data'!$E$12,0,10*ROW('Hygiene Data'!E144))="","",OFFSET('Hygiene Data'!$E$12,0,10*ROW('Hygiene Data'!E144)))</f>
        <v/>
      </c>
      <c r="DT150" s="289" t="str">
        <f ca="true">+IF(OFFSET('Hygiene Data'!$E$13,0,10*ROW('Hygiene Data'!E144))="","",OFFSET('Hygiene Data'!$E$13,0,10*ROW('Hygiene Data'!E144)))</f>
        <v/>
      </c>
      <c r="DU150" s="289" t="str">
        <f ca="true">+IF(OFFSET('Hygiene Data'!$F$11,0,10*ROW('Hygiene Data'!F144))="","",OFFSET('Hygiene Data'!$F$11,0,10*ROW('Hygiene Data'!F144)))</f>
        <v/>
      </c>
      <c r="DV150" s="289" t="str">
        <f ca="true">+IF(OFFSET('Hygiene Data'!$F$12,0,10*ROW('Hygiene Data'!F144))="","",OFFSET('Hygiene Data'!$F$12,0,10*ROW('Hygiene Data'!F144)))</f>
        <v/>
      </c>
      <c r="DW150" s="289" t="str">
        <f ca="true">+IF(OFFSET('Hygiene Data'!$F$13,0,10*ROW('Hygiene Data'!F144))="","",OFFSET('Hygiene Data'!$F$13,0,10*ROW('Hygiene Data'!F144)))</f>
        <v/>
      </c>
      <c r="DX150" s="289" t="str">
        <f ca="true">+IF(OFFSET('Hygiene Data'!$G$11,0,10*ROW('Hygiene Data'!G144))="","",OFFSET('Hygiene Data'!$G$11,0,10*ROW('Hygiene Data'!G144)))</f>
        <v/>
      </c>
      <c r="DY150" s="289" t="str">
        <f ca="true">+IF(OFFSET('Hygiene Data'!$G$12,0,10*ROW('Hygiene Data'!G144))="","",OFFSET('Hygiene Data'!$G$12,0,10*ROW('Hygiene Data'!G144)))</f>
        <v/>
      </c>
      <c r="DZ150" s="289" t="str">
        <f ca="true">+IF(OFFSET('Hygiene Data'!$G$13,0,10*ROW('Hygiene Data'!G144))="","",OFFSET('Hygiene Data'!$G$13,0,10*ROW('Hygiene Data'!G144)))</f>
        <v/>
      </c>
      <c r="EA150" s="289" t="str">
        <f ca="true">+IF(OFFSET('Hygiene Data'!$H$11,0,10*ROW('Hygiene Data'!H144))="","",OFFSET('Hygiene Data'!$H$11,0,10*ROW('Hygiene Data'!H144)))</f>
        <v/>
      </c>
      <c r="EB150" s="289" t="str">
        <f ca="true">+IF(OFFSET('Hygiene Data'!$H$12,0,10*ROW('Hygiene Data'!H144))="","",OFFSET('Hygiene Data'!$H$12,0,10*ROW('Hygiene Data'!H144)))</f>
        <v/>
      </c>
      <c r="EC150" s="289" t="str">
        <f ca="true">+IF(OFFSET('Hygiene Data'!$H$13,0,10*ROW('Hygiene Data'!H144))="","",OFFSET('Hygiene Data'!$H$13,0,10*ROW('Hygiene Data'!H144)))</f>
        <v/>
      </c>
      <c r="ED150" s="289" t="str">
        <f ca="true">+IF(OFFSET('Hygiene Data'!$I$11,0,10*ROW('Hygiene Data'!I144))="","",OFFSET('Hygiene Data'!$I$11,0,10*ROW('Hygiene Data'!I144)))</f>
        <v/>
      </c>
      <c r="EE150" s="289" t="str">
        <f ca="true">+IF(OFFSET('Hygiene Data'!$I$12,0,10*ROW('Hygiene Data'!I144))="","",OFFSET('Hygiene Data'!$I$12,0,10*ROW('Hygiene Data'!I144)))</f>
        <v/>
      </c>
      <c r="EF150" s="289"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5"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9"/>
      <c r="BS151" s="289" t="str">
        <f ca="true">+IF(OFFSET('Water Data'!$D$27,0,10*ROW('Water Data'!D145))="","",OFFSET('Water Data'!$D$27,0,10*ROW('Water Data'!D145)))</f>
        <v/>
      </c>
      <c r="BT151" s="289" t="str">
        <f ca="true">+IF(OFFSET('Water Data'!$D$28,0,10*ROW('Water Data'!D145))="","",OFFSET('Water Data'!$D$28,0,10*ROW('Water Data'!D145)))</f>
        <v/>
      </c>
      <c r="BU151" s="289" t="str">
        <f ca="true">+IF(OFFSET('Water Data'!$D$29,0,10*ROW('Water Data'!D145))="","",OFFSET('Water Data'!$D$29,0,10*ROW('Water Data'!D145)))</f>
        <v/>
      </c>
      <c r="BV151" s="289" t="str">
        <f ca="true">+IF(OFFSET('Water Data'!$E$27,0,10*ROW('Water Data'!E145))="","",OFFSET('Water Data'!$E$27,0,10*ROW('Water Data'!E145)))</f>
        <v/>
      </c>
      <c r="BW151" s="289" t="str">
        <f ca="true">+IF(OFFSET('Water Data'!$E$28,0,10*ROW('Water Data'!E145))="","",OFFSET('Water Data'!$E$28,0,10*ROW('Water Data'!E145)))</f>
        <v/>
      </c>
      <c r="BX151" s="289" t="str">
        <f ca="true">+IF(OFFSET('Water Data'!$E$29,0,10*ROW('Water Data'!E145))="","",OFFSET('Water Data'!$E$29,0,10*ROW('Water Data'!E145)))</f>
        <v/>
      </c>
      <c r="BY151" s="289" t="str">
        <f ca="true">+IF(OFFSET('Water Data'!$F$27,0,10*ROW('Water Data'!F145))="","",OFFSET('Water Data'!$F$27,0,10*ROW('Water Data'!F145)))</f>
        <v/>
      </c>
      <c r="BZ151" s="289" t="str">
        <f ca="true">+IF(OFFSET('Water Data'!$F$28,0,10*ROW('Water Data'!F145))="","",OFFSET('Water Data'!$F$28,0,10*ROW('Water Data'!F145)))</f>
        <v/>
      </c>
      <c r="CA151" s="289" t="str">
        <f ca="true">+IF(OFFSET('Water Data'!$F$29,0,10*ROW('Water Data'!F145))="","",OFFSET('Water Data'!$F$29,0,10*ROW('Water Data'!F145)))</f>
        <v/>
      </c>
      <c r="CB151" s="289" t="str">
        <f ca="true">+IF(OFFSET('Water Data'!$G$27,0,10*ROW('Water Data'!G145))="","",OFFSET('Water Data'!$G$27,0,10*ROW('Water Data'!G145)))</f>
        <v/>
      </c>
      <c r="CC151" s="289" t="str">
        <f ca="true">+IF(OFFSET('Water Data'!$G$28,0,10*ROW('Water Data'!G145))="","",OFFSET('Water Data'!$G$28,0,10*ROW('Water Data'!G145)))</f>
        <v/>
      </c>
      <c r="CD151" s="289" t="str">
        <f ca="true">+IF(OFFSET('Water Data'!$G$29,0,10*ROW('Water Data'!G145))="","",OFFSET('Water Data'!$G$29,0,10*ROW('Water Data'!G145)))</f>
        <v/>
      </c>
      <c r="CE151" s="289" t="str">
        <f ca="true">+IF(OFFSET('Water Data'!$H$27,0,10*ROW('Water Data'!H145))="","",OFFSET('Water Data'!$H$27,0,10*ROW('Water Data'!H145)))</f>
        <v/>
      </c>
      <c r="CF151" s="289" t="str">
        <f ca="true">+IF(OFFSET('Water Data'!$H$28,0,10*ROW('Water Data'!H145))="","",OFFSET('Water Data'!$H$28,0,10*ROW('Water Data'!H145)))</f>
        <v/>
      </c>
      <c r="CG151" s="289" t="str">
        <f ca="true">+IF(OFFSET('Water Data'!$H$29,0,10*ROW('Water Data'!H145))="","",OFFSET('Water Data'!$H$29,0,10*ROW('Water Data'!H145)))</f>
        <v/>
      </c>
      <c r="CH151" s="289" t="str">
        <f ca="true">+IF(OFFSET('Water Data'!$I$27,0,10*ROW('Water Data'!I145))="","",OFFSET('Water Data'!$I$27,0,10*ROW('Water Data'!I145)))</f>
        <v/>
      </c>
      <c r="CI151" s="289" t="str">
        <f ca="true">+IF(OFFSET('Water Data'!$I$28,0,10*ROW('Water Data'!I145))="","",OFFSET('Water Data'!$I$28,0,10*ROW('Water Data'!I145)))</f>
        <v/>
      </c>
      <c r="CJ151" s="289" t="str">
        <f ca="true">+IF(OFFSET('Water Data'!$I$29,0,10*ROW('Water Data'!I145))="","",OFFSET('Water Data'!$I$29,0,10*ROW('Water Data'!I145)))</f>
        <v/>
      </c>
      <c r="CK151" s="289" t="str">
        <f ca="true">+IF(OFFSET('Sanitation Data'!$D$28,0,10*ROW('Sanitation Data'!D145))="","",OFFSET('Sanitation Data'!$D$28,0,10*ROW('Sanitation Data'!D145)))</f>
        <v/>
      </c>
      <c r="CL151" s="289" t="str">
        <f ca="true">+IF(OFFSET('Sanitation Data'!$D$29,0,10*ROW('Sanitation Data'!D145))="","",OFFSET('Sanitation Data'!$D$29,0,10*ROW('Sanitation Data'!D145)))</f>
        <v/>
      </c>
      <c r="CM151" s="289" t="str">
        <f ca="true">+IF(OFFSET('Sanitation Data'!$D$30,0,10*ROW('Sanitation Data'!D145))="","",OFFSET('Sanitation Data'!$D$30,0,10*ROW('Sanitation Data'!D145)))</f>
        <v/>
      </c>
      <c r="CN151" s="289" t="str">
        <f ca="true">+IF(OFFSET('Sanitation Data'!$D$31,0,10*ROW('Sanitation Data'!D145))="","",OFFSET('Sanitation Data'!$D$31,0,10*ROW('Sanitation Data'!D145)))</f>
        <v/>
      </c>
      <c r="CO151" s="289" t="str">
        <f ca="true">+IF(OFFSET('Sanitation Data'!$D$32,0,10*ROW('Sanitation Data'!D145))="","",OFFSET('Sanitation Data'!$D$32,0,10*ROW('Sanitation Data'!D145)))</f>
        <v/>
      </c>
      <c r="CP151" s="289" t="str">
        <f ca="true">+IF(OFFSET('Sanitation Data'!$E$28,0,10*ROW('Sanitation Data'!E145))="","",OFFSET('Sanitation Data'!$E$28,0,10*ROW('Sanitation Data'!E145)))</f>
        <v/>
      </c>
      <c r="CQ151" s="289" t="str">
        <f ca="true">+IF(OFFSET('Sanitation Data'!$E$29,0,10*ROW('Sanitation Data'!E145))="","",OFFSET('Sanitation Data'!$E$29,0,10*ROW('Sanitation Data'!E145)))</f>
        <v/>
      </c>
      <c r="CR151" s="289" t="str">
        <f ca="true">+IF(OFFSET('Sanitation Data'!$E$30,0,10*ROW('Sanitation Data'!E145))="","",OFFSET('Sanitation Data'!$E$30,0,10*ROW('Sanitation Data'!E145)))</f>
        <v/>
      </c>
      <c r="CS151" s="289" t="str">
        <f ca="true">+IF(OFFSET('Sanitation Data'!$E$31,0,10*ROW('Sanitation Data'!E145))="","",OFFSET('Sanitation Data'!$E$31,0,10*ROW('Sanitation Data'!E145)))</f>
        <v/>
      </c>
      <c r="CT151" s="289" t="str">
        <f ca="true">+IF(OFFSET('Sanitation Data'!$E$32,0,10*ROW('Sanitation Data'!E145))="","",OFFSET('Sanitation Data'!$E$32,0,10*ROW('Sanitation Data'!E145)))</f>
        <v/>
      </c>
      <c r="CU151" s="289" t="str">
        <f ca="true">+IF(OFFSET('Sanitation Data'!$F$28,0,10*ROW('Sanitation Data'!F145))="","",OFFSET('Sanitation Data'!$F$28,0,10*ROW('Sanitation Data'!F145)))</f>
        <v/>
      </c>
      <c r="CV151" s="289" t="str">
        <f ca="true">+IF(OFFSET('Sanitation Data'!$F$29,0,10*ROW('Sanitation Data'!F145))="","",OFFSET('Sanitation Data'!$F$29,0,10*ROW('Sanitation Data'!F145)))</f>
        <v/>
      </c>
      <c r="CW151" s="289" t="str">
        <f ca="true">+IF(OFFSET('Sanitation Data'!$F$30,0,10*ROW('Sanitation Data'!F145))="","",OFFSET('Sanitation Data'!$F$30,0,10*ROW('Sanitation Data'!F145)))</f>
        <v/>
      </c>
      <c r="CX151" s="289" t="str">
        <f ca="true">+IF(OFFSET('Sanitation Data'!$F$31,0,10*ROW('Sanitation Data'!F145))="","",OFFSET('Sanitation Data'!$F$31,0,10*ROW('Sanitation Data'!F145)))</f>
        <v/>
      </c>
      <c r="CY151" s="289" t="str">
        <f ca="true">+IF(OFFSET('Sanitation Data'!$F$32,0,10*ROW('Sanitation Data'!F145))="","",OFFSET('Sanitation Data'!$F$32,0,10*ROW('Sanitation Data'!F145)))</f>
        <v/>
      </c>
      <c r="CZ151" s="289" t="str">
        <f ca="true">+IF(OFFSET('Sanitation Data'!$G$28,0,10*ROW('Sanitation Data'!G145))="","",OFFSET('Sanitation Data'!$G$28,0,10*ROW('Sanitation Data'!G145)))</f>
        <v/>
      </c>
      <c r="DA151" s="289" t="str">
        <f ca="true">+IF(OFFSET('Sanitation Data'!$G$29,0,10*ROW('Sanitation Data'!G145))="","",OFFSET('Sanitation Data'!$G$29,0,10*ROW('Sanitation Data'!G145)))</f>
        <v/>
      </c>
      <c r="DB151" s="289" t="str">
        <f ca="true">+IF(OFFSET('Sanitation Data'!$G$30,0,10*ROW('Sanitation Data'!G145))="","",OFFSET('Sanitation Data'!$G$30,0,10*ROW('Sanitation Data'!G145)))</f>
        <v/>
      </c>
      <c r="DC151" s="289" t="str">
        <f ca="true">+IF(OFFSET('Sanitation Data'!$G$31,0,10*ROW('Sanitation Data'!G145))="","",OFFSET('Sanitation Data'!$G$31,0,10*ROW('Sanitation Data'!G145)))</f>
        <v/>
      </c>
      <c r="DD151" s="289" t="str">
        <f ca="true">+IF(OFFSET('Sanitation Data'!$G$32,0,10*ROW('Sanitation Data'!G145))="","",OFFSET('Sanitation Data'!$G$32,0,10*ROW('Sanitation Data'!G145)))</f>
        <v/>
      </c>
      <c r="DE151" s="289" t="str">
        <f ca="true">+IF(OFFSET('Sanitation Data'!$H$28,0,10*ROW('Sanitation Data'!H145))="","",OFFSET('Sanitation Data'!$H$28,0,10*ROW('Sanitation Data'!H145)))</f>
        <v/>
      </c>
      <c r="DF151" s="289" t="str">
        <f ca="true">+IF(OFFSET('Sanitation Data'!$H$29,0,10*ROW('Sanitation Data'!H145))="","",OFFSET('Sanitation Data'!$H$29,0,10*ROW('Sanitation Data'!H145)))</f>
        <v/>
      </c>
      <c r="DG151" s="289" t="str">
        <f ca="true">+IF(OFFSET('Sanitation Data'!$H$30,0,10*ROW('Sanitation Data'!H145))="","",OFFSET('Sanitation Data'!$H$30,0,10*ROW('Sanitation Data'!H145)))</f>
        <v/>
      </c>
      <c r="DH151" s="289" t="str">
        <f ca="true">+IF(OFFSET('Sanitation Data'!$H$31,0,10*ROW('Sanitation Data'!H145))="","",OFFSET('Sanitation Data'!$H$31,0,10*ROW('Sanitation Data'!H145)))</f>
        <v/>
      </c>
      <c r="DI151" s="289" t="str">
        <f ca="true">+IF(OFFSET('Sanitation Data'!$H$32,0,10*ROW('Sanitation Data'!H145))="","",OFFSET('Sanitation Data'!$H$32,0,10*ROW('Sanitation Data'!H145)))</f>
        <v/>
      </c>
      <c r="DJ151" s="289" t="str">
        <f ca="true">+IF(OFFSET('Sanitation Data'!$I$28,0,10*ROW('Sanitation Data'!I145))="","",OFFSET('Sanitation Data'!$I$28,0,10*ROW('Sanitation Data'!I145)))</f>
        <v/>
      </c>
      <c r="DK151" s="289" t="str">
        <f ca="true">+IF(OFFSET('Sanitation Data'!$I$29,0,10*ROW('Sanitation Data'!I145))="","",OFFSET('Sanitation Data'!$I$29,0,10*ROW('Sanitation Data'!I145)))</f>
        <v/>
      </c>
      <c r="DL151" s="289" t="str">
        <f ca="true">+IF(OFFSET('Sanitation Data'!$I$30,0,10*ROW('Sanitation Data'!I145))="","",OFFSET('Sanitation Data'!$I$30,0,10*ROW('Sanitation Data'!I145)))</f>
        <v/>
      </c>
      <c r="DM151" s="289" t="str">
        <f ca="true">+IF(OFFSET('Sanitation Data'!$I$31,0,10*ROW('Sanitation Data'!I145))="","",OFFSET('Sanitation Data'!$I$31,0,10*ROW('Sanitation Data'!I145)))</f>
        <v/>
      </c>
      <c r="DN151" s="289" t="str">
        <f ca="true">+IF(OFFSET('Sanitation Data'!$I$32,0,10*ROW('Sanitation Data'!I145))="","",OFFSET('Sanitation Data'!$I$32,0,10*ROW('Sanitation Data'!I145)))</f>
        <v/>
      </c>
      <c r="DO151" s="289" t="str">
        <f ca="true">+IF(OFFSET('Hygiene Data'!$D$11,0,10*ROW('Hygiene Data'!D145))="","",OFFSET('Hygiene Data'!$D$11,0,10*ROW('Hygiene Data'!D145)))</f>
        <v/>
      </c>
      <c r="DP151" s="289" t="str">
        <f ca="true">+IF(OFFSET('Hygiene Data'!$D$12,0,10*ROW('Hygiene Data'!D145))="","",OFFSET('Hygiene Data'!$D$12,0,10*ROW('Hygiene Data'!D145)))</f>
        <v/>
      </c>
      <c r="DQ151" s="289" t="str">
        <f ca="true">+IF(OFFSET('Hygiene Data'!$D$13,0,10*ROW('Hygiene Data'!D145))="","",OFFSET('Hygiene Data'!$D$13,0,10*ROW('Hygiene Data'!D145)))</f>
        <v/>
      </c>
      <c r="DR151" s="289" t="str">
        <f ca="true">+IF(OFFSET('Hygiene Data'!$E$11,0,10*ROW('Hygiene Data'!E145))="","",OFFSET('Hygiene Data'!$E$11,0,10*ROW('Hygiene Data'!E145)))</f>
        <v/>
      </c>
      <c r="DS151" s="289" t="str">
        <f ca="true">+IF(OFFSET('Hygiene Data'!$E$12,0,10*ROW('Hygiene Data'!E145))="","",OFFSET('Hygiene Data'!$E$12,0,10*ROW('Hygiene Data'!E145)))</f>
        <v/>
      </c>
      <c r="DT151" s="289" t="str">
        <f ca="true">+IF(OFFSET('Hygiene Data'!$E$13,0,10*ROW('Hygiene Data'!E145))="","",OFFSET('Hygiene Data'!$E$13,0,10*ROW('Hygiene Data'!E145)))</f>
        <v/>
      </c>
      <c r="DU151" s="289" t="str">
        <f ca="true">+IF(OFFSET('Hygiene Data'!$F$11,0,10*ROW('Hygiene Data'!F145))="","",OFFSET('Hygiene Data'!$F$11,0,10*ROW('Hygiene Data'!F145)))</f>
        <v/>
      </c>
      <c r="DV151" s="289" t="str">
        <f ca="true">+IF(OFFSET('Hygiene Data'!$F$12,0,10*ROW('Hygiene Data'!F145))="","",OFFSET('Hygiene Data'!$F$12,0,10*ROW('Hygiene Data'!F145)))</f>
        <v/>
      </c>
      <c r="DW151" s="289" t="str">
        <f ca="true">+IF(OFFSET('Hygiene Data'!$F$13,0,10*ROW('Hygiene Data'!F145))="","",OFFSET('Hygiene Data'!$F$13,0,10*ROW('Hygiene Data'!F145)))</f>
        <v/>
      </c>
      <c r="DX151" s="289" t="str">
        <f ca="true">+IF(OFFSET('Hygiene Data'!$G$11,0,10*ROW('Hygiene Data'!G145))="","",OFFSET('Hygiene Data'!$G$11,0,10*ROW('Hygiene Data'!G145)))</f>
        <v/>
      </c>
      <c r="DY151" s="289" t="str">
        <f ca="true">+IF(OFFSET('Hygiene Data'!$G$12,0,10*ROW('Hygiene Data'!G145))="","",OFFSET('Hygiene Data'!$G$12,0,10*ROW('Hygiene Data'!G145)))</f>
        <v/>
      </c>
      <c r="DZ151" s="289" t="str">
        <f ca="true">+IF(OFFSET('Hygiene Data'!$G$13,0,10*ROW('Hygiene Data'!G145))="","",OFFSET('Hygiene Data'!$G$13,0,10*ROW('Hygiene Data'!G145)))</f>
        <v/>
      </c>
      <c r="EA151" s="289" t="str">
        <f ca="true">+IF(OFFSET('Hygiene Data'!$H$11,0,10*ROW('Hygiene Data'!H145))="","",OFFSET('Hygiene Data'!$H$11,0,10*ROW('Hygiene Data'!H145)))</f>
        <v/>
      </c>
      <c r="EB151" s="289" t="str">
        <f ca="true">+IF(OFFSET('Hygiene Data'!$H$12,0,10*ROW('Hygiene Data'!H145))="","",OFFSET('Hygiene Data'!$H$12,0,10*ROW('Hygiene Data'!H145)))</f>
        <v/>
      </c>
      <c r="EC151" s="289" t="str">
        <f ca="true">+IF(OFFSET('Hygiene Data'!$H$13,0,10*ROW('Hygiene Data'!H145))="","",OFFSET('Hygiene Data'!$H$13,0,10*ROW('Hygiene Data'!H145)))</f>
        <v/>
      </c>
      <c r="ED151" s="289" t="str">
        <f ca="true">+IF(OFFSET('Hygiene Data'!$I$11,0,10*ROW('Hygiene Data'!I145))="","",OFFSET('Hygiene Data'!$I$11,0,10*ROW('Hygiene Data'!I145)))</f>
        <v/>
      </c>
      <c r="EE151" s="289" t="str">
        <f ca="true">+IF(OFFSET('Hygiene Data'!$I$12,0,10*ROW('Hygiene Data'!I145))="","",OFFSET('Hygiene Data'!$I$12,0,10*ROW('Hygiene Data'!I145)))</f>
        <v/>
      </c>
      <c r="EF151" s="289"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5"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9"/>
      <c r="BS152" s="289" t="str">
        <f ca="true">+IF(OFFSET('Water Data'!$D$27,0,10*ROW('Water Data'!D146))="","",OFFSET('Water Data'!$D$27,0,10*ROW('Water Data'!D146)))</f>
        <v/>
      </c>
      <c r="BT152" s="289" t="str">
        <f ca="true">+IF(OFFSET('Water Data'!$D$28,0,10*ROW('Water Data'!D146))="","",OFFSET('Water Data'!$D$28,0,10*ROW('Water Data'!D146)))</f>
        <v/>
      </c>
      <c r="BU152" s="289" t="str">
        <f ca="true">+IF(OFFSET('Water Data'!$D$29,0,10*ROW('Water Data'!D146))="","",OFFSET('Water Data'!$D$29,0,10*ROW('Water Data'!D146)))</f>
        <v/>
      </c>
      <c r="BV152" s="289" t="str">
        <f ca="true">+IF(OFFSET('Water Data'!$E$27,0,10*ROW('Water Data'!E146))="","",OFFSET('Water Data'!$E$27,0,10*ROW('Water Data'!E146)))</f>
        <v/>
      </c>
      <c r="BW152" s="289" t="str">
        <f ca="true">+IF(OFFSET('Water Data'!$E$28,0,10*ROW('Water Data'!E146))="","",OFFSET('Water Data'!$E$28,0,10*ROW('Water Data'!E146)))</f>
        <v/>
      </c>
      <c r="BX152" s="289" t="str">
        <f ca="true">+IF(OFFSET('Water Data'!$E$29,0,10*ROW('Water Data'!E146))="","",OFFSET('Water Data'!$E$29,0,10*ROW('Water Data'!E146)))</f>
        <v/>
      </c>
      <c r="BY152" s="289" t="str">
        <f ca="true">+IF(OFFSET('Water Data'!$F$27,0,10*ROW('Water Data'!F146))="","",OFFSET('Water Data'!$F$27,0,10*ROW('Water Data'!F146)))</f>
        <v/>
      </c>
      <c r="BZ152" s="289" t="str">
        <f ca="true">+IF(OFFSET('Water Data'!$F$28,0,10*ROW('Water Data'!F146))="","",OFFSET('Water Data'!$F$28,0,10*ROW('Water Data'!F146)))</f>
        <v/>
      </c>
      <c r="CA152" s="289" t="str">
        <f ca="true">+IF(OFFSET('Water Data'!$F$29,0,10*ROW('Water Data'!F146))="","",OFFSET('Water Data'!$F$29,0,10*ROW('Water Data'!F146)))</f>
        <v/>
      </c>
      <c r="CB152" s="289" t="str">
        <f ca="true">+IF(OFFSET('Water Data'!$G$27,0,10*ROW('Water Data'!G146))="","",OFFSET('Water Data'!$G$27,0,10*ROW('Water Data'!G146)))</f>
        <v/>
      </c>
      <c r="CC152" s="289" t="str">
        <f ca="true">+IF(OFFSET('Water Data'!$G$28,0,10*ROW('Water Data'!G146))="","",OFFSET('Water Data'!$G$28,0,10*ROW('Water Data'!G146)))</f>
        <v/>
      </c>
      <c r="CD152" s="289" t="str">
        <f ca="true">+IF(OFFSET('Water Data'!$G$29,0,10*ROW('Water Data'!G146))="","",OFFSET('Water Data'!$G$29,0,10*ROW('Water Data'!G146)))</f>
        <v/>
      </c>
      <c r="CE152" s="289" t="str">
        <f ca="true">+IF(OFFSET('Water Data'!$H$27,0,10*ROW('Water Data'!H146))="","",OFFSET('Water Data'!$H$27,0,10*ROW('Water Data'!H146)))</f>
        <v/>
      </c>
      <c r="CF152" s="289" t="str">
        <f ca="true">+IF(OFFSET('Water Data'!$H$28,0,10*ROW('Water Data'!H146))="","",OFFSET('Water Data'!$H$28,0,10*ROW('Water Data'!H146)))</f>
        <v/>
      </c>
      <c r="CG152" s="289" t="str">
        <f ca="true">+IF(OFFSET('Water Data'!$H$29,0,10*ROW('Water Data'!H146))="","",OFFSET('Water Data'!$H$29,0,10*ROW('Water Data'!H146)))</f>
        <v/>
      </c>
      <c r="CH152" s="289" t="str">
        <f ca="true">+IF(OFFSET('Water Data'!$I$27,0,10*ROW('Water Data'!I146))="","",OFFSET('Water Data'!$I$27,0,10*ROW('Water Data'!I146)))</f>
        <v/>
      </c>
      <c r="CI152" s="289" t="str">
        <f ca="true">+IF(OFFSET('Water Data'!$I$28,0,10*ROW('Water Data'!I146))="","",OFFSET('Water Data'!$I$28,0,10*ROW('Water Data'!I146)))</f>
        <v/>
      </c>
      <c r="CJ152" s="289" t="str">
        <f ca="true">+IF(OFFSET('Water Data'!$I$29,0,10*ROW('Water Data'!I146))="","",OFFSET('Water Data'!$I$29,0,10*ROW('Water Data'!I146)))</f>
        <v/>
      </c>
      <c r="CK152" s="289" t="str">
        <f ca="true">+IF(OFFSET('Sanitation Data'!$D$28,0,10*ROW('Sanitation Data'!D146))="","",OFFSET('Sanitation Data'!$D$28,0,10*ROW('Sanitation Data'!D146)))</f>
        <v/>
      </c>
      <c r="CL152" s="289" t="str">
        <f ca="true">+IF(OFFSET('Sanitation Data'!$D$29,0,10*ROW('Sanitation Data'!D146))="","",OFFSET('Sanitation Data'!$D$29,0,10*ROW('Sanitation Data'!D146)))</f>
        <v/>
      </c>
      <c r="CM152" s="289" t="str">
        <f ca="true">+IF(OFFSET('Sanitation Data'!$D$30,0,10*ROW('Sanitation Data'!D146))="","",OFFSET('Sanitation Data'!$D$30,0,10*ROW('Sanitation Data'!D146)))</f>
        <v/>
      </c>
      <c r="CN152" s="289" t="str">
        <f ca="true">+IF(OFFSET('Sanitation Data'!$D$31,0,10*ROW('Sanitation Data'!D146))="","",OFFSET('Sanitation Data'!$D$31,0,10*ROW('Sanitation Data'!D146)))</f>
        <v/>
      </c>
      <c r="CO152" s="289" t="str">
        <f ca="true">+IF(OFFSET('Sanitation Data'!$D$32,0,10*ROW('Sanitation Data'!D146))="","",OFFSET('Sanitation Data'!$D$32,0,10*ROW('Sanitation Data'!D146)))</f>
        <v/>
      </c>
      <c r="CP152" s="289" t="str">
        <f ca="true">+IF(OFFSET('Sanitation Data'!$E$28,0,10*ROW('Sanitation Data'!E146))="","",OFFSET('Sanitation Data'!$E$28,0,10*ROW('Sanitation Data'!E146)))</f>
        <v/>
      </c>
      <c r="CQ152" s="289" t="str">
        <f ca="true">+IF(OFFSET('Sanitation Data'!$E$29,0,10*ROW('Sanitation Data'!E146))="","",OFFSET('Sanitation Data'!$E$29,0,10*ROW('Sanitation Data'!E146)))</f>
        <v/>
      </c>
      <c r="CR152" s="289" t="str">
        <f ca="true">+IF(OFFSET('Sanitation Data'!$E$30,0,10*ROW('Sanitation Data'!E146))="","",OFFSET('Sanitation Data'!$E$30,0,10*ROW('Sanitation Data'!E146)))</f>
        <v/>
      </c>
      <c r="CS152" s="289" t="str">
        <f ca="true">+IF(OFFSET('Sanitation Data'!$E$31,0,10*ROW('Sanitation Data'!E146))="","",OFFSET('Sanitation Data'!$E$31,0,10*ROW('Sanitation Data'!E146)))</f>
        <v/>
      </c>
      <c r="CT152" s="289" t="str">
        <f ca="true">+IF(OFFSET('Sanitation Data'!$E$32,0,10*ROW('Sanitation Data'!E146))="","",OFFSET('Sanitation Data'!$E$32,0,10*ROW('Sanitation Data'!E146)))</f>
        <v/>
      </c>
      <c r="CU152" s="289" t="str">
        <f ca="true">+IF(OFFSET('Sanitation Data'!$F$28,0,10*ROW('Sanitation Data'!F146))="","",OFFSET('Sanitation Data'!$F$28,0,10*ROW('Sanitation Data'!F146)))</f>
        <v/>
      </c>
      <c r="CV152" s="289" t="str">
        <f ca="true">+IF(OFFSET('Sanitation Data'!$F$29,0,10*ROW('Sanitation Data'!F146))="","",OFFSET('Sanitation Data'!$F$29,0,10*ROW('Sanitation Data'!F146)))</f>
        <v/>
      </c>
      <c r="CW152" s="289" t="str">
        <f ca="true">+IF(OFFSET('Sanitation Data'!$F$30,0,10*ROW('Sanitation Data'!F146))="","",OFFSET('Sanitation Data'!$F$30,0,10*ROW('Sanitation Data'!F146)))</f>
        <v/>
      </c>
      <c r="CX152" s="289" t="str">
        <f ca="true">+IF(OFFSET('Sanitation Data'!$F$31,0,10*ROW('Sanitation Data'!F146))="","",OFFSET('Sanitation Data'!$F$31,0,10*ROW('Sanitation Data'!F146)))</f>
        <v/>
      </c>
      <c r="CY152" s="289" t="str">
        <f ca="true">+IF(OFFSET('Sanitation Data'!$F$32,0,10*ROW('Sanitation Data'!F146))="","",OFFSET('Sanitation Data'!$F$32,0,10*ROW('Sanitation Data'!F146)))</f>
        <v/>
      </c>
      <c r="CZ152" s="289" t="str">
        <f ca="true">+IF(OFFSET('Sanitation Data'!$G$28,0,10*ROW('Sanitation Data'!G146))="","",OFFSET('Sanitation Data'!$G$28,0,10*ROW('Sanitation Data'!G146)))</f>
        <v/>
      </c>
      <c r="DA152" s="289" t="str">
        <f ca="true">+IF(OFFSET('Sanitation Data'!$G$29,0,10*ROW('Sanitation Data'!G146))="","",OFFSET('Sanitation Data'!$G$29,0,10*ROW('Sanitation Data'!G146)))</f>
        <v/>
      </c>
      <c r="DB152" s="289" t="str">
        <f ca="true">+IF(OFFSET('Sanitation Data'!$G$30,0,10*ROW('Sanitation Data'!G146))="","",OFFSET('Sanitation Data'!$G$30,0,10*ROW('Sanitation Data'!G146)))</f>
        <v/>
      </c>
      <c r="DC152" s="289" t="str">
        <f ca="true">+IF(OFFSET('Sanitation Data'!$G$31,0,10*ROW('Sanitation Data'!G146))="","",OFFSET('Sanitation Data'!$G$31,0,10*ROW('Sanitation Data'!G146)))</f>
        <v/>
      </c>
      <c r="DD152" s="289" t="str">
        <f ca="true">+IF(OFFSET('Sanitation Data'!$G$32,0,10*ROW('Sanitation Data'!G146))="","",OFFSET('Sanitation Data'!$G$32,0,10*ROW('Sanitation Data'!G146)))</f>
        <v/>
      </c>
      <c r="DE152" s="289" t="str">
        <f ca="true">+IF(OFFSET('Sanitation Data'!$H$28,0,10*ROW('Sanitation Data'!H146))="","",OFFSET('Sanitation Data'!$H$28,0,10*ROW('Sanitation Data'!H146)))</f>
        <v/>
      </c>
      <c r="DF152" s="289" t="str">
        <f ca="true">+IF(OFFSET('Sanitation Data'!$H$29,0,10*ROW('Sanitation Data'!H146))="","",OFFSET('Sanitation Data'!$H$29,0,10*ROW('Sanitation Data'!H146)))</f>
        <v/>
      </c>
      <c r="DG152" s="289" t="str">
        <f ca="true">+IF(OFFSET('Sanitation Data'!$H$30,0,10*ROW('Sanitation Data'!H146))="","",OFFSET('Sanitation Data'!$H$30,0,10*ROW('Sanitation Data'!H146)))</f>
        <v/>
      </c>
      <c r="DH152" s="289" t="str">
        <f ca="true">+IF(OFFSET('Sanitation Data'!$H$31,0,10*ROW('Sanitation Data'!H146))="","",OFFSET('Sanitation Data'!$H$31,0,10*ROW('Sanitation Data'!H146)))</f>
        <v/>
      </c>
      <c r="DI152" s="289" t="str">
        <f ca="true">+IF(OFFSET('Sanitation Data'!$H$32,0,10*ROW('Sanitation Data'!H146))="","",OFFSET('Sanitation Data'!$H$32,0,10*ROW('Sanitation Data'!H146)))</f>
        <v/>
      </c>
      <c r="DJ152" s="289" t="str">
        <f ca="true">+IF(OFFSET('Sanitation Data'!$I$28,0,10*ROW('Sanitation Data'!I146))="","",OFFSET('Sanitation Data'!$I$28,0,10*ROW('Sanitation Data'!I146)))</f>
        <v/>
      </c>
      <c r="DK152" s="289" t="str">
        <f ca="true">+IF(OFFSET('Sanitation Data'!$I$29,0,10*ROW('Sanitation Data'!I146))="","",OFFSET('Sanitation Data'!$I$29,0,10*ROW('Sanitation Data'!I146)))</f>
        <v/>
      </c>
      <c r="DL152" s="289" t="str">
        <f ca="true">+IF(OFFSET('Sanitation Data'!$I$30,0,10*ROW('Sanitation Data'!I146))="","",OFFSET('Sanitation Data'!$I$30,0,10*ROW('Sanitation Data'!I146)))</f>
        <v/>
      </c>
      <c r="DM152" s="289" t="str">
        <f ca="true">+IF(OFFSET('Sanitation Data'!$I$31,0,10*ROW('Sanitation Data'!I146))="","",OFFSET('Sanitation Data'!$I$31,0,10*ROW('Sanitation Data'!I146)))</f>
        <v/>
      </c>
      <c r="DN152" s="289" t="str">
        <f ca="true">+IF(OFFSET('Sanitation Data'!$I$32,0,10*ROW('Sanitation Data'!I146))="","",OFFSET('Sanitation Data'!$I$32,0,10*ROW('Sanitation Data'!I146)))</f>
        <v/>
      </c>
      <c r="DO152" s="289" t="str">
        <f ca="true">+IF(OFFSET('Hygiene Data'!$D$11,0,10*ROW('Hygiene Data'!D146))="","",OFFSET('Hygiene Data'!$D$11,0,10*ROW('Hygiene Data'!D146)))</f>
        <v/>
      </c>
      <c r="DP152" s="289" t="str">
        <f ca="true">+IF(OFFSET('Hygiene Data'!$D$12,0,10*ROW('Hygiene Data'!D146))="","",OFFSET('Hygiene Data'!$D$12,0,10*ROW('Hygiene Data'!D146)))</f>
        <v/>
      </c>
      <c r="DQ152" s="289" t="str">
        <f ca="true">+IF(OFFSET('Hygiene Data'!$D$13,0,10*ROW('Hygiene Data'!D146))="","",OFFSET('Hygiene Data'!$D$13,0,10*ROW('Hygiene Data'!D146)))</f>
        <v/>
      </c>
      <c r="DR152" s="289" t="str">
        <f ca="true">+IF(OFFSET('Hygiene Data'!$E$11,0,10*ROW('Hygiene Data'!E146))="","",OFFSET('Hygiene Data'!$E$11,0,10*ROW('Hygiene Data'!E146)))</f>
        <v/>
      </c>
      <c r="DS152" s="289" t="str">
        <f ca="true">+IF(OFFSET('Hygiene Data'!$E$12,0,10*ROW('Hygiene Data'!E146))="","",OFFSET('Hygiene Data'!$E$12,0,10*ROW('Hygiene Data'!E146)))</f>
        <v/>
      </c>
      <c r="DT152" s="289" t="str">
        <f ca="true">+IF(OFFSET('Hygiene Data'!$E$13,0,10*ROW('Hygiene Data'!E146))="","",OFFSET('Hygiene Data'!$E$13,0,10*ROW('Hygiene Data'!E146)))</f>
        <v/>
      </c>
      <c r="DU152" s="289" t="str">
        <f ca="true">+IF(OFFSET('Hygiene Data'!$F$11,0,10*ROW('Hygiene Data'!F146))="","",OFFSET('Hygiene Data'!$F$11,0,10*ROW('Hygiene Data'!F146)))</f>
        <v/>
      </c>
      <c r="DV152" s="289" t="str">
        <f ca="true">+IF(OFFSET('Hygiene Data'!$F$12,0,10*ROW('Hygiene Data'!F146))="","",OFFSET('Hygiene Data'!$F$12,0,10*ROW('Hygiene Data'!F146)))</f>
        <v/>
      </c>
      <c r="DW152" s="289" t="str">
        <f ca="true">+IF(OFFSET('Hygiene Data'!$F$13,0,10*ROW('Hygiene Data'!F146))="","",OFFSET('Hygiene Data'!$F$13,0,10*ROW('Hygiene Data'!F146)))</f>
        <v/>
      </c>
      <c r="DX152" s="289" t="str">
        <f ca="true">+IF(OFFSET('Hygiene Data'!$G$11,0,10*ROW('Hygiene Data'!G146))="","",OFFSET('Hygiene Data'!$G$11,0,10*ROW('Hygiene Data'!G146)))</f>
        <v/>
      </c>
      <c r="DY152" s="289" t="str">
        <f ca="true">+IF(OFFSET('Hygiene Data'!$G$12,0,10*ROW('Hygiene Data'!G146))="","",OFFSET('Hygiene Data'!$G$12,0,10*ROW('Hygiene Data'!G146)))</f>
        <v/>
      </c>
      <c r="DZ152" s="289" t="str">
        <f ca="true">+IF(OFFSET('Hygiene Data'!$G$13,0,10*ROW('Hygiene Data'!G146))="","",OFFSET('Hygiene Data'!$G$13,0,10*ROW('Hygiene Data'!G146)))</f>
        <v/>
      </c>
      <c r="EA152" s="289" t="str">
        <f ca="true">+IF(OFFSET('Hygiene Data'!$H$11,0,10*ROW('Hygiene Data'!H146))="","",OFFSET('Hygiene Data'!$H$11,0,10*ROW('Hygiene Data'!H146)))</f>
        <v/>
      </c>
      <c r="EB152" s="289" t="str">
        <f ca="true">+IF(OFFSET('Hygiene Data'!$H$12,0,10*ROW('Hygiene Data'!H146))="","",OFFSET('Hygiene Data'!$H$12,0,10*ROW('Hygiene Data'!H146)))</f>
        <v/>
      </c>
      <c r="EC152" s="289" t="str">
        <f ca="true">+IF(OFFSET('Hygiene Data'!$H$13,0,10*ROW('Hygiene Data'!H146))="","",OFFSET('Hygiene Data'!$H$13,0,10*ROW('Hygiene Data'!H146)))</f>
        <v/>
      </c>
      <c r="ED152" s="289" t="str">
        <f ca="true">+IF(OFFSET('Hygiene Data'!$I$11,0,10*ROW('Hygiene Data'!I146))="","",OFFSET('Hygiene Data'!$I$11,0,10*ROW('Hygiene Data'!I146)))</f>
        <v/>
      </c>
      <c r="EE152" s="289" t="str">
        <f ca="true">+IF(OFFSET('Hygiene Data'!$I$12,0,10*ROW('Hygiene Data'!I146))="","",OFFSET('Hygiene Data'!$I$12,0,10*ROW('Hygiene Data'!I146)))</f>
        <v/>
      </c>
      <c r="EF152" s="289"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5"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9"/>
      <c r="BS153" s="289" t="str">
        <f ca="true">+IF(OFFSET('Water Data'!$D$27,0,10*ROW('Water Data'!D147))="","",OFFSET('Water Data'!$D$27,0,10*ROW('Water Data'!D147)))</f>
        <v/>
      </c>
      <c r="BT153" s="289" t="str">
        <f ca="true">+IF(OFFSET('Water Data'!$D$28,0,10*ROW('Water Data'!D147))="","",OFFSET('Water Data'!$D$28,0,10*ROW('Water Data'!D147)))</f>
        <v/>
      </c>
      <c r="BU153" s="289" t="str">
        <f ca="true">+IF(OFFSET('Water Data'!$D$29,0,10*ROW('Water Data'!D147))="","",OFFSET('Water Data'!$D$29,0,10*ROW('Water Data'!D147)))</f>
        <v/>
      </c>
      <c r="BV153" s="289" t="str">
        <f ca="true">+IF(OFFSET('Water Data'!$E$27,0,10*ROW('Water Data'!E147))="","",OFFSET('Water Data'!$E$27,0,10*ROW('Water Data'!E147)))</f>
        <v/>
      </c>
      <c r="BW153" s="289" t="str">
        <f ca="true">+IF(OFFSET('Water Data'!$E$28,0,10*ROW('Water Data'!E147))="","",OFFSET('Water Data'!$E$28,0,10*ROW('Water Data'!E147)))</f>
        <v/>
      </c>
      <c r="BX153" s="289" t="str">
        <f ca="true">+IF(OFFSET('Water Data'!$E$29,0,10*ROW('Water Data'!E147))="","",OFFSET('Water Data'!$E$29,0,10*ROW('Water Data'!E147)))</f>
        <v/>
      </c>
      <c r="BY153" s="289" t="str">
        <f ca="true">+IF(OFFSET('Water Data'!$F$27,0,10*ROW('Water Data'!F147))="","",OFFSET('Water Data'!$F$27,0,10*ROW('Water Data'!F147)))</f>
        <v/>
      </c>
      <c r="BZ153" s="289" t="str">
        <f ca="true">+IF(OFFSET('Water Data'!$F$28,0,10*ROW('Water Data'!F147))="","",OFFSET('Water Data'!$F$28,0,10*ROW('Water Data'!F147)))</f>
        <v/>
      </c>
      <c r="CA153" s="289" t="str">
        <f ca="true">+IF(OFFSET('Water Data'!$F$29,0,10*ROW('Water Data'!F147))="","",OFFSET('Water Data'!$F$29,0,10*ROW('Water Data'!F147)))</f>
        <v/>
      </c>
      <c r="CB153" s="289" t="str">
        <f ca="true">+IF(OFFSET('Water Data'!$G$27,0,10*ROW('Water Data'!G147))="","",OFFSET('Water Data'!$G$27,0,10*ROW('Water Data'!G147)))</f>
        <v/>
      </c>
      <c r="CC153" s="289" t="str">
        <f ca="true">+IF(OFFSET('Water Data'!$G$28,0,10*ROW('Water Data'!G147))="","",OFFSET('Water Data'!$G$28,0,10*ROW('Water Data'!G147)))</f>
        <v/>
      </c>
      <c r="CD153" s="289" t="str">
        <f ca="true">+IF(OFFSET('Water Data'!$G$29,0,10*ROW('Water Data'!G147))="","",OFFSET('Water Data'!$G$29,0,10*ROW('Water Data'!G147)))</f>
        <v/>
      </c>
      <c r="CE153" s="289" t="str">
        <f ca="true">+IF(OFFSET('Water Data'!$H$27,0,10*ROW('Water Data'!H147))="","",OFFSET('Water Data'!$H$27,0,10*ROW('Water Data'!H147)))</f>
        <v/>
      </c>
      <c r="CF153" s="289" t="str">
        <f ca="true">+IF(OFFSET('Water Data'!$H$28,0,10*ROW('Water Data'!H147))="","",OFFSET('Water Data'!$H$28,0,10*ROW('Water Data'!H147)))</f>
        <v/>
      </c>
      <c r="CG153" s="289" t="str">
        <f ca="true">+IF(OFFSET('Water Data'!$H$29,0,10*ROW('Water Data'!H147))="","",OFFSET('Water Data'!$H$29,0,10*ROW('Water Data'!H147)))</f>
        <v/>
      </c>
      <c r="CH153" s="289" t="str">
        <f ca="true">+IF(OFFSET('Water Data'!$I$27,0,10*ROW('Water Data'!I147))="","",OFFSET('Water Data'!$I$27,0,10*ROW('Water Data'!I147)))</f>
        <v/>
      </c>
      <c r="CI153" s="289" t="str">
        <f ca="true">+IF(OFFSET('Water Data'!$I$28,0,10*ROW('Water Data'!I147))="","",OFFSET('Water Data'!$I$28,0,10*ROW('Water Data'!I147)))</f>
        <v/>
      </c>
      <c r="CJ153" s="289" t="str">
        <f ca="true">+IF(OFFSET('Water Data'!$I$29,0,10*ROW('Water Data'!I147))="","",OFFSET('Water Data'!$I$29,0,10*ROW('Water Data'!I147)))</f>
        <v/>
      </c>
      <c r="CK153" s="289" t="str">
        <f ca="true">+IF(OFFSET('Sanitation Data'!$D$28,0,10*ROW('Sanitation Data'!D147))="","",OFFSET('Sanitation Data'!$D$28,0,10*ROW('Sanitation Data'!D147)))</f>
        <v/>
      </c>
      <c r="CL153" s="289" t="str">
        <f ca="true">+IF(OFFSET('Sanitation Data'!$D$29,0,10*ROW('Sanitation Data'!D147))="","",OFFSET('Sanitation Data'!$D$29,0,10*ROW('Sanitation Data'!D147)))</f>
        <v/>
      </c>
      <c r="CM153" s="289" t="str">
        <f ca="true">+IF(OFFSET('Sanitation Data'!$D$30,0,10*ROW('Sanitation Data'!D147))="","",OFFSET('Sanitation Data'!$D$30,0,10*ROW('Sanitation Data'!D147)))</f>
        <v/>
      </c>
      <c r="CN153" s="289" t="str">
        <f ca="true">+IF(OFFSET('Sanitation Data'!$D$31,0,10*ROW('Sanitation Data'!D147))="","",OFFSET('Sanitation Data'!$D$31,0,10*ROW('Sanitation Data'!D147)))</f>
        <v/>
      </c>
      <c r="CO153" s="289" t="str">
        <f ca="true">+IF(OFFSET('Sanitation Data'!$D$32,0,10*ROW('Sanitation Data'!D147))="","",OFFSET('Sanitation Data'!$D$32,0,10*ROW('Sanitation Data'!D147)))</f>
        <v/>
      </c>
      <c r="CP153" s="289" t="str">
        <f ca="true">+IF(OFFSET('Sanitation Data'!$E$28,0,10*ROW('Sanitation Data'!E147))="","",OFFSET('Sanitation Data'!$E$28,0,10*ROW('Sanitation Data'!E147)))</f>
        <v/>
      </c>
      <c r="CQ153" s="289" t="str">
        <f ca="true">+IF(OFFSET('Sanitation Data'!$E$29,0,10*ROW('Sanitation Data'!E147))="","",OFFSET('Sanitation Data'!$E$29,0,10*ROW('Sanitation Data'!E147)))</f>
        <v/>
      </c>
      <c r="CR153" s="289" t="str">
        <f ca="true">+IF(OFFSET('Sanitation Data'!$E$30,0,10*ROW('Sanitation Data'!E147))="","",OFFSET('Sanitation Data'!$E$30,0,10*ROW('Sanitation Data'!E147)))</f>
        <v/>
      </c>
      <c r="CS153" s="289" t="str">
        <f ca="true">+IF(OFFSET('Sanitation Data'!$E$31,0,10*ROW('Sanitation Data'!E147))="","",OFFSET('Sanitation Data'!$E$31,0,10*ROW('Sanitation Data'!E147)))</f>
        <v/>
      </c>
      <c r="CT153" s="289" t="str">
        <f ca="true">+IF(OFFSET('Sanitation Data'!$E$32,0,10*ROW('Sanitation Data'!E147))="","",OFFSET('Sanitation Data'!$E$32,0,10*ROW('Sanitation Data'!E147)))</f>
        <v/>
      </c>
      <c r="CU153" s="289" t="str">
        <f ca="true">+IF(OFFSET('Sanitation Data'!$F$28,0,10*ROW('Sanitation Data'!F147))="","",OFFSET('Sanitation Data'!$F$28,0,10*ROW('Sanitation Data'!F147)))</f>
        <v/>
      </c>
      <c r="CV153" s="289" t="str">
        <f ca="true">+IF(OFFSET('Sanitation Data'!$F$29,0,10*ROW('Sanitation Data'!F147))="","",OFFSET('Sanitation Data'!$F$29,0,10*ROW('Sanitation Data'!F147)))</f>
        <v/>
      </c>
      <c r="CW153" s="289" t="str">
        <f ca="true">+IF(OFFSET('Sanitation Data'!$F$30,0,10*ROW('Sanitation Data'!F147))="","",OFFSET('Sanitation Data'!$F$30,0,10*ROW('Sanitation Data'!F147)))</f>
        <v/>
      </c>
      <c r="CX153" s="289" t="str">
        <f ca="true">+IF(OFFSET('Sanitation Data'!$F$31,0,10*ROW('Sanitation Data'!F147))="","",OFFSET('Sanitation Data'!$F$31,0,10*ROW('Sanitation Data'!F147)))</f>
        <v/>
      </c>
      <c r="CY153" s="289" t="str">
        <f ca="true">+IF(OFFSET('Sanitation Data'!$F$32,0,10*ROW('Sanitation Data'!F147))="","",OFFSET('Sanitation Data'!$F$32,0,10*ROW('Sanitation Data'!F147)))</f>
        <v/>
      </c>
      <c r="CZ153" s="289" t="str">
        <f ca="true">+IF(OFFSET('Sanitation Data'!$G$28,0,10*ROW('Sanitation Data'!G147))="","",OFFSET('Sanitation Data'!$G$28,0,10*ROW('Sanitation Data'!G147)))</f>
        <v/>
      </c>
      <c r="DA153" s="289" t="str">
        <f ca="true">+IF(OFFSET('Sanitation Data'!$G$29,0,10*ROW('Sanitation Data'!G147))="","",OFFSET('Sanitation Data'!$G$29,0,10*ROW('Sanitation Data'!G147)))</f>
        <v/>
      </c>
      <c r="DB153" s="289" t="str">
        <f ca="true">+IF(OFFSET('Sanitation Data'!$G$30,0,10*ROW('Sanitation Data'!G147))="","",OFFSET('Sanitation Data'!$G$30,0,10*ROW('Sanitation Data'!G147)))</f>
        <v/>
      </c>
      <c r="DC153" s="289" t="str">
        <f ca="true">+IF(OFFSET('Sanitation Data'!$G$31,0,10*ROW('Sanitation Data'!G147))="","",OFFSET('Sanitation Data'!$G$31,0,10*ROW('Sanitation Data'!G147)))</f>
        <v/>
      </c>
      <c r="DD153" s="289" t="str">
        <f ca="true">+IF(OFFSET('Sanitation Data'!$G$32,0,10*ROW('Sanitation Data'!G147))="","",OFFSET('Sanitation Data'!$G$32,0,10*ROW('Sanitation Data'!G147)))</f>
        <v/>
      </c>
      <c r="DE153" s="289" t="str">
        <f ca="true">+IF(OFFSET('Sanitation Data'!$H$28,0,10*ROW('Sanitation Data'!H147))="","",OFFSET('Sanitation Data'!$H$28,0,10*ROW('Sanitation Data'!H147)))</f>
        <v/>
      </c>
      <c r="DF153" s="289" t="str">
        <f ca="true">+IF(OFFSET('Sanitation Data'!$H$29,0,10*ROW('Sanitation Data'!H147))="","",OFFSET('Sanitation Data'!$H$29,0,10*ROW('Sanitation Data'!H147)))</f>
        <v/>
      </c>
      <c r="DG153" s="289" t="str">
        <f ca="true">+IF(OFFSET('Sanitation Data'!$H$30,0,10*ROW('Sanitation Data'!H147))="","",OFFSET('Sanitation Data'!$H$30,0,10*ROW('Sanitation Data'!H147)))</f>
        <v/>
      </c>
      <c r="DH153" s="289" t="str">
        <f ca="true">+IF(OFFSET('Sanitation Data'!$H$31,0,10*ROW('Sanitation Data'!H147))="","",OFFSET('Sanitation Data'!$H$31,0,10*ROW('Sanitation Data'!H147)))</f>
        <v/>
      </c>
      <c r="DI153" s="289" t="str">
        <f ca="true">+IF(OFFSET('Sanitation Data'!$H$32,0,10*ROW('Sanitation Data'!H147))="","",OFFSET('Sanitation Data'!$H$32,0,10*ROW('Sanitation Data'!H147)))</f>
        <v/>
      </c>
      <c r="DJ153" s="289" t="str">
        <f ca="true">+IF(OFFSET('Sanitation Data'!$I$28,0,10*ROW('Sanitation Data'!I147))="","",OFFSET('Sanitation Data'!$I$28,0,10*ROW('Sanitation Data'!I147)))</f>
        <v/>
      </c>
      <c r="DK153" s="289" t="str">
        <f ca="true">+IF(OFFSET('Sanitation Data'!$I$29,0,10*ROW('Sanitation Data'!I147))="","",OFFSET('Sanitation Data'!$I$29,0,10*ROW('Sanitation Data'!I147)))</f>
        <v/>
      </c>
      <c r="DL153" s="289" t="str">
        <f ca="true">+IF(OFFSET('Sanitation Data'!$I$30,0,10*ROW('Sanitation Data'!I147))="","",OFFSET('Sanitation Data'!$I$30,0,10*ROW('Sanitation Data'!I147)))</f>
        <v/>
      </c>
      <c r="DM153" s="289" t="str">
        <f ca="true">+IF(OFFSET('Sanitation Data'!$I$31,0,10*ROW('Sanitation Data'!I147))="","",OFFSET('Sanitation Data'!$I$31,0,10*ROW('Sanitation Data'!I147)))</f>
        <v/>
      </c>
      <c r="DN153" s="289" t="str">
        <f ca="true">+IF(OFFSET('Sanitation Data'!$I$32,0,10*ROW('Sanitation Data'!I147))="","",OFFSET('Sanitation Data'!$I$32,0,10*ROW('Sanitation Data'!I147)))</f>
        <v/>
      </c>
      <c r="DO153" s="289" t="str">
        <f ca="true">+IF(OFFSET('Hygiene Data'!$D$11,0,10*ROW('Hygiene Data'!D147))="","",OFFSET('Hygiene Data'!$D$11,0,10*ROW('Hygiene Data'!D147)))</f>
        <v/>
      </c>
      <c r="DP153" s="289" t="str">
        <f ca="true">+IF(OFFSET('Hygiene Data'!$D$12,0,10*ROW('Hygiene Data'!D147))="","",OFFSET('Hygiene Data'!$D$12,0,10*ROW('Hygiene Data'!D147)))</f>
        <v/>
      </c>
      <c r="DQ153" s="289" t="str">
        <f ca="true">+IF(OFFSET('Hygiene Data'!$D$13,0,10*ROW('Hygiene Data'!D147))="","",OFFSET('Hygiene Data'!$D$13,0,10*ROW('Hygiene Data'!D147)))</f>
        <v/>
      </c>
      <c r="DR153" s="289" t="str">
        <f ca="true">+IF(OFFSET('Hygiene Data'!$E$11,0,10*ROW('Hygiene Data'!E147))="","",OFFSET('Hygiene Data'!$E$11,0,10*ROW('Hygiene Data'!E147)))</f>
        <v/>
      </c>
      <c r="DS153" s="289" t="str">
        <f ca="true">+IF(OFFSET('Hygiene Data'!$E$12,0,10*ROW('Hygiene Data'!E147))="","",OFFSET('Hygiene Data'!$E$12,0,10*ROW('Hygiene Data'!E147)))</f>
        <v/>
      </c>
      <c r="DT153" s="289" t="str">
        <f ca="true">+IF(OFFSET('Hygiene Data'!$E$13,0,10*ROW('Hygiene Data'!E147))="","",OFFSET('Hygiene Data'!$E$13,0,10*ROW('Hygiene Data'!E147)))</f>
        <v/>
      </c>
      <c r="DU153" s="289" t="str">
        <f ca="true">+IF(OFFSET('Hygiene Data'!$F$11,0,10*ROW('Hygiene Data'!F147))="","",OFFSET('Hygiene Data'!$F$11,0,10*ROW('Hygiene Data'!F147)))</f>
        <v/>
      </c>
      <c r="DV153" s="289" t="str">
        <f ca="true">+IF(OFFSET('Hygiene Data'!$F$12,0,10*ROW('Hygiene Data'!F147))="","",OFFSET('Hygiene Data'!$F$12,0,10*ROW('Hygiene Data'!F147)))</f>
        <v/>
      </c>
      <c r="DW153" s="289" t="str">
        <f ca="true">+IF(OFFSET('Hygiene Data'!$F$13,0,10*ROW('Hygiene Data'!F147))="","",OFFSET('Hygiene Data'!$F$13,0,10*ROW('Hygiene Data'!F147)))</f>
        <v/>
      </c>
      <c r="DX153" s="289" t="str">
        <f ca="true">+IF(OFFSET('Hygiene Data'!$G$11,0,10*ROW('Hygiene Data'!G147))="","",OFFSET('Hygiene Data'!$G$11,0,10*ROW('Hygiene Data'!G147)))</f>
        <v/>
      </c>
      <c r="DY153" s="289" t="str">
        <f ca="true">+IF(OFFSET('Hygiene Data'!$G$12,0,10*ROW('Hygiene Data'!G147))="","",OFFSET('Hygiene Data'!$G$12,0,10*ROW('Hygiene Data'!G147)))</f>
        <v/>
      </c>
      <c r="DZ153" s="289" t="str">
        <f ca="true">+IF(OFFSET('Hygiene Data'!$G$13,0,10*ROW('Hygiene Data'!G147))="","",OFFSET('Hygiene Data'!$G$13,0,10*ROW('Hygiene Data'!G147)))</f>
        <v/>
      </c>
      <c r="EA153" s="289" t="str">
        <f ca="true">+IF(OFFSET('Hygiene Data'!$H$11,0,10*ROW('Hygiene Data'!H147))="","",OFFSET('Hygiene Data'!$H$11,0,10*ROW('Hygiene Data'!H147)))</f>
        <v/>
      </c>
      <c r="EB153" s="289" t="str">
        <f ca="true">+IF(OFFSET('Hygiene Data'!$H$12,0,10*ROW('Hygiene Data'!H147))="","",OFFSET('Hygiene Data'!$H$12,0,10*ROW('Hygiene Data'!H147)))</f>
        <v/>
      </c>
      <c r="EC153" s="289" t="str">
        <f ca="true">+IF(OFFSET('Hygiene Data'!$H$13,0,10*ROW('Hygiene Data'!H147))="","",OFFSET('Hygiene Data'!$H$13,0,10*ROW('Hygiene Data'!H147)))</f>
        <v/>
      </c>
      <c r="ED153" s="289" t="str">
        <f ca="true">+IF(OFFSET('Hygiene Data'!$I$11,0,10*ROW('Hygiene Data'!I147))="","",OFFSET('Hygiene Data'!$I$11,0,10*ROW('Hygiene Data'!I147)))</f>
        <v/>
      </c>
      <c r="EE153" s="289" t="str">
        <f ca="true">+IF(OFFSET('Hygiene Data'!$I$12,0,10*ROW('Hygiene Data'!I147))="","",OFFSET('Hygiene Data'!$I$12,0,10*ROW('Hygiene Data'!I147)))</f>
        <v/>
      </c>
      <c r="EF153" s="289"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5"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9"/>
      <c r="BS154" s="289" t="str">
        <f ca="true">+IF(OFFSET('Water Data'!$D$27,0,10*ROW('Water Data'!D148))="","",OFFSET('Water Data'!$D$27,0,10*ROW('Water Data'!D148)))</f>
        <v/>
      </c>
      <c r="BT154" s="289" t="str">
        <f ca="true">+IF(OFFSET('Water Data'!$D$28,0,10*ROW('Water Data'!D148))="","",OFFSET('Water Data'!$D$28,0,10*ROW('Water Data'!D148)))</f>
        <v/>
      </c>
      <c r="BU154" s="289" t="str">
        <f ca="true">+IF(OFFSET('Water Data'!$D$29,0,10*ROW('Water Data'!D148))="","",OFFSET('Water Data'!$D$29,0,10*ROW('Water Data'!D148)))</f>
        <v/>
      </c>
      <c r="BV154" s="289" t="str">
        <f ca="true">+IF(OFFSET('Water Data'!$E$27,0,10*ROW('Water Data'!E148))="","",OFFSET('Water Data'!$E$27,0,10*ROW('Water Data'!E148)))</f>
        <v/>
      </c>
      <c r="BW154" s="289" t="str">
        <f ca="true">+IF(OFFSET('Water Data'!$E$28,0,10*ROW('Water Data'!E148))="","",OFFSET('Water Data'!$E$28,0,10*ROW('Water Data'!E148)))</f>
        <v/>
      </c>
      <c r="BX154" s="289" t="str">
        <f ca="true">+IF(OFFSET('Water Data'!$E$29,0,10*ROW('Water Data'!E148))="","",OFFSET('Water Data'!$E$29,0,10*ROW('Water Data'!E148)))</f>
        <v/>
      </c>
      <c r="BY154" s="289" t="str">
        <f ca="true">+IF(OFFSET('Water Data'!$F$27,0,10*ROW('Water Data'!F148))="","",OFFSET('Water Data'!$F$27,0,10*ROW('Water Data'!F148)))</f>
        <v/>
      </c>
      <c r="BZ154" s="289" t="str">
        <f ca="true">+IF(OFFSET('Water Data'!$F$28,0,10*ROW('Water Data'!F148))="","",OFFSET('Water Data'!$F$28,0,10*ROW('Water Data'!F148)))</f>
        <v/>
      </c>
      <c r="CA154" s="289" t="str">
        <f ca="true">+IF(OFFSET('Water Data'!$F$29,0,10*ROW('Water Data'!F148))="","",OFFSET('Water Data'!$F$29,0,10*ROW('Water Data'!F148)))</f>
        <v/>
      </c>
      <c r="CB154" s="289" t="str">
        <f ca="true">+IF(OFFSET('Water Data'!$G$27,0,10*ROW('Water Data'!G148))="","",OFFSET('Water Data'!$G$27,0,10*ROW('Water Data'!G148)))</f>
        <v/>
      </c>
      <c r="CC154" s="289" t="str">
        <f ca="true">+IF(OFFSET('Water Data'!$G$28,0,10*ROW('Water Data'!G148))="","",OFFSET('Water Data'!$G$28,0,10*ROW('Water Data'!G148)))</f>
        <v/>
      </c>
      <c r="CD154" s="289" t="str">
        <f ca="true">+IF(OFFSET('Water Data'!$G$29,0,10*ROW('Water Data'!G148))="","",OFFSET('Water Data'!$G$29,0,10*ROW('Water Data'!G148)))</f>
        <v/>
      </c>
      <c r="CE154" s="289" t="str">
        <f ca="true">+IF(OFFSET('Water Data'!$H$27,0,10*ROW('Water Data'!H148))="","",OFFSET('Water Data'!$H$27,0,10*ROW('Water Data'!H148)))</f>
        <v/>
      </c>
      <c r="CF154" s="289" t="str">
        <f ca="true">+IF(OFFSET('Water Data'!$H$28,0,10*ROW('Water Data'!H148))="","",OFFSET('Water Data'!$H$28,0,10*ROW('Water Data'!H148)))</f>
        <v/>
      </c>
      <c r="CG154" s="289" t="str">
        <f ca="true">+IF(OFFSET('Water Data'!$H$29,0,10*ROW('Water Data'!H148))="","",OFFSET('Water Data'!$H$29,0,10*ROW('Water Data'!H148)))</f>
        <v/>
      </c>
      <c r="CH154" s="289" t="str">
        <f ca="true">+IF(OFFSET('Water Data'!$I$27,0,10*ROW('Water Data'!I148))="","",OFFSET('Water Data'!$I$27,0,10*ROW('Water Data'!I148)))</f>
        <v/>
      </c>
      <c r="CI154" s="289" t="str">
        <f ca="true">+IF(OFFSET('Water Data'!$I$28,0,10*ROW('Water Data'!I148))="","",OFFSET('Water Data'!$I$28,0,10*ROW('Water Data'!I148)))</f>
        <v/>
      </c>
      <c r="CJ154" s="289" t="str">
        <f ca="true">+IF(OFFSET('Water Data'!$I$29,0,10*ROW('Water Data'!I148))="","",OFFSET('Water Data'!$I$29,0,10*ROW('Water Data'!I148)))</f>
        <v/>
      </c>
      <c r="CK154" s="289" t="str">
        <f ca="true">+IF(OFFSET('Sanitation Data'!$D$28,0,10*ROW('Sanitation Data'!D148))="","",OFFSET('Sanitation Data'!$D$28,0,10*ROW('Sanitation Data'!D148)))</f>
        <v/>
      </c>
      <c r="CL154" s="289" t="str">
        <f ca="true">+IF(OFFSET('Sanitation Data'!$D$29,0,10*ROW('Sanitation Data'!D148))="","",OFFSET('Sanitation Data'!$D$29,0,10*ROW('Sanitation Data'!D148)))</f>
        <v/>
      </c>
      <c r="CM154" s="289" t="str">
        <f ca="true">+IF(OFFSET('Sanitation Data'!$D$30,0,10*ROW('Sanitation Data'!D148))="","",OFFSET('Sanitation Data'!$D$30,0,10*ROW('Sanitation Data'!D148)))</f>
        <v/>
      </c>
      <c r="CN154" s="289" t="str">
        <f ca="true">+IF(OFFSET('Sanitation Data'!$D$31,0,10*ROW('Sanitation Data'!D148))="","",OFFSET('Sanitation Data'!$D$31,0,10*ROW('Sanitation Data'!D148)))</f>
        <v/>
      </c>
      <c r="CO154" s="289" t="str">
        <f ca="true">+IF(OFFSET('Sanitation Data'!$D$32,0,10*ROW('Sanitation Data'!D148))="","",OFFSET('Sanitation Data'!$D$32,0,10*ROW('Sanitation Data'!D148)))</f>
        <v/>
      </c>
      <c r="CP154" s="289" t="str">
        <f ca="true">+IF(OFFSET('Sanitation Data'!$E$28,0,10*ROW('Sanitation Data'!E148))="","",OFFSET('Sanitation Data'!$E$28,0,10*ROW('Sanitation Data'!E148)))</f>
        <v/>
      </c>
      <c r="CQ154" s="289" t="str">
        <f ca="true">+IF(OFFSET('Sanitation Data'!$E$29,0,10*ROW('Sanitation Data'!E148))="","",OFFSET('Sanitation Data'!$E$29,0,10*ROW('Sanitation Data'!E148)))</f>
        <v/>
      </c>
      <c r="CR154" s="289" t="str">
        <f ca="true">+IF(OFFSET('Sanitation Data'!$E$30,0,10*ROW('Sanitation Data'!E148))="","",OFFSET('Sanitation Data'!$E$30,0,10*ROW('Sanitation Data'!E148)))</f>
        <v/>
      </c>
      <c r="CS154" s="289" t="str">
        <f ca="true">+IF(OFFSET('Sanitation Data'!$E$31,0,10*ROW('Sanitation Data'!E148))="","",OFFSET('Sanitation Data'!$E$31,0,10*ROW('Sanitation Data'!E148)))</f>
        <v/>
      </c>
      <c r="CT154" s="289" t="str">
        <f ca="true">+IF(OFFSET('Sanitation Data'!$E$32,0,10*ROW('Sanitation Data'!E148))="","",OFFSET('Sanitation Data'!$E$32,0,10*ROW('Sanitation Data'!E148)))</f>
        <v/>
      </c>
      <c r="CU154" s="289" t="str">
        <f ca="true">+IF(OFFSET('Sanitation Data'!$F$28,0,10*ROW('Sanitation Data'!F148))="","",OFFSET('Sanitation Data'!$F$28,0,10*ROW('Sanitation Data'!F148)))</f>
        <v/>
      </c>
      <c r="CV154" s="289" t="str">
        <f ca="true">+IF(OFFSET('Sanitation Data'!$F$29,0,10*ROW('Sanitation Data'!F148))="","",OFFSET('Sanitation Data'!$F$29,0,10*ROW('Sanitation Data'!F148)))</f>
        <v/>
      </c>
      <c r="CW154" s="289" t="str">
        <f ca="true">+IF(OFFSET('Sanitation Data'!$F$30,0,10*ROW('Sanitation Data'!F148))="","",OFFSET('Sanitation Data'!$F$30,0,10*ROW('Sanitation Data'!F148)))</f>
        <v/>
      </c>
      <c r="CX154" s="289" t="str">
        <f ca="true">+IF(OFFSET('Sanitation Data'!$F$31,0,10*ROW('Sanitation Data'!F148))="","",OFFSET('Sanitation Data'!$F$31,0,10*ROW('Sanitation Data'!F148)))</f>
        <v/>
      </c>
      <c r="CY154" s="289" t="str">
        <f ca="true">+IF(OFFSET('Sanitation Data'!$F$32,0,10*ROW('Sanitation Data'!F148))="","",OFFSET('Sanitation Data'!$F$32,0,10*ROW('Sanitation Data'!F148)))</f>
        <v/>
      </c>
      <c r="CZ154" s="289" t="str">
        <f ca="true">+IF(OFFSET('Sanitation Data'!$G$28,0,10*ROW('Sanitation Data'!G148))="","",OFFSET('Sanitation Data'!$G$28,0,10*ROW('Sanitation Data'!G148)))</f>
        <v/>
      </c>
      <c r="DA154" s="289" t="str">
        <f ca="true">+IF(OFFSET('Sanitation Data'!$G$29,0,10*ROW('Sanitation Data'!G148))="","",OFFSET('Sanitation Data'!$G$29,0,10*ROW('Sanitation Data'!G148)))</f>
        <v/>
      </c>
      <c r="DB154" s="289" t="str">
        <f ca="true">+IF(OFFSET('Sanitation Data'!$G$30,0,10*ROW('Sanitation Data'!G148))="","",OFFSET('Sanitation Data'!$G$30,0,10*ROW('Sanitation Data'!G148)))</f>
        <v/>
      </c>
      <c r="DC154" s="289" t="str">
        <f ca="true">+IF(OFFSET('Sanitation Data'!$G$31,0,10*ROW('Sanitation Data'!G148))="","",OFFSET('Sanitation Data'!$G$31,0,10*ROW('Sanitation Data'!G148)))</f>
        <v/>
      </c>
      <c r="DD154" s="289" t="str">
        <f ca="true">+IF(OFFSET('Sanitation Data'!$G$32,0,10*ROW('Sanitation Data'!G148))="","",OFFSET('Sanitation Data'!$G$32,0,10*ROW('Sanitation Data'!G148)))</f>
        <v/>
      </c>
      <c r="DE154" s="289" t="str">
        <f ca="true">+IF(OFFSET('Sanitation Data'!$H$28,0,10*ROW('Sanitation Data'!H148))="","",OFFSET('Sanitation Data'!$H$28,0,10*ROW('Sanitation Data'!H148)))</f>
        <v/>
      </c>
      <c r="DF154" s="289" t="str">
        <f ca="true">+IF(OFFSET('Sanitation Data'!$H$29,0,10*ROW('Sanitation Data'!H148))="","",OFFSET('Sanitation Data'!$H$29,0,10*ROW('Sanitation Data'!H148)))</f>
        <v/>
      </c>
      <c r="DG154" s="289" t="str">
        <f ca="true">+IF(OFFSET('Sanitation Data'!$H$30,0,10*ROW('Sanitation Data'!H148))="","",OFFSET('Sanitation Data'!$H$30,0,10*ROW('Sanitation Data'!H148)))</f>
        <v/>
      </c>
      <c r="DH154" s="289" t="str">
        <f ca="true">+IF(OFFSET('Sanitation Data'!$H$31,0,10*ROW('Sanitation Data'!H148))="","",OFFSET('Sanitation Data'!$H$31,0,10*ROW('Sanitation Data'!H148)))</f>
        <v/>
      </c>
      <c r="DI154" s="289" t="str">
        <f ca="true">+IF(OFFSET('Sanitation Data'!$H$32,0,10*ROW('Sanitation Data'!H148))="","",OFFSET('Sanitation Data'!$H$32,0,10*ROW('Sanitation Data'!H148)))</f>
        <v/>
      </c>
      <c r="DJ154" s="289" t="str">
        <f ca="true">+IF(OFFSET('Sanitation Data'!$I$28,0,10*ROW('Sanitation Data'!I148))="","",OFFSET('Sanitation Data'!$I$28,0,10*ROW('Sanitation Data'!I148)))</f>
        <v/>
      </c>
      <c r="DK154" s="289" t="str">
        <f ca="true">+IF(OFFSET('Sanitation Data'!$I$29,0,10*ROW('Sanitation Data'!I148))="","",OFFSET('Sanitation Data'!$I$29,0,10*ROW('Sanitation Data'!I148)))</f>
        <v/>
      </c>
      <c r="DL154" s="289" t="str">
        <f ca="true">+IF(OFFSET('Sanitation Data'!$I$30,0,10*ROW('Sanitation Data'!I148))="","",OFFSET('Sanitation Data'!$I$30,0,10*ROW('Sanitation Data'!I148)))</f>
        <v/>
      </c>
      <c r="DM154" s="289" t="str">
        <f ca="true">+IF(OFFSET('Sanitation Data'!$I$31,0,10*ROW('Sanitation Data'!I148))="","",OFFSET('Sanitation Data'!$I$31,0,10*ROW('Sanitation Data'!I148)))</f>
        <v/>
      </c>
      <c r="DN154" s="289" t="str">
        <f ca="true">+IF(OFFSET('Sanitation Data'!$I$32,0,10*ROW('Sanitation Data'!I148))="","",OFFSET('Sanitation Data'!$I$32,0,10*ROW('Sanitation Data'!I148)))</f>
        <v/>
      </c>
      <c r="DO154" s="289" t="str">
        <f ca="true">+IF(OFFSET('Hygiene Data'!$D$11,0,10*ROW('Hygiene Data'!D148))="","",OFFSET('Hygiene Data'!$D$11,0,10*ROW('Hygiene Data'!D148)))</f>
        <v/>
      </c>
      <c r="DP154" s="289" t="str">
        <f ca="true">+IF(OFFSET('Hygiene Data'!$D$12,0,10*ROW('Hygiene Data'!D148))="","",OFFSET('Hygiene Data'!$D$12,0,10*ROW('Hygiene Data'!D148)))</f>
        <v/>
      </c>
      <c r="DQ154" s="289" t="str">
        <f ca="true">+IF(OFFSET('Hygiene Data'!$D$13,0,10*ROW('Hygiene Data'!D148))="","",OFFSET('Hygiene Data'!$D$13,0,10*ROW('Hygiene Data'!D148)))</f>
        <v/>
      </c>
      <c r="DR154" s="289" t="str">
        <f ca="true">+IF(OFFSET('Hygiene Data'!$E$11,0,10*ROW('Hygiene Data'!E148))="","",OFFSET('Hygiene Data'!$E$11,0,10*ROW('Hygiene Data'!E148)))</f>
        <v/>
      </c>
      <c r="DS154" s="289" t="str">
        <f ca="true">+IF(OFFSET('Hygiene Data'!$E$12,0,10*ROW('Hygiene Data'!E148))="","",OFFSET('Hygiene Data'!$E$12,0,10*ROW('Hygiene Data'!E148)))</f>
        <v/>
      </c>
      <c r="DT154" s="289" t="str">
        <f ca="true">+IF(OFFSET('Hygiene Data'!$E$13,0,10*ROW('Hygiene Data'!E148))="","",OFFSET('Hygiene Data'!$E$13,0,10*ROW('Hygiene Data'!E148)))</f>
        <v/>
      </c>
      <c r="DU154" s="289" t="str">
        <f ca="true">+IF(OFFSET('Hygiene Data'!$F$11,0,10*ROW('Hygiene Data'!F148))="","",OFFSET('Hygiene Data'!$F$11,0,10*ROW('Hygiene Data'!F148)))</f>
        <v/>
      </c>
      <c r="DV154" s="289" t="str">
        <f ca="true">+IF(OFFSET('Hygiene Data'!$F$12,0,10*ROW('Hygiene Data'!F148))="","",OFFSET('Hygiene Data'!$F$12,0,10*ROW('Hygiene Data'!F148)))</f>
        <v/>
      </c>
      <c r="DW154" s="289" t="str">
        <f ca="true">+IF(OFFSET('Hygiene Data'!$F$13,0,10*ROW('Hygiene Data'!F148))="","",OFFSET('Hygiene Data'!$F$13,0,10*ROW('Hygiene Data'!F148)))</f>
        <v/>
      </c>
      <c r="DX154" s="289" t="str">
        <f ca="true">+IF(OFFSET('Hygiene Data'!$G$11,0,10*ROW('Hygiene Data'!G148))="","",OFFSET('Hygiene Data'!$G$11,0,10*ROW('Hygiene Data'!G148)))</f>
        <v/>
      </c>
      <c r="DY154" s="289" t="str">
        <f ca="true">+IF(OFFSET('Hygiene Data'!$G$12,0,10*ROW('Hygiene Data'!G148))="","",OFFSET('Hygiene Data'!$G$12,0,10*ROW('Hygiene Data'!G148)))</f>
        <v/>
      </c>
      <c r="DZ154" s="289" t="str">
        <f ca="true">+IF(OFFSET('Hygiene Data'!$G$13,0,10*ROW('Hygiene Data'!G148))="","",OFFSET('Hygiene Data'!$G$13,0,10*ROW('Hygiene Data'!G148)))</f>
        <v/>
      </c>
      <c r="EA154" s="289" t="str">
        <f ca="true">+IF(OFFSET('Hygiene Data'!$H$11,0,10*ROW('Hygiene Data'!H148))="","",OFFSET('Hygiene Data'!$H$11,0,10*ROW('Hygiene Data'!H148)))</f>
        <v/>
      </c>
      <c r="EB154" s="289" t="str">
        <f ca="true">+IF(OFFSET('Hygiene Data'!$H$12,0,10*ROW('Hygiene Data'!H148))="","",OFFSET('Hygiene Data'!$H$12,0,10*ROW('Hygiene Data'!H148)))</f>
        <v/>
      </c>
      <c r="EC154" s="289" t="str">
        <f ca="true">+IF(OFFSET('Hygiene Data'!$H$13,0,10*ROW('Hygiene Data'!H148))="","",OFFSET('Hygiene Data'!$H$13,0,10*ROW('Hygiene Data'!H148)))</f>
        <v/>
      </c>
      <c r="ED154" s="289" t="str">
        <f ca="true">+IF(OFFSET('Hygiene Data'!$I$11,0,10*ROW('Hygiene Data'!I148))="","",OFFSET('Hygiene Data'!$I$11,0,10*ROW('Hygiene Data'!I148)))</f>
        <v/>
      </c>
      <c r="EE154" s="289" t="str">
        <f ca="true">+IF(OFFSET('Hygiene Data'!$I$12,0,10*ROW('Hygiene Data'!I148))="","",OFFSET('Hygiene Data'!$I$12,0,10*ROW('Hygiene Data'!I148)))</f>
        <v/>
      </c>
      <c r="EF154" s="289"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5"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9"/>
      <c r="BS155" s="289" t="str">
        <f ca="true">+IF(OFFSET('Water Data'!$D$27,0,10*ROW('Water Data'!D149))="","",OFFSET('Water Data'!$D$27,0,10*ROW('Water Data'!D149)))</f>
        <v/>
      </c>
      <c r="BT155" s="289" t="str">
        <f ca="true">+IF(OFFSET('Water Data'!$D$28,0,10*ROW('Water Data'!D149))="","",OFFSET('Water Data'!$D$28,0,10*ROW('Water Data'!D149)))</f>
        <v/>
      </c>
      <c r="BU155" s="289" t="str">
        <f ca="true">+IF(OFFSET('Water Data'!$D$29,0,10*ROW('Water Data'!D149))="","",OFFSET('Water Data'!$D$29,0,10*ROW('Water Data'!D149)))</f>
        <v/>
      </c>
      <c r="BV155" s="289" t="str">
        <f ca="true">+IF(OFFSET('Water Data'!$E$27,0,10*ROW('Water Data'!E149))="","",OFFSET('Water Data'!$E$27,0,10*ROW('Water Data'!E149)))</f>
        <v/>
      </c>
      <c r="BW155" s="289" t="str">
        <f ca="true">+IF(OFFSET('Water Data'!$E$28,0,10*ROW('Water Data'!E149))="","",OFFSET('Water Data'!$E$28,0,10*ROW('Water Data'!E149)))</f>
        <v/>
      </c>
      <c r="BX155" s="289" t="str">
        <f ca="true">+IF(OFFSET('Water Data'!$E$29,0,10*ROW('Water Data'!E149))="","",OFFSET('Water Data'!$E$29,0,10*ROW('Water Data'!E149)))</f>
        <v/>
      </c>
      <c r="BY155" s="289" t="str">
        <f ca="true">+IF(OFFSET('Water Data'!$F$27,0,10*ROW('Water Data'!F149))="","",OFFSET('Water Data'!$F$27,0,10*ROW('Water Data'!F149)))</f>
        <v/>
      </c>
      <c r="BZ155" s="289" t="str">
        <f ca="true">+IF(OFFSET('Water Data'!$F$28,0,10*ROW('Water Data'!F149))="","",OFFSET('Water Data'!$F$28,0,10*ROW('Water Data'!F149)))</f>
        <v/>
      </c>
      <c r="CA155" s="289" t="str">
        <f ca="true">+IF(OFFSET('Water Data'!$F$29,0,10*ROW('Water Data'!F149))="","",OFFSET('Water Data'!$F$29,0,10*ROW('Water Data'!F149)))</f>
        <v/>
      </c>
      <c r="CB155" s="289" t="str">
        <f ca="true">+IF(OFFSET('Water Data'!$G$27,0,10*ROW('Water Data'!G149))="","",OFFSET('Water Data'!$G$27,0,10*ROW('Water Data'!G149)))</f>
        <v/>
      </c>
      <c r="CC155" s="289" t="str">
        <f ca="true">+IF(OFFSET('Water Data'!$G$28,0,10*ROW('Water Data'!G149))="","",OFFSET('Water Data'!$G$28,0,10*ROW('Water Data'!G149)))</f>
        <v/>
      </c>
      <c r="CD155" s="289" t="str">
        <f ca="true">+IF(OFFSET('Water Data'!$G$29,0,10*ROW('Water Data'!G149))="","",OFFSET('Water Data'!$G$29,0,10*ROW('Water Data'!G149)))</f>
        <v/>
      </c>
      <c r="CE155" s="289" t="str">
        <f ca="true">+IF(OFFSET('Water Data'!$H$27,0,10*ROW('Water Data'!H149))="","",OFFSET('Water Data'!$H$27,0,10*ROW('Water Data'!H149)))</f>
        <v/>
      </c>
      <c r="CF155" s="289" t="str">
        <f ca="true">+IF(OFFSET('Water Data'!$H$28,0,10*ROW('Water Data'!H149))="","",OFFSET('Water Data'!$H$28,0,10*ROW('Water Data'!H149)))</f>
        <v/>
      </c>
      <c r="CG155" s="289" t="str">
        <f ca="true">+IF(OFFSET('Water Data'!$H$29,0,10*ROW('Water Data'!H149))="","",OFFSET('Water Data'!$H$29,0,10*ROW('Water Data'!H149)))</f>
        <v/>
      </c>
      <c r="CH155" s="289" t="str">
        <f ca="true">+IF(OFFSET('Water Data'!$I$27,0,10*ROW('Water Data'!I149))="","",OFFSET('Water Data'!$I$27,0,10*ROW('Water Data'!I149)))</f>
        <v/>
      </c>
      <c r="CI155" s="289" t="str">
        <f ca="true">+IF(OFFSET('Water Data'!$I$28,0,10*ROW('Water Data'!I149))="","",OFFSET('Water Data'!$I$28,0,10*ROW('Water Data'!I149)))</f>
        <v/>
      </c>
      <c r="CJ155" s="289" t="str">
        <f ca="true">+IF(OFFSET('Water Data'!$I$29,0,10*ROW('Water Data'!I149))="","",OFFSET('Water Data'!$I$29,0,10*ROW('Water Data'!I149)))</f>
        <v/>
      </c>
      <c r="CK155" s="289" t="str">
        <f ca="true">+IF(OFFSET('Sanitation Data'!$D$28,0,10*ROW('Sanitation Data'!D149))="","",OFFSET('Sanitation Data'!$D$28,0,10*ROW('Sanitation Data'!D149)))</f>
        <v/>
      </c>
      <c r="CL155" s="289" t="str">
        <f ca="true">+IF(OFFSET('Sanitation Data'!$D$29,0,10*ROW('Sanitation Data'!D149))="","",OFFSET('Sanitation Data'!$D$29,0,10*ROW('Sanitation Data'!D149)))</f>
        <v/>
      </c>
      <c r="CM155" s="289" t="str">
        <f ca="true">+IF(OFFSET('Sanitation Data'!$D$30,0,10*ROW('Sanitation Data'!D149))="","",OFFSET('Sanitation Data'!$D$30,0,10*ROW('Sanitation Data'!D149)))</f>
        <v/>
      </c>
      <c r="CN155" s="289" t="str">
        <f ca="true">+IF(OFFSET('Sanitation Data'!$D$31,0,10*ROW('Sanitation Data'!D149))="","",OFFSET('Sanitation Data'!$D$31,0,10*ROW('Sanitation Data'!D149)))</f>
        <v/>
      </c>
      <c r="CO155" s="289" t="str">
        <f ca="true">+IF(OFFSET('Sanitation Data'!$D$32,0,10*ROW('Sanitation Data'!D149))="","",OFFSET('Sanitation Data'!$D$32,0,10*ROW('Sanitation Data'!D149)))</f>
        <v/>
      </c>
      <c r="CP155" s="289" t="str">
        <f ca="true">+IF(OFFSET('Sanitation Data'!$E$28,0,10*ROW('Sanitation Data'!E149))="","",OFFSET('Sanitation Data'!$E$28,0,10*ROW('Sanitation Data'!E149)))</f>
        <v/>
      </c>
      <c r="CQ155" s="289" t="str">
        <f ca="true">+IF(OFFSET('Sanitation Data'!$E$29,0,10*ROW('Sanitation Data'!E149))="","",OFFSET('Sanitation Data'!$E$29,0,10*ROW('Sanitation Data'!E149)))</f>
        <v/>
      </c>
      <c r="CR155" s="289" t="str">
        <f ca="true">+IF(OFFSET('Sanitation Data'!$E$30,0,10*ROW('Sanitation Data'!E149))="","",OFFSET('Sanitation Data'!$E$30,0,10*ROW('Sanitation Data'!E149)))</f>
        <v/>
      </c>
      <c r="CS155" s="289" t="str">
        <f ca="true">+IF(OFFSET('Sanitation Data'!$E$31,0,10*ROW('Sanitation Data'!E149))="","",OFFSET('Sanitation Data'!$E$31,0,10*ROW('Sanitation Data'!E149)))</f>
        <v/>
      </c>
      <c r="CT155" s="289" t="str">
        <f ca="true">+IF(OFFSET('Sanitation Data'!$E$32,0,10*ROW('Sanitation Data'!E149))="","",OFFSET('Sanitation Data'!$E$32,0,10*ROW('Sanitation Data'!E149)))</f>
        <v/>
      </c>
      <c r="CU155" s="289" t="str">
        <f ca="true">+IF(OFFSET('Sanitation Data'!$F$28,0,10*ROW('Sanitation Data'!F149))="","",OFFSET('Sanitation Data'!$F$28,0,10*ROW('Sanitation Data'!F149)))</f>
        <v/>
      </c>
      <c r="CV155" s="289" t="str">
        <f ca="true">+IF(OFFSET('Sanitation Data'!$F$29,0,10*ROW('Sanitation Data'!F149))="","",OFFSET('Sanitation Data'!$F$29,0,10*ROW('Sanitation Data'!F149)))</f>
        <v/>
      </c>
      <c r="CW155" s="289" t="str">
        <f ca="true">+IF(OFFSET('Sanitation Data'!$F$30,0,10*ROW('Sanitation Data'!F149))="","",OFFSET('Sanitation Data'!$F$30,0,10*ROW('Sanitation Data'!F149)))</f>
        <v/>
      </c>
      <c r="CX155" s="289" t="str">
        <f ca="true">+IF(OFFSET('Sanitation Data'!$F$31,0,10*ROW('Sanitation Data'!F149))="","",OFFSET('Sanitation Data'!$F$31,0,10*ROW('Sanitation Data'!F149)))</f>
        <v/>
      </c>
      <c r="CY155" s="289" t="str">
        <f ca="true">+IF(OFFSET('Sanitation Data'!$F$32,0,10*ROW('Sanitation Data'!F149))="","",OFFSET('Sanitation Data'!$F$32,0,10*ROW('Sanitation Data'!F149)))</f>
        <v/>
      </c>
      <c r="CZ155" s="289" t="str">
        <f ca="true">+IF(OFFSET('Sanitation Data'!$G$28,0,10*ROW('Sanitation Data'!G149))="","",OFFSET('Sanitation Data'!$G$28,0,10*ROW('Sanitation Data'!G149)))</f>
        <v/>
      </c>
      <c r="DA155" s="289" t="str">
        <f ca="true">+IF(OFFSET('Sanitation Data'!$G$29,0,10*ROW('Sanitation Data'!G149))="","",OFFSET('Sanitation Data'!$G$29,0,10*ROW('Sanitation Data'!G149)))</f>
        <v/>
      </c>
      <c r="DB155" s="289" t="str">
        <f ca="true">+IF(OFFSET('Sanitation Data'!$G$30,0,10*ROW('Sanitation Data'!G149))="","",OFFSET('Sanitation Data'!$G$30,0,10*ROW('Sanitation Data'!G149)))</f>
        <v/>
      </c>
      <c r="DC155" s="289" t="str">
        <f ca="true">+IF(OFFSET('Sanitation Data'!$G$31,0,10*ROW('Sanitation Data'!G149))="","",OFFSET('Sanitation Data'!$G$31,0,10*ROW('Sanitation Data'!G149)))</f>
        <v/>
      </c>
      <c r="DD155" s="289" t="str">
        <f ca="true">+IF(OFFSET('Sanitation Data'!$G$32,0,10*ROW('Sanitation Data'!G149))="","",OFFSET('Sanitation Data'!$G$32,0,10*ROW('Sanitation Data'!G149)))</f>
        <v/>
      </c>
      <c r="DE155" s="289" t="str">
        <f ca="true">+IF(OFFSET('Sanitation Data'!$H$28,0,10*ROW('Sanitation Data'!H149))="","",OFFSET('Sanitation Data'!$H$28,0,10*ROW('Sanitation Data'!H149)))</f>
        <v/>
      </c>
      <c r="DF155" s="289" t="str">
        <f ca="true">+IF(OFFSET('Sanitation Data'!$H$29,0,10*ROW('Sanitation Data'!H149))="","",OFFSET('Sanitation Data'!$H$29,0,10*ROW('Sanitation Data'!H149)))</f>
        <v/>
      </c>
      <c r="DG155" s="289" t="str">
        <f ca="true">+IF(OFFSET('Sanitation Data'!$H$30,0,10*ROW('Sanitation Data'!H149))="","",OFFSET('Sanitation Data'!$H$30,0,10*ROW('Sanitation Data'!H149)))</f>
        <v/>
      </c>
      <c r="DH155" s="289" t="str">
        <f ca="true">+IF(OFFSET('Sanitation Data'!$H$31,0,10*ROW('Sanitation Data'!H149))="","",OFFSET('Sanitation Data'!$H$31,0,10*ROW('Sanitation Data'!H149)))</f>
        <v/>
      </c>
      <c r="DI155" s="289" t="str">
        <f ca="true">+IF(OFFSET('Sanitation Data'!$H$32,0,10*ROW('Sanitation Data'!H149))="","",OFFSET('Sanitation Data'!$H$32,0,10*ROW('Sanitation Data'!H149)))</f>
        <v/>
      </c>
      <c r="DJ155" s="289" t="str">
        <f ca="true">+IF(OFFSET('Sanitation Data'!$I$28,0,10*ROW('Sanitation Data'!I149))="","",OFFSET('Sanitation Data'!$I$28,0,10*ROW('Sanitation Data'!I149)))</f>
        <v/>
      </c>
      <c r="DK155" s="289" t="str">
        <f ca="true">+IF(OFFSET('Sanitation Data'!$I$29,0,10*ROW('Sanitation Data'!I149))="","",OFFSET('Sanitation Data'!$I$29,0,10*ROW('Sanitation Data'!I149)))</f>
        <v/>
      </c>
      <c r="DL155" s="289" t="str">
        <f ca="true">+IF(OFFSET('Sanitation Data'!$I$30,0,10*ROW('Sanitation Data'!I149))="","",OFFSET('Sanitation Data'!$I$30,0,10*ROW('Sanitation Data'!I149)))</f>
        <v/>
      </c>
      <c r="DM155" s="289" t="str">
        <f ca="true">+IF(OFFSET('Sanitation Data'!$I$31,0,10*ROW('Sanitation Data'!I149))="","",OFFSET('Sanitation Data'!$I$31,0,10*ROW('Sanitation Data'!I149)))</f>
        <v/>
      </c>
      <c r="DN155" s="289" t="str">
        <f ca="true">+IF(OFFSET('Sanitation Data'!$I$32,0,10*ROW('Sanitation Data'!I149))="","",OFFSET('Sanitation Data'!$I$32,0,10*ROW('Sanitation Data'!I149)))</f>
        <v/>
      </c>
      <c r="DO155" s="289" t="str">
        <f ca="true">+IF(OFFSET('Hygiene Data'!$D$11,0,10*ROW('Hygiene Data'!D149))="","",OFFSET('Hygiene Data'!$D$11,0,10*ROW('Hygiene Data'!D149)))</f>
        <v/>
      </c>
      <c r="DP155" s="289" t="str">
        <f ca="true">+IF(OFFSET('Hygiene Data'!$D$12,0,10*ROW('Hygiene Data'!D149))="","",OFFSET('Hygiene Data'!$D$12,0,10*ROW('Hygiene Data'!D149)))</f>
        <v/>
      </c>
      <c r="DQ155" s="289" t="str">
        <f ca="true">+IF(OFFSET('Hygiene Data'!$D$13,0,10*ROW('Hygiene Data'!D149))="","",OFFSET('Hygiene Data'!$D$13,0,10*ROW('Hygiene Data'!D149)))</f>
        <v/>
      </c>
      <c r="DR155" s="289" t="str">
        <f ca="true">+IF(OFFSET('Hygiene Data'!$E$11,0,10*ROW('Hygiene Data'!E149))="","",OFFSET('Hygiene Data'!$E$11,0,10*ROW('Hygiene Data'!E149)))</f>
        <v/>
      </c>
      <c r="DS155" s="289" t="str">
        <f ca="true">+IF(OFFSET('Hygiene Data'!$E$12,0,10*ROW('Hygiene Data'!E149))="","",OFFSET('Hygiene Data'!$E$12,0,10*ROW('Hygiene Data'!E149)))</f>
        <v/>
      </c>
      <c r="DT155" s="289" t="str">
        <f ca="true">+IF(OFFSET('Hygiene Data'!$E$13,0,10*ROW('Hygiene Data'!E149))="","",OFFSET('Hygiene Data'!$E$13,0,10*ROW('Hygiene Data'!E149)))</f>
        <v/>
      </c>
      <c r="DU155" s="289" t="str">
        <f ca="true">+IF(OFFSET('Hygiene Data'!$F$11,0,10*ROW('Hygiene Data'!F149))="","",OFFSET('Hygiene Data'!$F$11,0,10*ROW('Hygiene Data'!F149)))</f>
        <v/>
      </c>
      <c r="DV155" s="289" t="str">
        <f ca="true">+IF(OFFSET('Hygiene Data'!$F$12,0,10*ROW('Hygiene Data'!F149))="","",OFFSET('Hygiene Data'!$F$12,0,10*ROW('Hygiene Data'!F149)))</f>
        <v/>
      </c>
      <c r="DW155" s="289" t="str">
        <f ca="true">+IF(OFFSET('Hygiene Data'!$F$13,0,10*ROW('Hygiene Data'!F149))="","",OFFSET('Hygiene Data'!$F$13,0,10*ROW('Hygiene Data'!F149)))</f>
        <v/>
      </c>
      <c r="DX155" s="289" t="str">
        <f ca="true">+IF(OFFSET('Hygiene Data'!$G$11,0,10*ROW('Hygiene Data'!G149))="","",OFFSET('Hygiene Data'!$G$11,0,10*ROW('Hygiene Data'!G149)))</f>
        <v/>
      </c>
      <c r="DY155" s="289" t="str">
        <f ca="true">+IF(OFFSET('Hygiene Data'!$G$12,0,10*ROW('Hygiene Data'!G149))="","",OFFSET('Hygiene Data'!$G$12,0,10*ROW('Hygiene Data'!G149)))</f>
        <v/>
      </c>
      <c r="DZ155" s="289" t="str">
        <f ca="true">+IF(OFFSET('Hygiene Data'!$G$13,0,10*ROW('Hygiene Data'!G149))="","",OFFSET('Hygiene Data'!$G$13,0,10*ROW('Hygiene Data'!G149)))</f>
        <v/>
      </c>
      <c r="EA155" s="289" t="str">
        <f ca="true">+IF(OFFSET('Hygiene Data'!$H$11,0,10*ROW('Hygiene Data'!H149))="","",OFFSET('Hygiene Data'!$H$11,0,10*ROW('Hygiene Data'!H149)))</f>
        <v/>
      </c>
      <c r="EB155" s="289" t="str">
        <f ca="true">+IF(OFFSET('Hygiene Data'!$H$12,0,10*ROW('Hygiene Data'!H149))="","",OFFSET('Hygiene Data'!$H$12,0,10*ROW('Hygiene Data'!H149)))</f>
        <v/>
      </c>
      <c r="EC155" s="289" t="str">
        <f ca="true">+IF(OFFSET('Hygiene Data'!$H$13,0,10*ROW('Hygiene Data'!H149))="","",OFFSET('Hygiene Data'!$H$13,0,10*ROW('Hygiene Data'!H149)))</f>
        <v/>
      </c>
      <c r="ED155" s="289" t="str">
        <f ca="true">+IF(OFFSET('Hygiene Data'!$I$11,0,10*ROW('Hygiene Data'!I149))="","",OFFSET('Hygiene Data'!$I$11,0,10*ROW('Hygiene Data'!I149)))</f>
        <v/>
      </c>
      <c r="EE155" s="289" t="str">
        <f ca="true">+IF(OFFSET('Hygiene Data'!$I$12,0,10*ROW('Hygiene Data'!I149))="","",OFFSET('Hygiene Data'!$I$12,0,10*ROW('Hygiene Data'!I149)))</f>
        <v/>
      </c>
      <c r="EF155" s="289"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5"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9"/>
      <c r="BS156" s="289" t="str">
        <f ca="true">+IF(OFFSET('Water Data'!$D$27,0,10*ROW('Water Data'!D150))="","",OFFSET('Water Data'!$D$27,0,10*ROW('Water Data'!D150)))</f>
        <v/>
      </c>
      <c r="BT156" s="289" t="str">
        <f ca="true">+IF(OFFSET('Water Data'!$D$28,0,10*ROW('Water Data'!D150))="","",OFFSET('Water Data'!$D$28,0,10*ROW('Water Data'!D150)))</f>
        <v/>
      </c>
      <c r="BU156" s="289" t="str">
        <f ca="true">+IF(OFFSET('Water Data'!$D$29,0,10*ROW('Water Data'!D150))="","",OFFSET('Water Data'!$D$29,0,10*ROW('Water Data'!D150)))</f>
        <v/>
      </c>
      <c r="BV156" s="289" t="str">
        <f ca="true">+IF(OFFSET('Water Data'!$E$27,0,10*ROW('Water Data'!E150))="","",OFFSET('Water Data'!$E$27,0,10*ROW('Water Data'!E150)))</f>
        <v/>
      </c>
      <c r="BW156" s="289" t="str">
        <f ca="true">+IF(OFFSET('Water Data'!$E$28,0,10*ROW('Water Data'!E150))="","",OFFSET('Water Data'!$E$28,0,10*ROW('Water Data'!E150)))</f>
        <v/>
      </c>
      <c r="BX156" s="289" t="str">
        <f ca="true">+IF(OFFSET('Water Data'!$E$29,0,10*ROW('Water Data'!E150))="","",OFFSET('Water Data'!$E$29,0,10*ROW('Water Data'!E150)))</f>
        <v/>
      </c>
      <c r="BY156" s="289" t="str">
        <f ca="true">+IF(OFFSET('Water Data'!$F$27,0,10*ROW('Water Data'!F150))="","",OFFSET('Water Data'!$F$27,0,10*ROW('Water Data'!F150)))</f>
        <v/>
      </c>
      <c r="BZ156" s="289" t="str">
        <f ca="true">+IF(OFFSET('Water Data'!$F$28,0,10*ROW('Water Data'!F150))="","",OFFSET('Water Data'!$F$28,0,10*ROW('Water Data'!F150)))</f>
        <v/>
      </c>
      <c r="CA156" s="289" t="str">
        <f ca="true">+IF(OFFSET('Water Data'!$F$29,0,10*ROW('Water Data'!F150))="","",OFFSET('Water Data'!$F$29,0,10*ROW('Water Data'!F150)))</f>
        <v/>
      </c>
      <c r="CB156" s="289" t="str">
        <f ca="true">+IF(OFFSET('Water Data'!$G$27,0,10*ROW('Water Data'!G150))="","",OFFSET('Water Data'!$G$27,0,10*ROW('Water Data'!G150)))</f>
        <v/>
      </c>
      <c r="CC156" s="289" t="str">
        <f ca="true">+IF(OFFSET('Water Data'!$G$28,0,10*ROW('Water Data'!G150))="","",OFFSET('Water Data'!$G$28,0,10*ROW('Water Data'!G150)))</f>
        <v/>
      </c>
      <c r="CD156" s="289" t="str">
        <f ca="true">+IF(OFFSET('Water Data'!$G$29,0,10*ROW('Water Data'!G150))="","",OFFSET('Water Data'!$G$29,0,10*ROW('Water Data'!G150)))</f>
        <v/>
      </c>
      <c r="CE156" s="289" t="str">
        <f ca="true">+IF(OFFSET('Water Data'!$H$27,0,10*ROW('Water Data'!H150))="","",OFFSET('Water Data'!$H$27,0,10*ROW('Water Data'!H150)))</f>
        <v/>
      </c>
      <c r="CF156" s="289" t="str">
        <f ca="true">+IF(OFFSET('Water Data'!$H$28,0,10*ROW('Water Data'!H150))="","",OFFSET('Water Data'!$H$28,0,10*ROW('Water Data'!H150)))</f>
        <v/>
      </c>
      <c r="CG156" s="289" t="str">
        <f ca="true">+IF(OFFSET('Water Data'!$H$29,0,10*ROW('Water Data'!H150))="","",OFFSET('Water Data'!$H$29,0,10*ROW('Water Data'!H150)))</f>
        <v/>
      </c>
      <c r="CH156" s="289" t="str">
        <f ca="true">+IF(OFFSET('Water Data'!$I$27,0,10*ROW('Water Data'!I150))="","",OFFSET('Water Data'!$I$27,0,10*ROW('Water Data'!I150)))</f>
        <v/>
      </c>
      <c r="CI156" s="289" t="str">
        <f ca="true">+IF(OFFSET('Water Data'!$I$28,0,10*ROW('Water Data'!I150))="","",OFFSET('Water Data'!$I$28,0,10*ROW('Water Data'!I150)))</f>
        <v/>
      </c>
      <c r="CJ156" s="289" t="str">
        <f ca="true">+IF(OFFSET('Water Data'!$I$29,0,10*ROW('Water Data'!I150))="","",OFFSET('Water Data'!$I$29,0,10*ROW('Water Data'!I150)))</f>
        <v/>
      </c>
      <c r="CK156" s="289" t="str">
        <f ca="true">+IF(OFFSET('Sanitation Data'!$D$28,0,10*ROW('Sanitation Data'!D150))="","",OFFSET('Sanitation Data'!$D$28,0,10*ROW('Sanitation Data'!D150)))</f>
        <v/>
      </c>
      <c r="CL156" s="289" t="str">
        <f ca="true">+IF(OFFSET('Sanitation Data'!$D$29,0,10*ROW('Sanitation Data'!D150))="","",OFFSET('Sanitation Data'!$D$29,0,10*ROW('Sanitation Data'!D150)))</f>
        <v/>
      </c>
      <c r="CM156" s="289" t="str">
        <f ca="true">+IF(OFFSET('Sanitation Data'!$D$30,0,10*ROW('Sanitation Data'!D150))="","",OFFSET('Sanitation Data'!$D$30,0,10*ROW('Sanitation Data'!D150)))</f>
        <v/>
      </c>
      <c r="CN156" s="289" t="str">
        <f ca="true">+IF(OFFSET('Sanitation Data'!$D$31,0,10*ROW('Sanitation Data'!D150))="","",OFFSET('Sanitation Data'!$D$31,0,10*ROW('Sanitation Data'!D150)))</f>
        <v/>
      </c>
      <c r="CO156" s="289" t="str">
        <f ca="true">+IF(OFFSET('Sanitation Data'!$D$32,0,10*ROW('Sanitation Data'!D150))="","",OFFSET('Sanitation Data'!$D$32,0,10*ROW('Sanitation Data'!D150)))</f>
        <v/>
      </c>
      <c r="CP156" s="289" t="str">
        <f ca="true">+IF(OFFSET('Sanitation Data'!$E$28,0,10*ROW('Sanitation Data'!E150))="","",OFFSET('Sanitation Data'!$E$28,0,10*ROW('Sanitation Data'!E150)))</f>
        <v/>
      </c>
      <c r="CQ156" s="289" t="str">
        <f ca="true">+IF(OFFSET('Sanitation Data'!$E$29,0,10*ROW('Sanitation Data'!E150))="","",OFFSET('Sanitation Data'!$E$29,0,10*ROW('Sanitation Data'!E150)))</f>
        <v/>
      </c>
      <c r="CR156" s="289" t="str">
        <f ca="true">+IF(OFFSET('Sanitation Data'!$E$30,0,10*ROW('Sanitation Data'!E150))="","",OFFSET('Sanitation Data'!$E$30,0,10*ROW('Sanitation Data'!E150)))</f>
        <v/>
      </c>
      <c r="CS156" s="289" t="str">
        <f ca="true">+IF(OFFSET('Sanitation Data'!$E$31,0,10*ROW('Sanitation Data'!E150))="","",OFFSET('Sanitation Data'!$E$31,0,10*ROW('Sanitation Data'!E150)))</f>
        <v/>
      </c>
      <c r="CT156" s="289" t="str">
        <f ca="true">+IF(OFFSET('Sanitation Data'!$E$32,0,10*ROW('Sanitation Data'!E150))="","",OFFSET('Sanitation Data'!$E$32,0,10*ROW('Sanitation Data'!E150)))</f>
        <v/>
      </c>
      <c r="CU156" s="289" t="str">
        <f ca="true">+IF(OFFSET('Sanitation Data'!$F$28,0,10*ROW('Sanitation Data'!F150))="","",OFFSET('Sanitation Data'!$F$28,0,10*ROW('Sanitation Data'!F150)))</f>
        <v/>
      </c>
      <c r="CV156" s="289" t="str">
        <f ca="true">+IF(OFFSET('Sanitation Data'!$F$29,0,10*ROW('Sanitation Data'!F150))="","",OFFSET('Sanitation Data'!$F$29,0,10*ROW('Sanitation Data'!F150)))</f>
        <v/>
      </c>
      <c r="CW156" s="289" t="str">
        <f ca="true">+IF(OFFSET('Sanitation Data'!$F$30,0,10*ROW('Sanitation Data'!F150))="","",OFFSET('Sanitation Data'!$F$30,0,10*ROW('Sanitation Data'!F150)))</f>
        <v/>
      </c>
      <c r="CX156" s="289" t="str">
        <f ca="true">+IF(OFFSET('Sanitation Data'!$F$31,0,10*ROW('Sanitation Data'!F150))="","",OFFSET('Sanitation Data'!$F$31,0,10*ROW('Sanitation Data'!F150)))</f>
        <v/>
      </c>
      <c r="CY156" s="289" t="str">
        <f ca="true">+IF(OFFSET('Sanitation Data'!$F$32,0,10*ROW('Sanitation Data'!F150))="","",OFFSET('Sanitation Data'!$F$32,0,10*ROW('Sanitation Data'!F150)))</f>
        <v/>
      </c>
      <c r="CZ156" s="289" t="str">
        <f ca="true">+IF(OFFSET('Sanitation Data'!$G$28,0,10*ROW('Sanitation Data'!G150))="","",OFFSET('Sanitation Data'!$G$28,0,10*ROW('Sanitation Data'!G150)))</f>
        <v/>
      </c>
      <c r="DA156" s="289" t="str">
        <f ca="true">+IF(OFFSET('Sanitation Data'!$G$29,0,10*ROW('Sanitation Data'!G150))="","",OFFSET('Sanitation Data'!$G$29,0,10*ROW('Sanitation Data'!G150)))</f>
        <v/>
      </c>
      <c r="DB156" s="289" t="str">
        <f ca="true">+IF(OFFSET('Sanitation Data'!$G$30,0,10*ROW('Sanitation Data'!G150))="","",OFFSET('Sanitation Data'!$G$30,0,10*ROW('Sanitation Data'!G150)))</f>
        <v/>
      </c>
      <c r="DC156" s="289" t="str">
        <f ca="true">+IF(OFFSET('Sanitation Data'!$G$31,0,10*ROW('Sanitation Data'!G150))="","",OFFSET('Sanitation Data'!$G$31,0,10*ROW('Sanitation Data'!G150)))</f>
        <v/>
      </c>
      <c r="DD156" s="289" t="str">
        <f ca="true">+IF(OFFSET('Sanitation Data'!$G$32,0,10*ROW('Sanitation Data'!G150))="","",OFFSET('Sanitation Data'!$G$32,0,10*ROW('Sanitation Data'!G150)))</f>
        <v/>
      </c>
      <c r="DE156" s="289" t="str">
        <f ca="true">+IF(OFFSET('Sanitation Data'!$H$28,0,10*ROW('Sanitation Data'!H150))="","",OFFSET('Sanitation Data'!$H$28,0,10*ROW('Sanitation Data'!H150)))</f>
        <v/>
      </c>
      <c r="DF156" s="289" t="str">
        <f ca="true">+IF(OFFSET('Sanitation Data'!$H$29,0,10*ROW('Sanitation Data'!H150))="","",OFFSET('Sanitation Data'!$H$29,0,10*ROW('Sanitation Data'!H150)))</f>
        <v/>
      </c>
      <c r="DG156" s="289" t="str">
        <f ca="true">+IF(OFFSET('Sanitation Data'!$H$30,0,10*ROW('Sanitation Data'!H150))="","",OFFSET('Sanitation Data'!$H$30,0,10*ROW('Sanitation Data'!H150)))</f>
        <v/>
      </c>
      <c r="DH156" s="289" t="str">
        <f ca="true">+IF(OFFSET('Sanitation Data'!$H$31,0,10*ROW('Sanitation Data'!H150))="","",OFFSET('Sanitation Data'!$H$31,0,10*ROW('Sanitation Data'!H150)))</f>
        <v/>
      </c>
      <c r="DI156" s="289" t="str">
        <f ca="true">+IF(OFFSET('Sanitation Data'!$H$32,0,10*ROW('Sanitation Data'!H150))="","",OFFSET('Sanitation Data'!$H$32,0,10*ROW('Sanitation Data'!H150)))</f>
        <v/>
      </c>
      <c r="DJ156" s="289" t="str">
        <f ca="true">+IF(OFFSET('Sanitation Data'!$I$28,0,10*ROW('Sanitation Data'!I150))="","",OFFSET('Sanitation Data'!$I$28,0,10*ROW('Sanitation Data'!I150)))</f>
        <v/>
      </c>
      <c r="DK156" s="289" t="str">
        <f ca="true">+IF(OFFSET('Sanitation Data'!$I$29,0,10*ROW('Sanitation Data'!I150))="","",OFFSET('Sanitation Data'!$I$29,0,10*ROW('Sanitation Data'!I150)))</f>
        <v/>
      </c>
      <c r="DL156" s="289" t="str">
        <f ca="true">+IF(OFFSET('Sanitation Data'!$I$30,0,10*ROW('Sanitation Data'!I150))="","",OFFSET('Sanitation Data'!$I$30,0,10*ROW('Sanitation Data'!I150)))</f>
        <v/>
      </c>
      <c r="DM156" s="289" t="str">
        <f ca="true">+IF(OFFSET('Sanitation Data'!$I$31,0,10*ROW('Sanitation Data'!I150))="","",OFFSET('Sanitation Data'!$I$31,0,10*ROW('Sanitation Data'!I150)))</f>
        <v/>
      </c>
      <c r="DN156" s="289" t="str">
        <f ca="true">+IF(OFFSET('Sanitation Data'!$I$32,0,10*ROW('Sanitation Data'!I150))="","",OFFSET('Sanitation Data'!$I$32,0,10*ROW('Sanitation Data'!I150)))</f>
        <v/>
      </c>
      <c r="DO156" s="289" t="str">
        <f ca="true">+IF(OFFSET('Hygiene Data'!$D$11,0,10*ROW('Hygiene Data'!D150))="","",OFFSET('Hygiene Data'!$D$11,0,10*ROW('Hygiene Data'!D150)))</f>
        <v/>
      </c>
      <c r="DP156" s="289" t="str">
        <f ca="true">+IF(OFFSET('Hygiene Data'!$D$12,0,10*ROW('Hygiene Data'!D150))="","",OFFSET('Hygiene Data'!$D$12,0,10*ROW('Hygiene Data'!D150)))</f>
        <v/>
      </c>
      <c r="DQ156" s="289" t="str">
        <f ca="true">+IF(OFFSET('Hygiene Data'!$D$13,0,10*ROW('Hygiene Data'!D150))="","",OFFSET('Hygiene Data'!$D$13,0,10*ROW('Hygiene Data'!D150)))</f>
        <v/>
      </c>
      <c r="DR156" s="289" t="str">
        <f ca="true">+IF(OFFSET('Hygiene Data'!$E$11,0,10*ROW('Hygiene Data'!E150))="","",OFFSET('Hygiene Data'!$E$11,0,10*ROW('Hygiene Data'!E150)))</f>
        <v/>
      </c>
      <c r="DS156" s="289" t="str">
        <f ca="true">+IF(OFFSET('Hygiene Data'!$E$12,0,10*ROW('Hygiene Data'!E150))="","",OFFSET('Hygiene Data'!$E$12,0,10*ROW('Hygiene Data'!E150)))</f>
        <v/>
      </c>
      <c r="DT156" s="289" t="str">
        <f ca="true">+IF(OFFSET('Hygiene Data'!$E$13,0,10*ROW('Hygiene Data'!E150))="","",OFFSET('Hygiene Data'!$E$13,0,10*ROW('Hygiene Data'!E150)))</f>
        <v/>
      </c>
      <c r="DU156" s="289" t="str">
        <f ca="true">+IF(OFFSET('Hygiene Data'!$F$11,0,10*ROW('Hygiene Data'!F150))="","",OFFSET('Hygiene Data'!$F$11,0,10*ROW('Hygiene Data'!F150)))</f>
        <v/>
      </c>
      <c r="DV156" s="289" t="str">
        <f ca="true">+IF(OFFSET('Hygiene Data'!$F$12,0,10*ROW('Hygiene Data'!F150))="","",OFFSET('Hygiene Data'!$F$12,0,10*ROW('Hygiene Data'!F150)))</f>
        <v/>
      </c>
      <c r="DW156" s="289" t="str">
        <f ca="true">+IF(OFFSET('Hygiene Data'!$F$13,0,10*ROW('Hygiene Data'!F150))="","",OFFSET('Hygiene Data'!$F$13,0,10*ROW('Hygiene Data'!F150)))</f>
        <v/>
      </c>
      <c r="DX156" s="289" t="str">
        <f ca="true">+IF(OFFSET('Hygiene Data'!$G$11,0,10*ROW('Hygiene Data'!G150))="","",OFFSET('Hygiene Data'!$G$11,0,10*ROW('Hygiene Data'!G150)))</f>
        <v/>
      </c>
      <c r="DY156" s="289" t="str">
        <f ca="true">+IF(OFFSET('Hygiene Data'!$G$12,0,10*ROW('Hygiene Data'!G150))="","",OFFSET('Hygiene Data'!$G$12,0,10*ROW('Hygiene Data'!G150)))</f>
        <v/>
      </c>
      <c r="DZ156" s="289" t="str">
        <f ca="true">+IF(OFFSET('Hygiene Data'!$G$13,0,10*ROW('Hygiene Data'!G150))="","",OFFSET('Hygiene Data'!$G$13,0,10*ROW('Hygiene Data'!G150)))</f>
        <v/>
      </c>
      <c r="EA156" s="289" t="str">
        <f ca="true">+IF(OFFSET('Hygiene Data'!$H$11,0,10*ROW('Hygiene Data'!H150))="","",OFFSET('Hygiene Data'!$H$11,0,10*ROW('Hygiene Data'!H150)))</f>
        <v/>
      </c>
      <c r="EB156" s="289" t="str">
        <f ca="true">+IF(OFFSET('Hygiene Data'!$H$12,0,10*ROW('Hygiene Data'!H150))="","",OFFSET('Hygiene Data'!$H$12,0,10*ROW('Hygiene Data'!H150)))</f>
        <v/>
      </c>
      <c r="EC156" s="289" t="str">
        <f ca="true">+IF(OFFSET('Hygiene Data'!$H$13,0,10*ROW('Hygiene Data'!H150))="","",OFFSET('Hygiene Data'!$H$13,0,10*ROW('Hygiene Data'!H150)))</f>
        <v/>
      </c>
      <c r="ED156" s="289" t="str">
        <f ca="true">+IF(OFFSET('Hygiene Data'!$I$11,0,10*ROW('Hygiene Data'!I150))="","",OFFSET('Hygiene Data'!$I$11,0,10*ROW('Hygiene Data'!I150)))</f>
        <v/>
      </c>
      <c r="EE156" s="289" t="str">
        <f ca="true">+IF(OFFSET('Hygiene Data'!$I$12,0,10*ROW('Hygiene Data'!I150))="","",OFFSET('Hygiene Data'!$I$12,0,10*ROW('Hygiene Data'!I150)))</f>
        <v/>
      </c>
      <c r="EF156" s="289"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5"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9"/>
      <c r="BS157" s="289" t="str">
        <f ca="true">+IF(OFFSET('Water Data'!$D$27,0,10*ROW('Water Data'!D151))="","",OFFSET('Water Data'!$D$27,0,10*ROW('Water Data'!D151)))</f>
        <v/>
      </c>
      <c r="BT157" s="289" t="str">
        <f ca="true">+IF(OFFSET('Water Data'!$D$28,0,10*ROW('Water Data'!D151))="","",OFFSET('Water Data'!$D$28,0,10*ROW('Water Data'!D151)))</f>
        <v/>
      </c>
      <c r="BU157" s="289" t="str">
        <f ca="true">+IF(OFFSET('Water Data'!$D$29,0,10*ROW('Water Data'!D151))="","",OFFSET('Water Data'!$D$29,0,10*ROW('Water Data'!D151)))</f>
        <v/>
      </c>
      <c r="BV157" s="289" t="str">
        <f ca="true">+IF(OFFSET('Water Data'!$E$27,0,10*ROW('Water Data'!E151))="","",OFFSET('Water Data'!$E$27,0,10*ROW('Water Data'!E151)))</f>
        <v/>
      </c>
      <c r="BW157" s="289" t="str">
        <f ca="true">+IF(OFFSET('Water Data'!$E$28,0,10*ROW('Water Data'!E151))="","",OFFSET('Water Data'!$E$28,0,10*ROW('Water Data'!E151)))</f>
        <v/>
      </c>
      <c r="BX157" s="289" t="str">
        <f ca="true">+IF(OFFSET('Water Data'!$E$29,0,10*ROW('Water Data'!E151))="","",OFFSET('Water Data'!$E$29,0,10*ROW('Water Data'!E151)))</f>
        <v/>
      </c>
      <c r="BY157" s="289" t="str">
        <f ca="true">+IF(OFFSET('Water Data'!$F$27,0,10*ROW('Water Data'!F151))="","",OFFSET('Water Data'!$F$27,0,10*ROW('Water Data'!F151)))</f>
        <v/>
      </c>
      <c r="BZ157" s="289" t="str">
        <f ca="true">+IF(OFFSET('Water Data'!$F$28,0,10*ROW('Water Data'!F151))="","",OFFSET('Water Data'!$F$28,0,10*ROW('Water Data'!F151)))</f>
        <v/>
      </c>
      <c r="CA157" s="289" t="str">
        <f ca="true">+IF(OFFSET('Water Data'!$F$29,0,10*ROW('Water Data'!F151))="","",OFFSET('Water Data'!$F$29,0,10*ROW('Water Data'!F151)))</f>
        <v/>
      </c>
      <c r="CB157" s="289" t="str">
        <f ca="true">+IF(OFFSET('Water Data'!$G$27,0,10*ROW('Water Data'!G151))="","",OFFSET('Water Data'!$G$27,0,10*ROW('Water Data'!G151)))</f>
        <v/>
      </c>
      <c r="CC157" s="289" t="str">
        <f ca="true">+IF(OFFSET('Water Data'!$G$28,0,10*ROW('Water Data'!G151))="","",OFFSET('Water Data'!$G$28,0,10*ROW('Water Data'!G151)))</f>
        <v/>
      </c>
      <c r="CD157" s="289" t="str">
        <f ca="true">+IF(OFFSET('Water Data'!$G$29,0,10*ROW('Water Data'!G151))="","",OFFSET('Water Data'!$G$29,0,10*ROW('Water Data'!G151)))</f>
        <v/>
      </c>
      <c r="CE157" s="289" t="str">
        <f ca="true">+IF(OFFSET('Water Data'!$H$27,0,10*ROW('Water Data'!H151))="","",OFFSET('Water Data'!$H$27,0,10*ROW('Water Data'!H151)))</f>
        <v/>
      </c>
      <c r="CF157" s="289" t="str">
        <f ca="true">+IF(OFFSET('Water Data'!$H$28,0,10*ROW('Water Data'!H151))="","",OFFSET('Water Data'!$H$28,0,10*ROW('Water Data'!H151)))</f>
        <v/>
      </c>
      <c r="CG157" s="289" t="str">
        <f ca="true">+IF(OFFSET('Water Data'!$H$29,0,10*ROW('Water Data'!H151))="","",OFFSET('Water Data'!$H$29,0,10*ROW('Water Data'!H151)))</f>
        <v/>
      </c>
      <c r="CH157" s="289" t="str">
        <f ca="true">+IF(OFFSET('Water Data'!$I$27,0,10*ROW('Water Data'!I151))="","",OFFSET('Water Data'!$I$27,0,10*ROW('Water Data'!I151)))</f>
        <v/>
      </c>
      <c r="CI157" s="289" t="str">
        <f ca="true">+IF(OFFSET('Water Data'!$I$28,0,10*ROW('Water Data'!I151))="","",OFFSET('Water Data'!$I$28,0,10*ROW('Water Data'!I151)))</f>
        <v/>
      </c>
      <c r="CJ157" s="289" t="str">
        <f ca="true">+IF(OFFSET('Water Data'!$I$29,0,10*ROW('Water Data'!I151))="","",OFFSET('Water Data'!$I$29,0,10*ROW('Water Data'!I151)))</f>
        <v/>
      </c>
      <c r="CK157" s="289" t="str">
        <f ca="true">+IF(OFFSET('Sanitation Data'!$D$28,0,10*ROW('Sanitation Data'!D151))="","",OFFSET('Sanitation Data'!$D$28,0,10*ROW('Sanitation Data'!D151)))</f>
        <v/>
      </c>
      <c r="CL157" s="289" t="str">
        <f ca="true">+IF(OFFSET('Sanitation Data'!$D$29,0,10*ROW('Sanitation Data'!D151))="","",OFFSET('Sanitation Data'!$D$29,0,10*ROW('Sanitation Data'!D151)))</f>
        <v/>
      </c>
      <c r="CM157" s="289" t="str">
        <f ca="true">+IF(OFFSET('Sanitation Data'!$D$30,0,10*ROW('Sanitation Data'!D151))="","",OFFSET('Sanitation Data'!$D$30,0,10*ROW('Sanitation Data'!D151)))</f>
        <v/>
      </c>
      <c r="CN157" s="289" t="str">
        <f ca="true">+IF(OFFSET('Sanitation Data'!$D$31,0,10*ROW('Sanitation Data'!D151))="","",OFFSET('Sanitation Data'!$D$31,0,10*ROW('Sanitation Data'!D151)))</f>
        <v/>
      </c>
      <c r="CO157" s="289" t="str">
        <f ca="true">+IF(OFFSET('Sanitation Data'!$D$32,0,10*ROW('Sanitation Data'!D151))="","",OFFSET('Sanitation Data'!$D$32,0,10*ROW('Sanitation Data'!D151)))</f>
        <v/>
      </c>
      <c r="CP157" s="289" t="str">
        <f ca="true">+IF(OFFSET('Sanitation Data'!$E$28,0,10*ROW('Sanitation Data'!E151))="","",OFFSET('Sanitation Data'!$E$28,0,10*ROW('Sanitation Data'!E151)))</f>
        <v/>
      </c>
      <c r="CQ157" s="289" t="str">
        <f ca="true">+IF(OFFSET('Sanitation Data'!$E$29,0,10*ROW('Sanitation Data'!E151))="","",OFFSET('Sanitation Data'!$E$29,0,10*ROW('Sanitation Data'!E151)))</f>
        <v/>
      </c>
      <c r="CR157" s="289" t="str">
        <f ca="true">+IF(OFFSET('Sanitation Data'!$E$30,0,10*ROW('Sanitation Data'!E151))="","",OFFSET('Sanitation Data'!$E$30,0,10*ROW('Sanitation Data'!E151)))</f>
        <v/>
      </c>
      <c r="CS157" s="289" t="str">
        <f ca="true">+IF(OFFSET('Sanitation Data'!$E$31,0,10*ROW('Sanitation Data'!E151))="","",OFFSET('Sanitation Data'!$E$31,0,10*ROW('Sanitation Data'!E151)))</f>
        <v/>
      </c>
      <c r="CT157" s="289" t="str">
        <f ca="true">+IF(OFFSET('Sanitation Data'!$E$32,0,10*ROW('Sanitation Data'!E151))="","",OFFSET('Sanitation Data'!$E$32,0,10*ROW('Sanitation Data'!E151)))</f>
        <v/>
      </c>
      <c r="CU157" s="289" t="str">
        <f ca="true">+IF(OFFSET('Sanitation Data'!$F$28,0,10*ROW('Sanitation Data'!F151))="","",OFFSET('Sanitation Data'!$F$28,0,10*ROW('Sanitation Data'!F151)))</f>
        <v/>
      </c>
      <c r="CV157" s="289" t="str">
        <f ca="true">+IF(OFFSET('Sanitation Data'!$F$29,0,10*ROW('Sanitation Data'!F151))="","",OFFSET('Sanitation Data'!$F$29,0,10*ROW('Sanitation Data'!F151)))</f>
        <v/>
      </c>
      <c r="CW157" s="289" t="str">
        <f ca="true">+IF(OFFSET('Sanitation Data'!$F$30,0,10*ROW('Sanitation Data'!F151))="","",OFFSET('Sanitation Data'!$F$30,0,10*ROW('Sanitation Data'!F151)))</f>
        <v/>
      </c>
      <c r="CX157" s="289" t="str">
        <f ca="true">+IF(OFFSET('Sanitation Data'!$F$31,0,10*ROW('Sanitation Data'!F151))="","",OFFSET('Sanitation Data'!$F$31,0,10*ROW('Sanitation Data'!F151)))</f>
        <v/>
      </c>
      <c r="CY157" s="289" t="str">
        <f ca="true">+IF(OFFSET('Sanitation Data'!$F$32,0,10*ROW('Sanitation Data'!F151))="","",OFFSET('Sanitation Data'!$F$32,0,10*ROW('Sanitation Data'!F151)))</f>
        <v/>
      </c>
      <c r="CZ157" s="289" t="str">
        <f ca="true">+IF(OFFSET('Sanitation Data'!$G$28,0,10*ROW('Sanitation Data'!G151))="","",OFFSET('Sanitation Data'!$G$28,0,10*ROW('Sanitation Data'!G151)))</f>
        <v/>
      </c>
      <c r="DA157" s="289" t="str">
        <f ca="true">+IF(OFFSET('Sanitation Data'!$G$29,0,10*ROW('Sanitation Data'!G151))="","",OFFSET('Sanitation Data'!$G$29,0,10*ROW('Sanitation Data'!G151)))</f>
        <v/>
      </c>
      <c r="DB157" s="289" t="str">
        <f ca="true">+IF(OFFSET('Sanitation Data'!$G$30,0,10*ROW('Sanitation Data'!G151))="","",OFFSET('Sanitation Data'!$G$30,0,10*ROW('Sanitation Data'!G151)))</f>
        <v/>
      </c>
      <c r="DC157" s="289" t="str">
        <f ca="true">+IF(OFFSET('Sanitation Data'!$G$31,0,10*ROW('Sanitation Data'!G151))="","",OFFSET('Sanitation Data'!$G$31,0,10*ROW('Sanitation Data'!G151)))</f>
        <v/>
      </c>
      <c r="DD157" s="289" t="str">
        <f ca="true">+IF(OFFSET('Sanitation Data'!$G$32,0,10*ROW('Sanitation Data'!G151))="","",OFFSET('Sanitation Data'!$G$32,0,10*ROW('Sanitation Data'!G151)))</f>
        <v/>
      </c>
      <c r="DE157" s="289" t="str">
        <f ca="true">+IF(OFFSET('Sanitation Data'!$H$28,0,10*ROW('Sanitation Data'!H151))="","",OFFSET('Sanitation Data'!$H$28,0,10*ROW('Sanitation Data'!H151)))</f>
        <v/>
      </c>
      <c r="DF157" s="289" t="str">
        <f ca="true">+IF(OFFSET('Sanitation Data'!$H$29,0,10*ROW('Sanitation Data'!H151))="","",OFFSET('Sanitation Data'!$H$29,0,10*ROW('Sanitation Data'!H151)))</f>
        <v/>
      </c>
      <c r="DG157" s="289" t="str">
        <f ca="true">+IF(OFFSET('Sanitation Data'!$H$30,0,10*ROW('Sanitation Data'!H151))="","",OFFSET('Sanitation Data'!$H$30,0,10*ROW('Sanitation Data'!H151)))</f>
        <v/>
      </c>
      <c r="DH157" s="289" t="str">
        <f ca="true">+IF(OFFSET('Sanitation Data'!$H$31,0,10*ROW('Sanitation Data'!H151))="","",OFFSET('Sanitation Data'!$H$31,0,10*ROW('Sanitation Data'!H151)))</f>
        <v/>
      </c>
      <c r="DI157" s="289" t="str">
        <f ca="true">+IF(OFFSET('Sanitation Data'!$H$32,0,10*ROW('Sanitation Data'!H151))="","",OFFSET('Sanitation Data'!$H$32,0,10*ROW('Sanitation Data'!H151)))</f>
        <v/>
      </c>
      <c r="DJ157" s="289" t="str">
        <f ca="true">+IF(OFFSET('Sanitation Data'!$I$28,0,10*ROW('Sanitation Data'!I151))="","",OFFSET('Sanitation Data'!$I$28,0,10*ROW('Sanitation Data'!I151)))</f>
        <v/>
      </c>
      <c r="DK157" s="289" t="str">
        <f ca="true">+IF(OFFSET('Sanitation Data'!$I$29,0,10*ROW('Sanitation Data'!I151))="","",OFFSET('Sanitation Data'!$I$29,0,10*ROW('Sanitation Data'!I151)))</f>
        <v/>
      </c>
      <c r="DL157" s="289" t="str">
        <f ca="true">+IF(OFFSET('Sanitation Data'!$I$30,0,10*ROW('Sanitation Data'!I151))="","",OFFSET('Sanitation Data'!$I$30,0,10*ROW('Sanitation Data'!I151)))</f>
        <v/>
      </c>
      <c r="DM157" s="289" t="str">
        <f ca="true">+IF(OFFSET('Sanitation Data'!$I$31,0,10*ROW('Sanitation Data'!I151))="","",OFFSET('Sanitation Data'!$I$31,0,10*ROW('Sanitation Data'!I151)))</f>
        <v/>
      </c>
      <c r="DN157" s="289" t="str">
        <f ca="true">+IF(OFFSET('Sanitation Data'!$I$32,0,10*ROW('Sanitation Data'!I151))="","",OFFSET('Sanitation Data'!$I$32,0,10*ROW('Sanitation Data'!I151)))</f>
        <v/>
      </c>
      <c r="DO157" s="289" t="str">
        <f ca="true">+IF(OFFSET('Hygiene Data'!$D$11,0,10*ROW('Hygiene Data'!D151))="","",OFFSET('Hygiene Data'!$D$11,0,10*ROW('Hygiene Data'!D151)))</f>
        <v/>
      </c>
      <c r="DP157" s="289" t="str">
        <f ca="true">+IF(OFFSET('Hygiene Data'!$D$12,0,10*ROW('Hygiene Data'!D151))="","",OFFSET('Hygiene Data'!$D$12,0,10*ROW('Hygiene Data'!D151)))</f>
        <v/>
      </c>
      <c r="DQ157" s="289" t="str">
        <f ca="true">+IF(OFFSET('Hygiene Data'!$D$13,0,10*ROW('Hygiene Data'!D151))="","",OFFSET('Hygiene Data'!$D$13,0,10*ROW('Hygiene Data'!D151)))</f>
        <v/>
      </c>
      <c r="DR157" s="289" t="str">
        <f ca="true">+IF(OFFSET('Hygiene Data'!$E$11,0,10*ROW('Hygiene Data'!E151))="","",OFFSET('Hygiene Data'!$E$11,0,10*ROW('Hygiene Data'!E151)))</f>
        <v/>
      </c>
      <c r="DS157" s="289" t="str">
        <f ca="true">+IF(OFFSET('Hygiene Data'!$E$12,0,10*ROW('Hygiene Data'!E151))="","",OFFSET('Hygiene Data'!$E$12,0,10*ROW('Hygiene Data'!E151)))</f>
        <v/>
      </c>
      <c r="DT157" s="289" t="str">
        <f ca="true">+IF(OFFSET('Hygiene Data'!$E$13,0,10*ROW('Hygiene Data'!E151))="","",OFFSET('Hygiene Data'!$E$13,0,10*ROW('Hygiene Data'!E151)))</f>
        <v/>
      </c>
      <c r="DU157" s="289" t="str">
        <f ca="true">+IF(OFFSET('Hygiene Data'!$F$11,0,10*ROW('Hygiene Data'!F151))="","",OFFSET('Hygiene Data'!$F$11,0,10*ROW('Hygiene Data'!F151)))</f>
        <v/>
      </c>
      <c r="DV157" s="289" t="str">
        <f ca="true">+IF(OFFSET('Hygiene Data'!$F$12,0,10*ROW('Hygiene Data'!F151))="","",OFFSET('Hygiene Data'!$F$12,0,10*ROW('Hygiene Data'!F151)))</f>
        <v/>
      </c>
      <c r="DW157" s="289" t="str">
        <f ca="true">+IF(OFFSET('Hygiene Data'!$F$13,0,10*ROW('Hygiene Data'!F151))="","",OFFSET('Hygiene Data'!$F$13,0,10*ROW('Hygiene Data'!F151)))</f>
        <v/>
      </c>
      <c r="DX157" s="289" t="str">
        <f ca="true">+IF(OFFSET('Hygiene Data'!$G$11,0,10*ROW('Hygiene Data'!G151))="","",OFFSET('Hygiene Data'!$G$11,0,10*ROW('Hygiene Data'!G151)))</f>
        <v/>
      </c>
      <c r="DY157" s="289" t="str">
        <f ca="true">+IF(OFFSET('Hygiene Data'!$G$12,0,10*ROW('Hygiene Data'!G151))="","",OFFSET('Hygiene Data'!$G$12,0,10*ROW('Hygiene Data'!G151)))</f>
        <v/>
      </c>
      <c r="DZ157" s="289" t="str">
        <f ca="true">+IF(OFFSET('Hygiene Data'!$G$13,0,10*ROW('Hygiene Data'!G151))="","",OFFSET('Hygiene Data'!$G$13,0,10*ROW('Hygiene Data'!G151)))</f>
        <v/>
      </c>
      <c r="EA157" s="289" t="str">
        <f ca="true">+IF(OFFSET('Hygiene Data'!$H$11,0,10*ROW('Hygiene Data'!H151))="","",OFFSET('Hygiene Data'!$H$11,0,10*ROW('Hygiene Data'!H151)))</f>
        <v/>
      </c>
      <c r="EB157" s="289" t="str">
        <f ca="true">+IF(OFFSET('Hygiene Data'!$H$12,0,10*ROW('Hygiene Data'!H151))="","",OFFSET('Hygiene Data'!$H$12,0,10*ROW('Hygiene Data'!H151)))</f>
        <v/>
      </c>
      <c r="EC157" s="289" t="str">
        <f ca="true">+IF(OFFSET('Hygiene Data'!$H$13,0,10*ROW('Hygiene Data'!H151))="","",OFFSET('Hygiene Data'!$H$13,0,10*ROW('Hygiene Data'!H151)))</f>
        <v/>
      </c>
      <c r="ED157" s="289" t="str">
        <f ca="true">+IF(OFFSET('Hygiene Data'!$I$11,0,10*ROW('Hygiene Data'!I151))="","",OFFSET('Hygiene Data'!$I$11,0,10*ROW('Hygiene Data'!I151)))</f>
        <v/>
      </c>
      <c r="EE157" s="289" t="str">
        <f ca="true">+IF(OFFSET('Hygiene Data'!$I$12,0,10*ROW('Hygiene Data'!I151))="","",OFFSET('Hygiene Data'!$I$12,0,10*ROW('Hygiene Data'!I151)))</f>
        <v/>
      </c>
      <c r="EF157" s="289"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5"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9"/>
      <c r="BS158" s="289" t="str">
        <f ca="true">+IF(OFFSET('Water Data'!$D$27,0,10*ROW('Water Data'!D152))="","",OFFSET('Water Data'!$D$27,0,10*ROW('Water Data'!D152)))</f>
        <v/>
      </c>
      <c r="BT158" s="289" t="str">
        <f ca="true">+IF(OFFSET('Water Data'!$D$28,0,10*ROW('Water Data'!D152))="","",OFFSET('Water Data'!$D$28,0,10*ROW('Water Data'!D152)))</f>
        <v/>
      </c>
      <c r="BU158" s="289" t="str">
        <f ca="true">+IF(OFFSET('Water Data'!$D$29,0,10*ROW('Water Data'!D152))="","",OFFSET('Water Data'!$D$29,0,10*ROW('Water Data'!D152)))</f>
        <v/>
      </c>
      <c r="BV158" s="289" t="str">
        <f ca="true">+IF(OFFSET('Water Data'!$E$27,0,10*ROW('Water Data'!E152))="","",OFFSET('Water Data'!$E$27,0,10*ROW('Water Data'!E152)))</f>
        <v/>
      </c>
      <c r="BW158" s="289" t="str">
        <f ca="true">+IF(OFFSET('Water Data'!$E$28,0,10*ROW('Water Data'!E152))="","",OFFSET('Water Data'!$E$28,0,10*ROW('Water Data'!E152)))</f>
        <v/>
      </c>
      <c r="BX158" s="289" t="str">
        <f ca="true">+IF(OFFSET('Water Data'!$E$29,0,10*ROW('Water Data'!E152))="","",OFFSET('Water Data'!$E$29,0,10*ROW('Water Data'!E152)))</f>
        <v/>
      </c>
      <c r="BY158" s="289" t="str">
        <f ca="true">+IF(OFFSET('Water Data'!$F$27,0,10*ROW('Water Data'!F152))="","",OFFSET('Water Data'!$F$27,0,10*ROW('Water Data'!F152)))</f>
        <v/>
      </c>
      <c r="BZ158" s="289" t="str">
        <f ca="true">+IF(OFFSET('Water Data'!$F$28,0,10*ROW('Water Data'!F152))="","",OFFSET('Water Data'!$F$28,0,10*ROW('Water Data'!F152)))</f>
        <v/>
      </c>
      <c r="CA158" s="289" t="str">
        <f ca="true">+IF(OFFSET('Water Data'!$F$29,0,10*ROW('Water Data'!F152))="","",OFFSET('Water Data'!$F$29,0,10*ROW('Water Data'!F152)))</f>
        <v/>
      </c>
      <c r="CB158" s="289" t="str">
        <f ca="true">+IF(OFFSET('Water Data'!$G$27,0,10*ROW('Water Data'!G152))="","",OFFSET('Water Data'!$G$27,0,10*ROW('Water Data'!G152)))</f>
        <v/>
      </c>
      <c r="CC158" s="289" t="str">
        <f ca="true">+IF(OFFSET('Water Data'!$G$28,0,10*ROW('Water Data'!G152))="","",OFFSET('Water Data'!$G$28,0,10*ROW('Water Data'!G152)))</f>
        <v/>
      </c>
      <c r="CD158" s="289" t="str">
        <f ca="true">+IF(OFFSET('Water Data'!$G$29,0,10*ROW('Water Data'!G152))="","",OFFSET('Water Data'!$G$29,0,10*ROW('Water Data'!G152)))</f>
        <v/>
      </c>
      <c r="CE158" s="289" t="str">
        <f ca="true">+IF(OFFSET('Water Data'!$H$27,0,10*ROW('Water Data'!H152))="","",OFFSET('Water Data'!$H$27,0,10*ROW('Water Data'!H152)))</f>
        <v/>
      </c>
      <c r="CF158" s="289" t="str">
        <f ca="true">+IF(OFFSET('Water Data'!$H$28,0,10*ROW('Water Data'!H152))="","",OFFSET('Water Data'!$H$28,0,10*ROW('Water Data'!H152)))</f>
        <v/>
      </c>
      <c r="CG158" s="289" t="str">
        <f ca="true">+IF(OFFSET('Water Data'!$H$29,0,10*ROW('Water Data'!H152))="","",OFFSET('Water Data'!$H$29,0,10*ROW('Water Data'!H152)))</f>
        <v/>
      </c>
      <c r="CH158" s="289" t="str">
        <f ca="true">+IF(OFFSET('Water Data'!$I$27,0,10*ROW('Water Data'!I152))="","",OFFSET('Water Data'!$I$27,0,10*ROW('Water Data'!I152)))</f>
        <v/>
      </c>
      <c r="CI158" s="289" t="str">
        <f ca="true">+IF(OFFSET('Water Data'!$I$28,0,10*ROW('Water Data'!I152))="","",OFFSET('Water Data'!$I$28,0,10*ROW('Water Data'!I152)))</f>
        <v/>
      </c>
      <c r="CJ158" s="289" t="str">
        <f ca="true">+IF(OFFSET('Water Data'!$I$29,0,10*ROW('Water Data'!I152))="","",OFFSET('Water Data'!$I$29,0,10*ROW('Water Data'!I152)))</f>
        <v/>
      </c>
      <c r="CK158" s="289" t="str">
        <f ca="true">+IF(OFFSET('Sanitation Data'!$D$28,0,10*ROW('Sanitation Data'!D152))="","",OFFSET('Sanitation Data'!$D$28,0,10*ROW('Sanitation Data'!D152)))</f>
        <v/>
      </c>
      <c r="CL158" s="289" t="str">
        <f ca="true">+IF(OFFSET('Sanitation Data'!$D$29,0,10*ROW('Sanitation Data'!D152))="","",OFFSET('Sanitation Data'!$D$29,0,10*ROW('Sanitation Data'!D152)))</f>
        <v/>
      </c>
      <c r="CM158" s="289" t="str">
        <f ca="true">+IF(OFFSET('Sanitation Data'!$D$30,0,10*ROW('Sanitation Data'!D152))="","",OFFSET('Sanitation Data'!$D$30,0,10*ROW('Sanitation Data'!D152)))</f>
        <v/>
      </c>
      <c r="CN158" s="289" t="str">
        <f ca="true">+IF(OFFSET('Sanitation Data'!$D$31,0,10*ROW('Sanitation Data'!D152))="","",OFFSET('Sanitation Data'!$D$31,0,10*ROW('Sanitation Data'!D152)))</f>
        <v/>
      </c>
      <c r="CO158" s="289" t="str">
        <f ca="true">+IF(OFFSET('Sanitation Data'!$D$32,0,10*ROW('Sanitation Data'!D152))="","",OFFSET('Sanitation Data'!$D$32,0,10*ROW('Sanitation Data'!D152)))</f>
        <v/>
      </c>
      <c r="CP158" s="289" t="str">
        <f ca="true">+IF(OFFSET('Sanitation Data'!$E$28,0,10*ROW('Sanitation Data'!E152))="","",OFFSET('Sanitation Data'!$E$28,0,10*ROW('Sanitation Data'!E152)))</f>
        <v/>
      </c>
      <c r="CQ158" s="289" t="str">
        <f ca="true">+IF(OFFSET('Sanitation Data'!$E$29,0,10*ROW('Sanitation Data'!E152))="","",OFFSET('Sanitation Data'!$E$29,0,10*ROW('Sanitation Data'!E152)))</f>
        <v/>
      </c>
      <c r="CR158" s="289" t="str">
        <f ca="true">+IF(OFFSET('Sanitation Data'!$E$30,0,10*ROW('Sanitation Data'!E152))="","",OFFSET('Sanitation Data'!$E$30,0,10*ROW('Sanitation Data'!E152)))</f>
        <v/>
      </c>
      <c r="CS158" s="289" t="str">
        <f ca="true">+IF(OFFSET('Sanitation Data'!$E$31,0,10*ROW('Sanitation Data'!E152))="","",OFFSET('Sanitation Data'!$E$31,0,10*ROW('Sanitation Data'!E152)))</f>
        <v/>
      </c>
      <c r="CT158" s="289" t="str">
        <f ca="true">+IF(OFFSET('Sanitation Data'!$E$32,0,10*ROW('Sanitation Data'!E152))="","",OFFSET('Sanitation Data'!$E$32,0,10*ROW('Sanitation Data'!E152)))</f>
        <v/>
      </c>
      <c r="CU158" s="289" t="str">
        <f ca="true">+IF(OFFSET('Sanitation Data'!$F$28,0,10*ROW('Sanitation Data'!F152))="","",OFFSET('Sanitation Data'!$F$28,0,10*ROW('Sanitation Data'!F152)))</f>
        <v/>
      </c>
      <c r="CV158" s="289" t="str">
        <f ca="true">+IF(OFFSET('Sanitation Data'!$F$29,0,10*ROW('Sanitation Data'!F152))="","",OFFSET('Sanitation Data'!$F$29,0,10*ROW('Sanitation Data'!F152)))</f>
        <v/>
      </c>
      <c r="CW158" s="289" t="str">
        <f ca="true">+IF(OFFSET('Sanitation Data'!$F$30,0,10*ROW('Sanitation Data'!F152))="","",OFFSET('Sanitation Data'!$F$30,0,10*ROW('Sanitation Data'!F152)))</f>
        <v/>
      </c>
      <c r="CX158" s="289" t="str">
        <f ca="true">+IF(OFFSET('Sanitation Data'!$F$31,0,10*ROW('Sanitation Data'!F152))="","",OFFSET('Sanitation Data'!$F$31,0,10*ROW('Sanitation Data'!F152)))</f>
        <v/>
      </c>
      <c r="CY158" s="289" t="str">
        <f ca="true">+IF(OFFSET('Sanitation Data'!$F$32,0,10*ROW('Sanitation Data'!F152))="","",OFFSET('Sanitation Data'!$F$32,0,10*ROW('Sanitation Data'!F152)))</f>
        <v/>
      </c>
      <c r="CZ158" s="289" t="str">
        <f ca="true">+IF(OFFSET('Sanitation Data'!$G$28,0,10*ROW('Sanitation Data'!G152))="","",OFFSET('Sanitation Data'!$G$28,0,10*ROW('Sanitation Data'!G152)))</f>
        <v/>
      </c>
      <c r="DA158" s="289" t="str">
        <f ca="true">+IF(OFFSET('Sanitation Data'!$G$29,0,10*ROW('Sanitation Data'!G152))="","",OFFSET('Sanitation Data'!$G$29,0,10*ROW('Sanitation Data'!G152)))</f>
        <v/>
      </c>
      <c r="DB158" s="289" t="str">
        <f ca="true">+IF(OFFSET('Sanitation Data'!$G$30,0,10*ROW('Sanitation Data'!G152))="","",OFFSET('Sanitation Data'!$G$30,0,10*ROW('Sanitation Data'!G152)))</f>
        <v/>
      </c>
      <c r="DC158" s="289" t="str">
        <f ca="true">+IF(OFFSET('Sanitation Data'!$G$31,0,10*ROW('Sanitation Data'!G152))="","",OFFSET('Sanitation Data'!$G$31,0,10*ROW('Sanitation Data'!G152)))</f>
        <v/>
      </c>
      <c r="DD158" s="289" t="str">
        <f ca="true">+IF(OFFSET('Sanitation Data'!$G$32,0,10*ROW('Sanitation Data'!G152))="","",OFFSET('Sanitation Data'!$G$32,0,10*ROW('Sanitation Data'!G152)))</f>
        <v/>
      </c>
      <c r="DE158" s="289" t="str">
        <f ca="true">+IF(OFFSET('Sanitation Data'!$H$28,0,10*ROW('Sanitation Data'!H152))="","",OFFSET('Sanitation Data'!$H$28,0,10*ROW('Sanitation Data'!H152)))</f>
        <v/>
      </c>
      <c r="DF158" s="289" t="str">
        <f ca="true">+IF(OFFSET('Sanitation Data'!$H$29,0,10*ROW('Sanitation Data'!H152))="","",OFFSET('Sanitation Data'!$H$29,0,10*ROW('Sanitation Data'!H152)))</f>
        <v/>
      </c>
      <c r="DG158" s="289" t="str">
        <f ca="true">+IF(OFFSET('Sanitation Data'!$H$30,0,10*ROW('Sanitation Data'!H152))="","",OFFSET('Sanitation Data'!$H$30,0,10*ROW('Sanitation Data'!H152)))</f>
        <v/>
      </c>
      <c r="DH158" s="289" t="str">
        <f ca="true">+IF(OFFSET('Sanitation Data'!$H$31,0,10*ROW('Sanitation Data'!H152))="","",OFFSET('Sanitation Data'!$H$31,0,10*ROW('Sanitation Data'!H152)))</f>
        <v/>
      </c>
      <c r="DI158" s="289" t="str">
        <f ca="true">+IF(OFFSET('Sanitation Data'!$H$32,0,10*ROW('Sanitation Data'!H152))="","",OFFSET('Sanitation Data'!$H$32,0,10*ROW('Sanitation Data'!H152)))</f>
        <v/>
      </c>
      <c r="DJ158" s="289" t="str">
        <f ca="true">+IF(OFFSET('Sanitation Data'!$I$28,0,10*ROW('Sanitation Data'!I152))="","",OFFSET('Sanitation Data'!$I$28,0,10*ROW('Sanitation Data'!I152)))</f>
        <v/>
      </c>
      <c r="DK158" s="289" t="str">
        <f ca="true">+IF(OFFSET('Sanitation Data'!$I$29,0,10*ROW('Sanitation Data'!I152))="","",OFFSET('Sanitation Data'!$I$29,0,10*ROW('Sanitation Data'!I152)))</f>
        <v/>
      </c>
      <c r="DL158" s="289" t="str">
        <f ca="true">+IF(OFFSET('Sanitation Data'!$I$30,0,10*ROW('Sanitation Data'!I152))="","",OFFSET('Sanitation Data'!$I$30,0,10*ROW('Sanitation Data'!I152)))</f>
        <v/>
      </c>
      <c r="DM158" s="289" t="str">
        <f ca="true">+IF(OFFSET('Sanitation Data'!$I$31,0,10*ROW('Sanitation Data'!I152))="","",OFFSET('Sanitation Data'!$I$31,0,10*ROW('Sanitation Data'!I152)))</f>
        <v/>
      </c>
      <c r="DN158" s="289" t="str">
        <f ca="true">+IF(OFFSET('Sanitation Data'!$I$32,0,10*ROW('Sanitation Data'!I152))="","",OFFSET('Sanitation Data'!$I$32,0,10*ROW('Sanitation Data'!I152)))</f>
        <v/>
      </c>
      <c r="DO158" s="289" t="str">
        <f ca="true">+IF(OFFSET('Hygiene Data'!$D$11,0,10*ROW('Hygiene Data'!D152))="","",OFFSET('Hygiene Data'!$D$11,0,10*ROW('Hygiene Data'!D152)))</f>
        <v/>
      </c>
      <c r="DP158" s="289" t="str">
        <f ca="true">+IF(OFFSET('Hygiene Data'!$D$12,0,10*ROW('Hygiene Data'!D152))="","",OFFSET('Hygiene Data'!$D$12,0,10*ROW('Hygiene Data'!D152)))</f>
        <v/>
      </c>
      <c r="DQ158" s="289" t="str">
        <f ca="true">+IF(OFFSET('Hygiene Data'!$D$13,0,10*ROW('Hygiene Data'!D152))="","",OFFSET('Hygiene Data'!$D$13,0,10*ROW('Hygiene Data'!D152)))</f>
        <v/>
      </c>
      <c r="DR158" s="289" t="str">
        <f ca="true">+IF(OFFSET('Hygiene Data'!$E$11,0,10*ROW('Hygiene Data'!E152))="","",OFFSET('Hygiene Data'!$E$11,0,10*ROW('Hygiene Data'!E152)))</f>
        <v/>
      </c>
      <c r="DS158" s="289" t="str">
        <f ca="true">+IF(OFFSET('Hygiene Data'!$E$12,0,10*ROW('Hygiene Data'!E152))="","",OFFSET('Hygiene Data'!$E$12,0,10*ROW('Hygiene Data'!E152)))</f>
        <v/>
      </c>
      <c r="DT158" s="289" t="str">
        <f ca="true">+IF(OFFSET('Hygiene Data'!$E$13,0,10*ROW('Hygiene Data'!E152))="","",OFFSET('Hygiene Data'!$E$13,0,10*ROW('Hygiene Data'!E152)))</f>
        <v/>
      </c>
      <c r="DU158" s="289" t="str">
        <f ca="true">+IF(OFFSET('Hygiene Data'!$F$11,0,10*ROW('Hygiene Data'!F152))="","",OFFSET('Hygiene Data'!$F$11,0,10*ROW('Hygiene Data'!F152)))</f>
        <v/>
      </c>
      <c r="DV158" s="289" t="str">
        <f ca="true">+IF(OFFSET('Hygiene Data'!$F$12,0,10*ROW('Hygiene Data'!F152))="","",OFFSET('Hygiene Data'!$F$12,0,10*ROW('Hygiene Data'!F152)))</f>
        <v/>
      </c>
      <c r="DW158" s="289" t="str">
        <f ca="true">+IF(OFFSET('Hygiene Data'!$F$13,0,10*ROW('Hygiene Data'!F152))="","",OFFSET('Hygiene Data'!$F$13,0,10*ROW('Hygiene Data'!F152)))</f>
        <v/>
      </c>
      <c r="DX158" s="289" t="str">
        <f ca="true">+IF(OFFSET('Hygiene Data'!$G$11,0,10*ROW('Hygiene Data'!G152))="","",OFFSET('Hygiene Data'!$G$11,0,10*ROW('Hygiene Data'!G152)))</f>
        <v/>
      </c>
      <c r="DY158" s="289" t="str">
        <f ca="true">+IF(OFFSET('Hygiene Data'!$G$12,0,10*ROW('Hygiene Data'!G152))="","",OFFSET('Hygiene Data'!$G$12,0,10*ROW('Hygiene Data'!G152)))</f>
        <v/>
      </c>
      <c r="DZ158" s="289" t="str">
        <f ca="true">+IF(OFFSET('Hygiene Data'!$G$13,0,10*ROW('Hygiene Data'!G152))="","",OFFSET('Hygiene Data'!$G$13,0,10*ROW('Hygiene Data'!G152)))</f>
        <v/>
      </c>
      <c r="EA158" s="289" t="str">
        <f ca="true">+IF(OFFSET('Hygiene Data'!$H$11,0,10*ROW('Hygiene Data'!H152))="","",OFFSET('Hygiene Data'!$H$11,0,10*ROW('Hygiene Data'!H152)))</f>
        <v/>
      </c>
      <c r="EB158" s="289" t="str">
        <f ca="true">+IF(OFFSET('Hygiene Data'!$H$12,0,10*ROW('Hygiene Data'!H152))="","",OFFSET('Hygiene Data'!$H$12,0,10*ROW('Hygiene Data'!H152)))</f>
        <v/>
      </c>
      <c r="EC158" s="289" t="str">
        <f ca="true">+IF(OFFSET('Hygiene Data'!$H$13,0,10*ROW('Hygiene Data'!H152))="","",OFFSET('Hygiene Data'!$H$13,0,10*ROW('Hygiene Data'!H152)))</f>
        <v/>
      </c>
      <c r="ED158" s="289" t="str">
        <f ca="true">+IF(OFFSET('Hygiene Data'!$I$11,0,10*ROW('Hygiene Data'!I152))="","",OFFSET('Hygiene Data'!$I$11,0,10*ROW('Hygiene Data'!I152)))</f>
        <v/>
      </c>
      <c r="EE158" s="289" t="str">
        <f ca="true">+IF(OFFSET('Hygiene Data'!$I$12,0,10*ROW('Hygiene Data'!I152))="","",OFFSET('Hygiene Data'!$I$12,0,10*ROW('Hygiene Data'!I152)))</f>
        <v/>
      </c>
      <c r="EF158" s="289"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5"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9"/>
      <c r="BS159" s="289" t="str">
        <f ca="true">+IF(OFFSET('Water Data'!$D$27,0,10*ROW('Water Data'!D153))="","",OFFSET('Water Data'!$D$27,0,10*ROW('Water Data'!D153)))</f>
        <v/>
      </c>
      <c r="BT159" s="289" t="str">
        <f ca="true">+IF(OFFSET('Water Data'!$D$28,0,10*ROW('Water Data'!D153))="","",OFFSET('Water Data'!$D$28,0,10*ROW('Water Data'!D153)))</f>
        <v/>
      </c>
      <c r="BU159" s="289" t="str">
        <f ca="true">+IF(OFFSET('Water Data'!$D$29,0,10*ROW('Water Data'!D153))="","",OFFSET('Water Data'!$D$29,0,10*ROW('Water Data'!D153)))</f>
        <v/>
      </c>
      <c r="BV159" s="289" t="str">
        <f ca="true">+IF(OFFSET('Water Data'!$E$27,0,10*ROW('Water Data'!E153))="","",OFFSET('Water Data'!$E$27,0,10*ROW('Water Data'!E153)))</f>
        <v/>
      </c>
      <c r="BW159" s="289" t="str">
        <f ca="true">+IF(OFFSET('Water Data'!$E$28,0,10*ROW('Water Data'!E153))="","",OFFSET('Water Data'!$E$28,0,10*ROW('Water Data'!E153)))</f>
        <v/>
      </c>
      <c r="BX159" s="289" t="str">
        <f ca="true">+IF(OFFSET('Water Data'!$E$29,0,10*ROW('Water Data'!E153))="","",OFFSET('Water Data'!$E$29,0,10*ROW('Water Data'!E153)))</f>
        <v/>
      </c>
      <c r="BY159" s="289" t="str">
        <f ca="true">+IF(OFFSET('Water Data'!$F$27,0,10*ROW('Water Data'!F153))="","",OFFSET('Water Data'!$F$27,0,10*ROW('Water Data'!F153)))</f>
        <v/>
      </c>
      <c r="BZ159" s="289" t="str">
        <f ca="true">+IF(OFFSET('Water Data'!$F$28,0,10*ROW('Water Data'!F153))="","",OFFSET('Water Data'!$F$28,0,10*ROW('Water Data'!F153)))</f>
        <v/>
      </c>
      <c r="CA159" s="289" t="str">
        <f ca="true">+IF(OFFSET('Water Data'!$F$29,0,10*ROW('Water Data'!F153))="","",OFFSET('Water Data'!$F$29,0,10*ROW('Water Data'!F153)))</f>
        <v/>
      </c>
      <c r="CB159" s="289" t="str">
        <f ca="true">+IF(OFFSET('Water Data'!$G$27,0,10*ROW('Water Data'!G153))="","",OFFSET('Water Data'!$G$27,0,10*ROW('Water Data'!G153)))</f>
        <v/>
      </c>
      <c r="CC159" s="289" t="str">
        <f ca="true">+IF(OFFSET('Water Data'!$G$28,0,10*ROW('Water Data'!G153))="","",OFFSET('Water Data'!$G$28,0,10*ROW('Water Data'!G153)))</f>
        <v/>
      </c>
      <c r="CD159" s="289" t="str">
        <f ca="true">+IF(OFFSET('Water Data'!$G$29,0,10*ROW('Water Data'!G153))="","",OFFSET('Water Data'!$G$29,0,10*ROW('Water Data'!G153)))</f>
        <v/>
      </c>
      <c r="CE159" s="289" t="str">
        <f ca="true">+IF(OFFSET('Water Data'!$H$27,0,10*ROW('Water Data'!H153))="","",OFFSET('Water Data'!$H$27,0,10*ROW('Water Data'!H153)))</f>
        <v/>
      </c>
      <c r="CF159" s="289" t="str">
        <f ca="true">+IF(OFFSET('Water Data'!$H$28,0,10*ROW('Water Data'!H153))="","",OFFSET('Water Data'!$H$28,0,10*ROW('Water Data'!H153)))</f>
        <v/>
      </c>
      <c r="CG159" s="289" t="str">
        <f ca="true">+IF(OFFSET('Water Data'!$H$29,0,10*ROW('Water Data'!H153))="","",OFFSET('Water Data'!$H$29,0,10*ROW('Water Data'!H153)))</f>
        <v/>
      </c>
      <c r="CH159" s="289" t="str">
        <f ca="true">+IF(OFFSET('Water Data'!$I$27,0,10*ROW('Water Data'!I153))="","",OFFSET('Water Data'!$I$27,0,10*ROW('Water Data'!I153)))</f>
        <v/>
      </c>
      <c r="CI159" s="289" t="str">
        <f ca="true">+IF(OFFSET('Water Data'!$I$28,0,10*ROW('Water Data'!I153))="","",OFFSET('Water Data'!$I$28,0,10*ROW('Water Data'!I153)))</f>
        <v/>
      </c>
      <c r="CJ159" s="289" t="str">
        <f ca="true">+IF(OFFSET('Water Data'!$I$29,0,10*ROW('Water Data'!I153))="","",OFFSET('Water Data'!$I$29,0,10*ROW('Water Data'!I153)))</f>
        <v/>
      </c>
      <c r="CK159" s="289" t="str">
        <f ca="true">+IF(OFFSET('Sanitation Data'!$D$28,0,10*ROW('Sanitation Data'!D153))="","",OFFSET('Sanitation Data'!$D$28,0,10*ROW('Sanitation Data'!D153)))</f>
        <v/>
      </c>
      <c r="CL159" s="289" t="str">
        <f ca="true">+IF(OFFSET('Sanitation Data'!$D$29,0,10*ROW('Sanitation Data'!D153))="","",OFFSET('Sanitation Data'!$D$29,0,10*ROW('Sanitation Data'!D153)))</f>
        <v/>
      </c>
      <c r="CM159" s="289" t="str">
        <f ca="true">+IF(OFFSET('Sanitation Data'!$D$30,0,10*ROW('Sanitation Data'!D153))="","",OFFSET('Sanitation Data'!$D$30,0,10*ROW('Sanitation Data'!D153)))</f>
        <v/>
      </c>
      <c r="CN159" s="289" t="str">
        <f ca="true">+IF(OFFSET('Sanitation Data'!$D$31,0,10*ROW('Sanitation Data'!D153))="","",OFFSET('Sanitation Data'!$D$31,0,10*ROW('Sanitation Data'!D153)))</f>
        <v/>
      </c>
      <c r="CO159" s="289" t="str">
        <f ca="true">+IF(OFFSET('Sanitation Data'!$D$32,0,10*ROW('Sanitation Data'!D153))="","",OFFSET('Sanitation Data'!$D$32,0,10*ROW('Sanitation Data'!D153)))</f>
        <v/>
      </c>
      <c r="CP159" s="289" t="str">
        <f ca="true">+IF(OFFSET('Sanitation Data'!$E$28,0,10*ROW('Sanitation Data'!E153))="","",OFFSET('Sanitation Data'!$E$28,0,10*ROW('Sanitation Data'!E153)))</f>
        <v/>
      </c>
      <c r="CQ159" s="289" t="str">
        <f ca="true">+IF(OFFSET('Sanitation Data'!$E$29,0,10*ROW('Sanitation Data'!E153))="","",OFFSET('Sanitation Data'!$E$29,0,10*ROW('Sanitation Data'!E153)))</f>
        <v/>
      </c>
      <c r="CR159" s="289" t="str">
        <f ca="true">+IF(OFFSET('Sanitation Data'!$E$30,0,10*ROW('Sanitation Data'!E153))="","",OFFSET('Sanitation Data'!$E$30,0,10*ROW('Sanitation Data'!E153)))</f>
        <v/>
      </c>
      <c r="CS159" s="289" t="str">
        <f ca="true">+IF(OFFSET('Sanitation Data'!$E$31,0,10*ROW('Sanitation Data'!E153))="","",OFFSET('Sanitation Data'!$E$31,0,10*ROW('Sanitation Data'!E153)))</f>
        <v/>
      </c>
      <c r="CT159" s="289" t="str">
        <f ca="true">+IF(OFFSET('Sanitation Data'!$E$32,0,10*ROW('Sanitation Data'!E153))="","",OFFSET('Sanitation Data'!$E$32,0,10*ROW('Sanitation Data'!E153)))</f>
        <v/>
      </c>
      <c r="CU159" s="289" t="str">
        <f ca="true">+IF(OFFSET('Sanitation Data'!$F$28,0,10*ROW('Sanitation Data'!F153))="","",OFFSET('Sanitation Data'!$F$28,0,10*ROW('Sanitation Data'!F153)))</f>
        <v/>
      </c>
      <c r="CV159" s="289" t="str">
        <f ca="true">+IF(OFFSET('Sanitation Data'!$F$29,0,10*ROW('Sanitation Data'!F153))="","",OFFSET('Sanitation Data'!$F$29,0,10*ROW('Sanitation Data'!F153)))</f>
        <v/>
      </c>
      <c r="CW159" s="289" t="str">
        <f ca="true">+IF(OFFSET('Sanitation Data'!$F$30,0,10*ROW('Sanitation Data'!F153))="","",OFFSET('Sanitation Data'!$F$30,0,10*ROW('Sanitation Data'!F153)))</f>
        <v/>
      </c>
      <c r="CX159" s="289" t="str">
        <f ca="true">+IF(OFFSET('Sanitation Data'!$F$31,0,10*ROW('Sanitation Data'!F153))="","",OFFSET('Sanitation Data'!$F$31,0,10*ROW('Sanitation Data'!F153)))</f>
        <v/>
      </c>
      <c r="CY159" s="289" t="str">
        <f ca="true">+IF(OFFSET('Sanitation Data'!$F$32,0,10*ROW('Sanitation Data'!F153))="","",OFFSET('Sanitation Data'!$F$32,0,10*ROW('Sanitation Data'!F153)))</f>
        <v/>
      </c>
      <c r="CZ159" s="289" t="str">
        <f ca="true">+IF(OFFSET('Sanitation Data'!$G$28,0,10*ROW('Sanitation Data'!G153))="","",OFFSET('Sanitation Data'!$G$28,0,10*ROW('Sanitation Data'!G153)))</f>
        <v/>
      </c>
      <c r="DA159" s="289" t="str">
        <f ca="true">+IF(OFFSET('Sanitation Data'!$G$29,0,10*ROW('Sanitation Data'!G153))="","",OFFSET('Sanitation Data'!$G$29,0,10*ROW('Sanitation Data'!G153)))</f>
        <v/>
      </c>
      <c r="DB159" s="289" t="str">
        <f ca="true">+IF(OFFSET('Sanitation Data'!$G$30,0,10*ROW('Sanitation Data'!G153))="","",OFFSET('Sanitation Data'!$G$30,0,10*ROW('Sanitation Data'!G153)))</f>
        <v/>
      </c>
      <c r="DC159" s="289" t="str">
        <f ca="true">+IF(OFFSET('Sanitation Data'!$G$31,0,10*ROW('Sanitation Data'!G153))="","",OFFSET('Sanitation Data'!$G$31,0,10*ROW('Sanitation Data'!G153)))</f>
        <v/>
      </c>
      <c r="DD159" s="289" t="str">
        <f ca="true">+IF(OFFSET('Sanitation Data'!$G$32,0,10*ROW('Sanitation Data'!G153))="","",OFFSET('Sanitation Data'!$G$32,0,10*ROW('Sanitation Data'!G153)))</f>
        <v/>
      </c>
      <c r="DE159" s="289" t="str">
        <f ca="true">+IF(OFFSET('Sanitation Data'!$H$28,0,10*ROW('Sanitation Data'!H153))="","",OFFSET('Sanitation Data'!$H$28,0,10*ROW('Sanitation Data'!H153)))</f>
        <v/>
      </c>
      <c r="DF159" s="289" t="str">
        <f ca="true">+IF(OFFSET('Sanitation Data'!$H$29,0,10*ROW('Sanitation Data'!H153))="","",OFFSET('Sanitation Data'!$H$29,0,10*ROW('Sanitation Data'!H153)))</f>
        <v/>
      </c>
      <c r="DG159" s="289" t="str">
        <f ca="true">+IF(OFFSET('Sanitation Data'!$H$30,0,10*ROW('Sanitation Data'!H153))="","",OFFSET('Sanitation Data'!$H$30,0,10*ROW('Sanitation Data'!H153)))</f>
        <v/>
      </c>
      <c r="DH159" s="289" t="str">
        <f ca="true">+IF(OFFSET('Sanitation Data'!$H$31,0,10*ROW('Sanitation Data'!H153))="","",OFFSET('Sanitation Data'!$H$31,0,10*ROW('Sanitation Data'!H153)))</f>
        <v/>
      </c>
      <c r="DI159" s="289" t="str">
        <f ca="true">+IF(OFFSET('Sanitation Data'!$H$32,0,10*ROW('Sanitation Data'!H153))="","",OFFSET('Sanitation Data'!$H$32,0,10*ROW('Sanitation Data'!H153)))</f>
        <v/>
      </c>
      <c r="DJ159" s="289" t="str">
        <f ca="true">+IF(OFFSET('Sanitation Data'!$I$28,0,10*ROW('Sanitation Data'!I153))="","",OFFSET('Sanitation Data'!$I$28,0,10*ROW('Sanitation Data'!I153)))</f>
        <v/>
      </c>
      <c r="DK159" s="289" t="str">
        <f ca="true">+IF(OFFSET('Sanitation Data'!$I$29,0,10*ROW('Sanitation Data'!I153))="","",OFFSET('Sanitation Data'!$I$29,0,10*ROW('Sanitation Data'!I153)))</f>
        <v/>
      </c>
      <c r="DL159" s="289" t="str">
        <f ca="true">+IF(OFFSET('Sanitation Data'!$I$30,0,10*ROW('Sanitation Data'!I153))="","",OFFSET('Sanitation Data'!$I$30,0,10*ROW('Sanitation Data'!I153)))</f>
        <v/>
      </c>
      <c r="DM159" s="289" t="str">
        <f ca="true">+IF(OFFSET('Sanitation Data'!$I$31,0,10*ROW('Sanitation Data'!I153))="","",OFFSET('Sanitation Data'!$I$31,0,10*ROW('Sanitation Data'!I153)))</f>
        <v/>
      </c>
      <c r="DN159" s="289" t="str">
        <f ca="true">+IF(OFFSET('Sanitation Data'!$I$32,0,10*ROW('Sanitation Data'!I153))="","",OFFSET('Sanitation Data'!$I$32,0,10*ROW('Sanitation Data'!I153)))</f>
        <v/>
      </c>
      <c r="DO159" s="289" t="str">
        <f ca="true">+IF(OFFSET('Hygiene Data'!$D$11,0,10*ROW('Hygiene Data'!D153))="","",OFFSET('Hygiene Data'!$D$11,0,10*ROW('Hygiene Data'!D153)))</f>
        <v/>
      </c>
      <c r="DP159" s="289" t="str">
        <f ca="true">+IF(OFFSET('Hygiene Data'!$D$12,0,10*ROW('Hygiene Data'!D153))="","",OFFSET('Hygiene Data'!$D$12,0,10*ROW('Hygiene Data'!D153)))</f>
        <v/>
      </c>
      <c r="DQ159" s="289" t="str">
        <f ca="true">+IF(OFFSET('Hygiene Data'!$D$13,0,10*ROW('Hygiene Data'!D153))="","",OFFSET('Hygiene Data'!$D$13,0,10*ROW('Hygiene Data'!D153)))</f>
        <v/>
      </c>
      <c r="DR159" s="289" t="str">
        <f ca="true">+IF(OFFSET('Hygiene Data'!$E$11,0,10*ROW('Hygiene Data'!E153))="","",OFFSET('Hygiene Data'!$E$11,0,10*ROW('Hygiene Data'!E153)))</f>
        <v/>
      </c>
      <c r="DS159" s="289" t="str">
        <f ca="true">+IF(OFFSET('Hygiene Data'!$E$12,0,10*ROW('Hygiene Data'!E153))="","",OFFSET('Hygiene Data'!$E$12,0,10*ROW('Hygiene Data'!E153)))</f>
        <v/>
      </c>
      <c r="DT159" s="289" t="str">
        <f ca="true">+IF(OFFSET('Hygiene Data'!$E$13,0,10*ROW('Hygiene Data'!E153))="","",OFFSET('Hygiene Data'!$E$13,0,10*ROW('Hygiene Data'!E153)))</f>
        <v/>
      </c>
      <c r="DU159" s="289" t="str">
        <f ca="true">+IF(OFFSET('Hygiene Data'!$F$11,0,10*ROW('Hygiene Data'!F153))="","",OFFSET('Hygiene Data'!$F$11,0,10*ROW('Hygiene Data'!F153)))</f>
        <v/>
      </c>
      <c r="DV159" s="289" t="str">
        <f ca="true">+IF(OFFSET('Hygiene Data'!$F$12,0,10*ROW('Hygiene Data'!F153))="","",OFFSET('Hygiene Data'!$F$12,0,10*ROW('Hygiene Data'!F153)))</f>
        <v/>
      </c>
      <c r="DW159" s="289" t="str">
        <f ca="true">+IF(OFFSET('Hygiene Data'!$F$13,0,10*ROW('Hygiene Data'!F153))="","",OFFSET('Hygiene Data'!$F$13,0,10*ROW('Hygiene Data'!F153)))</f>
        <v/>
      </c>
      <c r="DX159" s="289" t="str">
        <f ca="true">+IF(OFFSET('Hygiene Data'!$G$11,0,10*ROW('Hygiene Data'!G153))="","",OFFSET('Hygiene Data'!$G$11,0,10*ROW('Hygiene Data'!G153)))</f>
        <v/>
      </c>
      <c r="DY159" s="289" t="str">
        <f ca="true">+IF(OFFSET('Hygiene Data'!$G$12,0,10*ROW('Hygiene Data'!G153))="","",OFFSET('Hygiene Data'!$G$12,0,10*ROW('Hygiene Data'!G153)))</f>
        <v/>
      </c>
      <c r="DZ159" s="289" t="str">
        <f ca="true">+IF(OFFSET('Hygiene Data'!$G$13,0,10*ROW('Hygiene Data'!G153))="","",OFFSET('Hygiene Data'!$G$13,0,10*ROW('Hygiene Data'!G153)))</f>
        <v/>
      </c>
      <c r="EA159" s="289" t="str">
        <f ca="true">+IF(OFFSET('Hygiene Data'!$H$11,0,10*ROW('Hygiene Data'!H153))="","",OFFSET('Hygiene Data'!$H$11,0,10*ROW('Hygiene Data'!H153)))</f>
        <v/>
      </c>
      <c r="EB159" s="289" t="str">
        <f ca="true">+IF(OFFSET('Hygiene Data'!$H$12,0,10*ROW('Hygiene Data'!H153))="","",OFFSET('Hygiene Data'!$H$12,0,10*ROW('Hygiene Data'!H153)))</f>
        <v/>
      </c>
      <c r="EC159" s="289" t="str">
        <f ca="true">+IF(OFFSET('Hygiene Data'!$H$13,0,10*ROW('Hygiene Data'!H153))="","",OFFSET('Hygiene Data'!$H$13,0,10*ROW('Hygiene Data'!H153)))</f>
        <v/>
      </c>
      <c r="ED159" s="289" t="str">
        <f ca="true">+IF(OFFSET('Hygiene Data'!$I$11,0,10*ROW('Hygiene Data'!I153))="","",OFFSET('Hygiene Data'!$I$11,0,10*ROW('Hygiene Data'!I153)))</f>
        <v/>
      </c>
      <c r="EE159" s="289" t="str">
        <f ca="true">+IF(OFFSET('Hygiene Data'!$I$12,0,10*ROW('Hygiene Data'!I153))="","",OFFSET('Hygiene Data'!$I$12,0,10*ROW('Hygiene Data'!I153)))</f>
        <v/>
      </c>
      <c r="EF159" s="289"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5"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9"/>
      <c r="BS160" s="289" t="str">
        <f ca="true">+IF(OFFSET('Water Data'!$D$27,0,10*ROW('Water Data'!D154))="","",OFFSET('Water Data'!$D$27,0,10*ROW('Water Data'!D154)))</f>
        <v/>
      </c>
      <c r="BT160" s="289" t="str">
        <f ca="true">+IF(OFFSET('Water Data'!$D$28,0,10*ROW('Water Data'!D154))="","",OFFSET('Water Data'!$D$28,0,10*ROW('Water Data'!D154)))</f>
        <v/>
      </c>
      <c r="BU160" s="289" t="str">
        <f ca="true">+IF(OFFSET('Water Data'!$D$29,0,10*ROW('Water Data'!D154))="","",OFFSET('Water Data'!$D$29,0,10*ROW('Water Data'!D154)))</f>
        <v/>
      </c>
      <c r="BV160" s="289" t="str">
        <f ca="true">+IF(OFFSET('Water Data'!$E$27,0,10*ROW('Water Data'!E154))="","",OFFSET('Water Data'!$E$27,0,10*ROW('Water Data'!E154)))</f>
        <v/>
      </c>
      <c r="BW160" s="289" t="str">
        <f ca="true">+IF(OFFSET('Water Data'!$E$28,0,10*ROW('Water Data'!E154))="","",OFFSET('Water Data'!$E$28,0,10*ROW('Water Data'!E154)))</f>
        <v/>
      </c>
      <c r="BX160" s="289" t="str">
        <f ca="true">+IF(OFFSET('Water Data'!$E$29,0,10*ROW('Water Data'!E154))="","",OFFSET('Water Data'!$E$29,0,10*ROW('Water Data'!E154)))</f>
        <v/>
      </c>
      <c r="BY160" s="289" t="str">
        <f ca="true">+IF(OFFSET('Water Data'!$F$27,0,10*ROW('Water Data'!F154))="","",OFFSET('Water Data'!$F$27,0,10*ROW('Water Data'!F154)))</f>
        <v/>
      </c>
      <c r="BZ160" s="289" t="str">
        <f ca="true">+IF(OFFSET('Water Data'!$F$28,0,10*ROW('Water Data'!F154))="","",OFFSET('Water Data'!$F$28,0,10*ROW('Water Data'!F154)))</f>
        <v/>
      </c>
      <c r="CA160" s="289" t="str">
        <f ca="true">+IF(OFFSET('Water Data'!$F$29,0,10*ROW('Water Data'!F154))="","",OFFSET('Water Data'!$F$29,0,10*ROW('Water Data'!F154)))</f>
        <v/>
      </c>
      <c r="CB160" s="289" t="str">
        <f ca="true">+IF(OFFSET('Water Data'!$G$27,0,10*ROW('Water Data'!G154))="","",OFFSET('Water Data'!$G$27,0,10*ROW('Water Data'!G154)))</f>
        <v/>
      </c>
      <c r="CC160" s="289" t="str">
        <f ca="true">+IF(OFFSET('Water Data'!$G$28,0,10*ROW('Water Data'!G154))="","",OFFSET('Water Data'!$G$28,0,10*ROW('Water Data'!G154)))</f>
        <v/>
      </c>
      <c r="CD160" s="289" t="str">
        <f ca="true">+IF(OFFSET('Water Data'!$G$29,0,10*ROW('Water Data'!G154))="","",OFFSET('Water Data'!$G$29,0,10*ROW('Water Data'!G154)))</f>
        <v/>
      </c>
      <c r="CE160" s="289" t="str">
        <f ca="true">+IF(OFFSET('Water Data'!$H$27,0,10*ROW('Water Data'!H154))="","",OFFSET('Water Data'!$H$27,0,10*ROW('Water Data'!H154)))</f>
        <v/>
      </c>
      <c r="CF160" s="289" t="str">
        <f ca="true">+IF(OFFSET('Water Data'!$H$28,0,10*ROW('Water Data'!H154))="","",OFFSET('Water Data'!$H$28,0,10*ROW('Water Data'!H154)))</f>
        <v/>
      </c>
      <c r="CG160" s="289" t="str">
        <f ca="true">+IF(OFFSET('Water Data'!$H$29,0,10*ROW('Water Data'!H154))="","",OFFSET('Water Data'!$H$29,0,10*ROW('Water Data'!H154)))</f>
        <v/>
      </c>
      <c r="CH160" s="289" t="str">
        <f ca="true">+IF(OFFSET('Water Data'!$I$27,0,10*ROW('Water Data'!I154))="","",OFFSET('Water Data'!$I$27,0,10*ROW('Water Data'!I154)))</f>
        <v/>
      </c>
      <c r="CI160" s="289" t="str">
        <f ca="true">+IF(OFFSET('Water Data'!$I$28,0,10*ROW('Water Data'!I154))="","",OFFSET('Water Data'!$I$28,0,10*ROW('Water Data'!I154)))</f>
        <v/>
      </c>
      <c r="CJ160" s="289" t="str">
        <f ca="true">+IF(OFFSET('Water Data'!$I$29,0,10*ROW('Water Data'!I154))="","",OFFSET('Water Data'!$I$29,0,10*ROW('Water Data'!I154)))</f>
        <v/>
      </c>
      <c r="CK160" s="289" t="str">
        <f ca="true">+IF(OFFSET('Sanitation Data'!$D$28,0,10*ROW('Sanitation Data'!D154))="","",OFFSET('Sanitation Data'!$D$28,0,10*ROW('Sanitation Data'!D154)))</f>
        <v/>
      </c>
      <c r="CL160" s="289" t="str">
        <f ca="true">+IF(OFFSET('Sanitation Data'!$D$29,0,10*ROW('Sanitation Data'!D154))="","",OFFSET('Sanitation Data'!$D$29,0,10*ROW('Sanitation Data'!D154)))</f>
        <v/>
      </c>
      <c r="CM160" s="289" t="str">
        <f ca="true">+IF(OFFSET('Sanitation Data'!$D$30,0,10*ROW('Sanitation Data'!D154))="","",OFFSET('Sanitation Data'!$D$30,0,10*ROW('Sanitation Data'!D154)))</f>
        <v/>
      </c>
      <c r="CN160" s="289" t="str">
        <f ca="true">+IF(OFFSET('Sanitation Data'!$D$31,0,10*ROW('Sanitation Data'!D154))="","",OFFSET('Sanitation Data'!$D$31,0,10*ROW('Sanitation Data'!D154)))</f>
        <v/>
      </c>
      <c r="CO160" s="289" t="str">
        <f ca="true">+IF(OFFSET('Sanitation Data'!$D$32,0,10*ROW('Sanitation Data'!D154))="","",OFFSET('Sanitation Data'!$D$32,0,10*ROW('Sanitation Data'!D154)))</f>
        <v/>
      </c>
      <c r="CP160" s="289" t="str">
        <f ca="true">+IF(OFFSET('Sanitation Data'!$E$28,0,10*ROW('Sanitation Data'!E154))="","",OFFSET('Sanitation Data'!$E$28,0,10*ROW('Sanitation Data'!E154)))</f>
        <v/>
      </c>
      <c r="CQ160" s="289" t="str">
        <f ca="true">+IF(OFFSET('Sanitation Data'!$E$29,0,10*ROW('Sanitation Data'!E154))="","",OFFSET('Sanitation Data'!$E$29,0,10*ROW('Sanitation Data'!E154)))</f>
        <v/>
      </c>
      <c r="CR160" s="289" t="str">
        <f ca="true">+IF(OFFSET('Sanitation Data'!$E$30,0,10*ROW('Sanitation Data'!E154))="","",OFFSET('Sanitation Data'!$E$30,0,10*ROW('Sanitation Data'!E154)))</f>
        <v/>
      </c>
      <c r="CS160" s="289" t="str">
        <f ca="true">+IF(OFFSET('Sanitation Data'!$E$31,0,10*ROW('Sanitation Data'!E154))="","",OFFSET('Sanitation Data'!$E$31,0,10*ROW('Sanitation Data'!E154)))</f>
        <v/>
      </c>
      <c r="CT160" s="289" t="str">
        <f ca="true">+IF(OFFSET('Sanitation Data'!$E$32,0,10*ROW('Sanitation Data'!E154))="","",OFFSET('Sanitation Data'!$E$32,0,10*ROW('Sanitation Data'!E154)))</f>
        <v/>
      </c>
      <c r="CU160" s="289" t="str">
        <f ca="true">+IF(OFFSET('Sanitation Data'!$F$28,0,10*ROW('Sanitation Data'!F154))="","",OFFSET('Sanitation Data'!$F$28,0,10*ROW('Sanitation Data'!F154)))</f>
        <v/>
      </c>
      <c r="CV160" s="289" t="str">
        <f ca="true">+IF(OFFSET('Sanitation Data'!$F$29,0,10*ROW('Sanitation Data'!F154))="","",OFFSET('Sanitation Data'!$F$29,0,10*ROW('Sanitation Data'!F154)))</f>
        <v/>
      </c>
      <c r="CW160" s="289" t="str">
        <f ca="true">+IF(OFFSET('Sanitation Data'!$F$30,0,10*ROW('Sanitation Data'!F154))="","",OFFSET('Sanitation Data'!$F$30,0,10*ROW('Sanitation Data'!F154)))</f>
        <v/>
      </c>
      <c r="CX160" s="289" t="str">
        <f ca="true">+IF(OFFSET('Sanitation Data'!$F$31,0,10*ROW('Sanitation Data'!F154))="","",OFFSET('Sanitation Data'!$F$31,0,10*ROW('Sanitation Data'!F154)))</f>
        <v/>
      </c>
      <c r="CY160" s="289" t="str">
        <f ca="true">+IF(OFFSET('Sanitation Data'!$F$32,0,10*ROW('Sanitation Data'!F154))="","",OFFSET('Sanitation Data'!$F$32,0,10*ROW('Sanitation Data'!F154)))</f>
        <v/>
      </c>
      <c r="CZ160" s="289" t="str">
        <f ca="true">+IF(OFFSET('Sanitation Data'!$G$28,0,10*ROW('Sanitation Data'!G154))="","",OFFSET('Sanitation Data'!$G$28,0,10*ROW('Sanitation Data'!G154)))</f>
        <v/>
      </c>
      <c r="DA160" s="289" t="str">
        <f ca="true">+IF(OFFSET('Sanitation Data'!$G$29,0,10*ROW('Sanitation Data'!G154))="","",OFFSET('Sanitation Data'!$G$29,0,10*ROW('Sanitation Data'!G154)))</f>
        <v/>
      </c>
      <c r="DB160" s="289" t="str">
        <f ca="true">+IF(OFFSET('Sanitation Data'!$G$30,0,10*ROW('Sanitation Data'!G154))="","",OFFSET('Sanitation Data'!$G$30,0,10*ROW('Sanitation Data'!G154)))</f>
        <v/>
      </c>
      <c r="DC160" s="289" t="str">
        <f ca="true">+IF(OFFSET('Sanitation Data'!$G$31,0,10*ROW('Sanitation Data'!G154))="","",OFFSET('Sanitation Data'!$G$31,0,10*ROW('Sanitation Data'!G154)))</f>
        <v/>
      </c>
      <c r="DD160" s="289" t="str">
        <f ca="true">+IF(OFFSET('Sanitation Data'!$G$32,0,10*ROW('Sanitation Data'!G154))="","",OFFSET('Sanitation Data'!$G$32,0,10*ROW('Sanitation Data'!G154)))</f>
        <v/>
      </c>
      <c r="DE160" s="289" t="str">
        <f ca="true">+IF(OFFSET('Sanitation Data'!$H$28,0,10*ROW('Sanitation Data'!H154))="","",OFFSET('Sanitation Data'!$H$28,0,10*ROW('Sanitation Data'!H154)))</f>
        <v/>
      </c>
      <c r="DF160" s="289" t="str">
        <f ca="true">+IF(OFFSET('Sanitation Data'!$H$29,0,10*ROW('Sanitation Data'!H154))="","",OFFSET('Sanitation Data'!$H$29,0,10*ROW('Sanitation Data'!H154)))</f>
        <v/>
      </c>
      <c r="DG160" s="289" t="str">
        <f ca="true">+IF(OFFSET('Sanitation Data'!$H$30,0,10*ROW('Sanitation Data'!H154))="","",OFFSET('Sanitation Data'!$H$30,0,10*ROW('Sanitation Data'!H154)))</f>
        <v/>
      </c>
      <c r="DH160" s="289" t="str">
        <f ca="true">+IF(OFFSET('Sanitation Data'!$H$31,0,10*ROW('Sanitation Data'!H154))="","",OFFSET('Sanitation Data'!$H$31,0,10*ROW('Sanitation Data'!H154)))</f>
        <v/>
      </c>
      <c r="DI160" s="289" t="str">
        <f ca="true">+IF(OFFSET('Sanitation Data'!$H$32,0,10*ROW('Sanitation Data'!H154))="","",OFFSET('Sanitation Data'!$H$32,0,10*ROW('Sanitation Data'!H154)))</f>
        <v/>
      </c>
      <c r="DJ160" s="289" t="str">
        <f ca="true">+IF(OFFSET('Sanitation Data'!$I$28,0,10*ROW('Sanitation Data'!I154))="","",OFFSET('Sanitation Data'!$I$28,0,10*ROW('Sanitation Data'!I154)))</f>
        <v/>
      </c>
      <c r="DK160" s="289" t="str">
        <f ca="true">+IF(OFFSET('Sanitation Data'!$I$29,0,10*ROW('Sanitation Data'!I154))="","",OFFSET('Sanitation Data'!$I$29,0,10*ROW('Sanitation Data'!I154)))</f>
        <v/>
      </c>
      <c r="DL160" s="289" t="str">
        <f ca="true">+IF(OFFSET('Sanitation Data'!$I$30,0,10*ROW('Sanitation Data'!I154))="","",OFFSET('Sanitation Data'!$I$30,0,10*ROW('Sanitation Data'!I154)))</f>
        <v/>
      </c>
      <c r="DM160" s="289" t="str">
        <f ca="true">+IF(OFFSET('Sanitation Data'!$I$31,0,10*ROW('Sanitation Data'!I154))="","",OFFSET('Sanitation Data'!$I$31,0,10*ROW('Sanitation Data'!I154)))</f>
        <v/>
      </c>
      <c r="DN160" s="289" t="str">
        <f ca="true">+IF(OFFSET('Sanitation Data'!$I$32,0,10*ROW('Sanitation Data'!I154))="","",OFFSET('Sanitation Data'!$I$32,0,10*ROW('Sanitation Data'!I154)))</f>
        <v/>
      </c>
      <c r="DO160" s="289" t="str">
        <f ca="true">+IF(OFFSET('Hygiene Data'!$D$11,0,10*ROW('Hygiene Data'!D154))="","",OFFSET('Hygiene Data'!$D$11,0,10*ROW('Hygiene Data'!D154)))</f>
        <v/>
      </c>
      <c r="DP160" s="289" t="str">
        <f ca="true">+IF(OFFSET('Hygiene Data'!$D$12,0,10*ROW('Hygiene Data'!D154))="","",OFFSET('Hygiene Data'!$D$12,0,10*ROW('Hygiene Data'!D154)))</f>
        <v/>
      </c>
      <c r="DQ160" s="289" t="str">
        <f ca="true">+IF(OFFSET('Hygiene Data'!$D$13,0,10*ROW('Hygiene Data'!D154))="","",OFFSET('Hygiene Data'!$D$13,0,10*ROW('Hygiene Data'!D154)))</f>
        <v/>
      </c>
      <c r="DR160" s="289" t="str">
        <f ca="true">+IF(OFFSET('Hygiene Data'!$E$11,0,10*ROW('Hygiene Data'!E154))="","",OFFSET('Hygiene Data'!$E$11,0,10*ROW('Hygiene Data'!E154)))</f>
        <v/>
      </c>
      <c r="DS160" s="289" t="str">
        <f ca="true">+IF(OFFSET('Hygiene Data'!$E$12,0,10*ROW('Hygiene Data'!E154))="","",OFFSET('Hygiene Data'!$E$12,0,10*ROW('Hygiene Data'!E154)))</f>
        <v/>
      </c>
      <c r="DT160" s="289" t="str">
        <f ca="true">+IF(OFFSET('Hygiene Data'!$E$13,0,10*ROW('Hygiene Data'!E154))="","",OFFSET('Hygiene Data'!$E$13,0,10*ROW('Hygiene Data'!E154)))</f>
        <v/>
      </c>
      <c r="DU160" s="289" t="str">
        <f ca="true">+IF(OFFSET('Hygiene Data'!$F$11,0,10*ROW('Hygiene Data'!F154))="","",OFFSET('Hygiene Data'!$F$11,0,10*ROW('Hygiene Data'!F154)))</f>
        <v/>
      </c>
      <c r="DV160" s="289" t="str">
        <f ca="true">+IF(OFFSET('Hygiene Data'!$F$12,0,10*ROW('Hygiene Data'!F154))="","",OFFSET('Hygiene Data'!$F$12,0,10*ROW('Hygiene Data'!F154)))</f>
        <v/>
      </c>
      <c r="DW160" s="289" t="str">
        <f ca="true">+IF(OFFSET('Hygiene Data'!$F$13,0,10*ROW('Hygiene Data'!F154))="","",OFFSET('Hygiene Data'!$F$13,0,10*ROW('Hygiene Data'!F154)))</f>
        <v/>
      </c>
      <c r="DX160" s="289" t="str">
        <f ca="true">+IF(OFFSET('Hygiene Data'!$G$11,0,10*ROW('Hygiene Data'!G154))="","",OFFSET('Hygiene Data'!$G$11,0,10*ROW('Hygiene Data'!G154)))</f>
        <v/>
      </c>
      <c r="DY160" s="289" t="str">
        <f ca="true">+IF(OFFSET('Hygiene Data'!$G$12,0,10*ROW('Hygiene Data'!G154))="","",OFFSET('Hygiene Data'!$G$12,0,10*ROW('Hygiene Data'!G154)))</f>
        <v/>
      </c>
      <c r="DZ160" s="289" t="str">
        <f ca="true">+IF(OFFSET('Hygiene Data'!$G$13,0,10*ROW('Hygiene Data'!G154))="","",OFFSET('Hygiene Data'!$G$13,0,10*ROW('Hygiene Data'!G154)))</f>
        <v/>
      </c>
      <c r="EA160" s="289" t="str">
        <f ca="true">+IF(OFFSET('Hygiene Data'!$H$11,0,10*ROW('Hygiene Data'!H154))="","",OFFSET('Hygiene Data'!$H$11,0,10*ROW('Hygiene Data'!H154)))</f>
        <v/>
      </c>
      <c r="EB160" s="289" t="str">
        <f ca="true">+IF(OFFSET('Hygiene Data'!$H$12,0,10*ROW('Hygiene Data'!H154))="","",OFFSET('Hygiene Data'!$H$12,0,10*ROW('Hygiene Data'!H154)))</f>
        <v/>
      </c>
      <c r="EC160" s="289" t="str">
        <f ca="true">+IF(OFFSET('Hygiene Data'!$H$13,0,10*ROW('Hygiene Data'!H154))="","",OFFSET('Hygiene Data'!$H$13,0,10*ROW('Hygiene Data'!H154)))</f>
        <v/>
      </c>
      <c r="ED160" s="289" t="str">
        <f ca="true">+IF(OFFSET('Hygiene Data'!$I$11,0,10*ROW('Hygiene Data'!I154))="","",OFFSET('Hygiene Data'!$I$11,0,10*ROW('Hygiene Data'!I154)))</f>
        <v/>
      </c>
      <c r="EE160" s="289" t="str">
        <f ca="true">+IF(OFFSET('Hygiene Data'!$I$12,0,10*ROW('Hygiene Data'!I154))="","",OFFSET('Hygiene Data'!$I$12,0,10*ROW('Hygiene Data'!I154)))</f>
        <v/>
      </c>
      <c r="EF160" s="289"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5"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9"/>
      <c r="BS161" s="289" t="str">
        <f ca="true">+IF(OFFSET('Water Data'!$D$27,0,10*ROW('Water Data'!D155))="","",OFFSET('Water Data'!$D$27,0,10*ROW('Water Data'!D155)))</f>
        <v/>
      </c>
      <c r="BT161" s="289" t="str">
        <f ca="true">+IF(OFFSET('Water Data'!$D$28,0,10*ROW('Water Data'!D155))="","",OFFSET('Water Data'!$D$28,0,10*ROW('Water Data'!D155)))</f>
        <v/>
      </c>
      <c r="BU161" s="289" t="str">
        <f ca="true">+IF(OFFSET('Water Data'!$D$29,0,10*ROW('Water Data'!D155))="","",OFFSET('Water Data'!$D$29,0,10*ROW('Water Data'!D155)))</f>
        <v/>
      </c>
      <c r="BV161" s="289" t="str">
        <f ca="true">+IF(OFFSET('Water Data'!$E$27,0,10*ROW('Water Data'!E155))="","",OFFSET('Water Data'!$E$27,0,10*ROW('Water Data'!E155)))</f>
        <v/>
      </c>
      <c r="BW161" s="289" t="str">
        <f ca="true">+IF(OFFSET('Water Data'!$E$28,0,10*ROW('Water Data'!E155))="","",OFFSET('Water Data'!$E$28,0,10*ROW('Water Data'!E155)))</f>
        <v/>
      </c>
      <c r="BX161" s="289" t="str">
        <f ca="true">+IF(OFFSET('Water Data'!$E$29,0,10*ROW('Water Data'!E155))="","",OFFSET('Water Data'!$E$29,0,10*ROW('Water Data'!E155)))</f>
        <v/>
      </c>
      <c r="BY161" s="289" t="str">
        <f ca="true">+IF(OFFSET('Water Data'!$F$27,0,10*ROW('Water Data'!F155))="","",OFFSET('Water Data'!$F$27,0,10*ROW('Water Data'!F155)))</f>
        <v/>
      </c>
      <c r="BZ161" s="289" t="str">
        <f ca="true">+IF(OFFSET('Water Data'!$F$28,0,10*ROW('Water Data'!F155))="","",OFFSET('Water Data'!$F$28,0,10*ROW('Water Data'!F155)))</f>
        <v/>
      </c>
      <c r="CA161" s="289" t="str">
        <f ca="true">+IF(OFFSET('Water Data'!$F$29,0,10*ROW('Water Data'!F155))="","",OFFSET('Water Data'!$F$29,0,10*ROW('Water Data'!F155)))</f>
        <v/>
      </c>
      <c r="CB161" s="289" t="str">
        <f ca="true">+IF(OFFSET('Water Data'!$G$27,0,10*ROW('Water Data'!G155))="","",OFFSET('Water Data'!$G$27,0,10*ROW('Water Data'!G155)))</f>
        <v/>
      </c>
      <c r="CC161" s="289" t="str">
        <f ca="true">+IF(OFFSET('Water Data'!$G$28,0,10*ROW('Water Data'!G155))="","",OFFSET('Water Data'!$G$28,0,10*ROW('Water Data'!G155)))</f>
        <v/>
      </c>
      <c r="CD161" s="289" t="str">
        <f ca="true">+IF(OFFSET('Water Data'!$G$29,0,10*ROW('Water Data'!G155))="","",OFFSET('Water Data'!$G$29,0,10*ROW('Water Data'!G155)))</f>
        <v/>
      </c>
      <c r="CE161" s="289" t="str">
        <f ca="true">+IF(OFFSET('Water Data'!$H$27,0,10*ROW('Water Data'!H155))="","",OFFSET('Water Data'!$H$27,0,10*ROW('Water Data'!H155)))</f>
        <v/>
      </c>
      <c r="CF161" s="289" t="str">
        <f ca="true">+IF(OFFSET('Water Data'!$H$28,0,10*ROW('Water Data'!H155))="","",OFFSET('Water Data'!$H$28,0,10*ROW('Water Data'!H155)))</f>
        <v/>
      </c>
      <c r="CG161" s="289" t="str">
        <f ca="true">+IF(OFFSET('Water Data'!$H$29,0,10*ROW('Water Data'!H155))="","",OFFSET('Water Data'!$H$29,0,10*ROW('Water Data'!H155)))</f>
        <v/>
      </c>
      <c r="CH161" s="289" t="str">
        <f ca="true">+IF(OFFSET('Water Data'!$I$27,0,10*ROW('Water Data'!I155))="","",OFFSET('Water Data'!$I$27,0,10*ROW('Water Data'!I155)))</f>
        <v/>
      </c>
      <c r="CI161" s="289" t="str">
        <f ca="true">+IF(OFFSET('Water Data'!$I$28,0,10*ROW('Water Data'!I155))="","",OFFSET('Water Data'!$I$28,0,10*ROW('Water Data'!I155)))</f>
        <v/>
      </c>
      <c r="CJ161" s="289" t="str">
        <f ca="true">+IF(OFFSET('Water Data'!$I$29,0,10*ROW('Water Data'!I155))="","",OFFSET('Water Data'!$I$29,0,10*ROW('Water Data'!I155)))</f>
        <v/>
      </c>
      <c r="CK161" s="289" t="str">
        <f ca="true">+IF(OFFSET('Sanitation Data'!$D$28,0,10*ROW('Sanitation Data'!D155))="","",OFFSET('Sanitation Data'!$D$28,0,10*ROW('Sanitation Data'!D155)))</f>
        <v/>
      </c>
      <c r="CL161" s="289" t="str">
        <f ca="true">+IF(OFFSET('Sanitation Data'!$D$29,0,10*ROW('Sanitation Data'!D155))="","",OFFSET('Sanitation Data'!$D$29,0,10*ROW('Sanitation Data'!D155)))</f>
        <v/>
      </c>
      <c r="CM161" s="289" t="str">
        <f ca="true">+IF(OFFSET('Sanitation Data'!$D$30,0,10*ROW('Sanitation Data'!D155))="","",OFFSET('Sanitation Data'!$D$30,0,10*ROW('Sanitation Data'!D155)))</f>
        <v/>
      </c>
      <c r="CN161" s="289" t="str">
        <f ca="true">+IF(OFFSET('Sanitation Data'!$D$31,0,10*ROW('Sanitation Data'!D155))="","",OFFSET('Sanitation Data'!$D$31,0,10*ROW('Sanitation Data'!D155)))</f>
        <v/>
      </c>
      <c r="CO161" s="289" t="str">
        <f ca="true">+IF(OFFSET('Sanitation Data'!$D$32,0,10*ROW('Sanitation Data'!D155))="","",OFFSET('Sanitation Data'!$D$32,0,10*ROW('Sanitation Data'!D155)))</f>
        <v/>
      </c>
      <c r="CP161" s="289" t="str">
        <f ca="true">+IF(OFFSET('Sanitation Data'!$E$28,0,10*ROW('Sanitation Data'!E155))="","",OFFSET('Sanitation Data'!$E$28,0,10*ROW('Sanitation Data'!E155)))</f>
        <v/>
      </c>
      <c r="CQ161" s="289" t="str">
        <f ca="true">+IF(OFFSET('Sanitation Data'!$E$29,0,10*ROW('Sanitation Data'!E155))="","",OFFSET('Sanitation Data'!$E$29,0,10*ROW('Sanitation Data'!E155)))</f>
        <v/>
      </c>
      <c r="CR161" s="289" t="str">
        <f ca="true">+IF(OFFSET('Sanitation Data'!$E$30,0,10*ROW('Sanitation Data'!E155))="","",OFFSET('Sanitation Data'!$E$30,0,10*ROW('Sanitation Data'!E155)))</f>
        <v/>
      </c>
      <c r="CS161" s="289" t="str">
        <f ca="true">+IF(OFFSET('Sanitation Data'!$E$31,0,10*ROW('Sanitation Data'!E155))="","",OFFSET('Sanitation Data'!$E$31,0,10*ROW('Sanitation Data'!E155)))</f>
        <v/>
      </c>
      <c r="CT161" s="289" t="str">
        <f ca="true">+IF(OFFSET('Sanitation Data'!$E$32,0,10*ROW('Sanitation Data'!E155))="","",OFFSET('Sanitation Data'!$E$32,0,10*ROW('Sanitation Data'!E155)))</f>
        <v/>
      </c>
      <c r="CU161" s="289" t="str">
        <f ca="true">+IF(OFFSET('Sanitation Data'!$F$28,0,10*ROW('Sanitation Data'!F155))="","",OFFSET('Sanitation Data'!$F$28,0,10*ROW('Sanitation Data'!F155)))</f>
        <v/>
      </c>
      <c r="CV161" s="289" t="str">
        <f ca="true">+IF(OFFSET('Sanitation Data'!$F$29,0,10*ROW('Sanitation Data'!F155))="","",OFFSET('Sanitation Data'!$F$29,0,10*ROW('Sanitation Data'!F155)))</f>
        <v/>
      </c>
      <c r="CW161" s="289" t="str">
        <f ca="true">+IF(OFFSET('Sanitation Data'!$F$30,0,10*ROW('Sanitation Data'!F155))="","",OFFSET('Sanitation Data'!$F$30,0,10*ROW('Sanitation Data'!F155)))</f>
        <v/>
      </c>
      <c r="CX161" s="289" t="str">
        <f ca="true">+IF(OFFSET('Sanitation Data'!$F$31,0,10*ROW('Sanitation Data'!F155))="","",OFFSET('Sanitation Data'!$F$31,0,10*ROW('Sanitation Data'!F155)))</f>
        <v/>
      </c>
      <c r="CY161" s="289" t="str">
        <f ca="true">+IF(OFFSET('Sanitation Data'!$F$32,0,10*ROW('Sanitation Data'!F155))="","",OFFSET('Sanitation Data'!$F$32,0,10*ROW('Sanitation Data'!F155)))</f>
        <v/>
      </c>
      <c r="CZ161" s="289" t="str">
        <f ca="true">+IF(OFFSET('Sanitation Data'!$G$28,0,10*ROW('Sanitation Data'!G155))="","",OFFSET('Sanitation Data'!$G$28,0,10*ROW('Sanitation Data'!G155)))</f>
        <v/>
      </c>
      <c r="DA161" s="289" t="str">
        <f ca="true">+IF(OFFSET('Sanitation Data'!$G$29,0,10*ROW('Sanitation Data'!G155))="","",OFFSET('Sanitation Data'!$G$29,0,10*ROW('Sanitation Data'!G155)))</f>
        <v/>
      </c>
      <c r="DB161" s="289" t="str">
        <f ca="true">+IF(OFFSET('Sanitation Data'!$G$30,0,10*ROW('Sanitation Data'!G155))="","",OFFSET('Sanitation Data'!$G$30,0,10*ROW('Sanitation Data'!G155)))</f>
        <v/>
      </c>
      <c r="DC161" s="289" t="str">
        <f ca="true">+IF(OFFSET('Sanitation Data'!$G$31,0,10*ROW('Sanitation Data'!G155))="","",OFFSET('Sanitation Data'!$G$31,0,10*ROW('Sanitation Data'!G155)))</f>
        <v/>
      </c>
      <c r="DD161" s="289" t="str">
        <f ca="true">+IF(OFFSET('Sanitation Data'!$G$32,0,10*ROW('Sanitation Data'!G155))="","",OFFSET('Sanitation Data'!$G$32,0,10*ROW('Sanitation Data'!G155)))</f>
        <v/>
      </c>
      <c r="DE161" s="289" t="str">
        <f ca="true">+IF(OFFSET('Sanitation Data'!$H$28,0,10*ROW('Sanitation Data'!H155))="","",OFFSET('Sanitation Data'!$H$28,0,10*ROW('Sanitation Data'!H155)))</f>
        <v/>
      </c>
      <c r="DF161" s="289" t="str">
        <f ca="true">+IF(OFFSET('Sanitation Data'!$H$29,0,10*ROW('Sanitation Data'!H155))="","",OFFSET('Sanitation Data'!$H$29,0,10*ROW('Sanitation Data'!H155)))</f>
        <v/>
      </c>
      <c r="DG161" s="289" t="str">
        <f ca="true">+IF(OFFSET('Sanitation Data'!$H$30,0,10*ROW('Sanitation Data'!H155))="","",OFFSET('Sanitation Data'!$H$30,0,10*ROW('Sanitation Data'!H155)))</f>
        <v/>
      </c>
      <c r="DH161" s="289" t="str">
        <f ca="true">+IF(OFFSET('Sanitation Data'!$H$31,0,10*ROW('Sanitation Data'!H155))="","",OFFSET('Sanitation Data'!$H$31,0,10*ROW('Sanitation Data'!H155)))</f>
        <v/>
      </c>
      <c r="DI161" s="289" t="str">
        <f ca="true">+IF(OFFSET('Sanitation Data'!$H$32,0,10*ROW('Sanitation Data'!H155))="","",OFFSET('Sanitation Data'!$H$32,0,10*ROW('Sanitation Data'!H155)))</f>
        <v/>
      </c>
      <c r="DJ161" s="289" t="str">
        <f ca="true">+IF(OFFSET('Sanitation Data'!$I$28,0,10*ROW('Sanitation Data'!I155))="","",OFFSET('Sanitation Data'!$I$28,0,10*ROW('Sanitation Data'!I155)))</f>
        <v/>
      </c>
      <c r="DK161" s="289" t="str">
        <f ca="true">+IF(OFFSET('Sanitation Data'!$I$29,0,10*ROW('Sanitation Data'!I155))="","",OFFSET('Sanitation Data'!$I$29,0,10*ROW('Sanitation Data'!I155)))</f>
        <v/>
      </c>
      <c r="DL161" s="289" t="str">
        <f ca="true">+IF(OFFSET('Sanitation Data'!$I$30,0,10*ROW('Sanitation Data'!I155))="","",OFFSET('Sanitation Data'!$I$30,0,10*ROW('Sanitation Data'!I155)))</f>
        <v/>
      </c>
      <c r="DM161" s="289" t="str">
        <f ca="true">+IF(OFFSET('Sanitation Data'!$I$31,0,10*ROW('Sanitation Data'!I155))="","",OFFSET('Sanitation Data'!$I$31,0,10*ROW('Sanitation Data'!I155)))</f>
        <v/>
      </c>
      <c r="DN161" s="289" t="str">
        <f ca="true">+IF(OFFSET('Sanitation Data'!$I$32,0,10*ROW('Sanitation Data'!I155))="","",OFFSET('Sanitation Data'!$I$32,0,10*ROW('Sanitation Data'!I155)))</f>
        <v/>
      </c>
      <c r="DO161" s="289" t="str">
        <f ca="true">+IF(OFFSET('Hygiene Data'!$D$11,0,10*ROW('Hygiene Data'!D155))="","",OFFSET('Hygiene Data'!$D$11,0,10*ROW('Hygiene Data'!D155)))</f>
        <v/>
      </c>
      <c r="DP161" s="289" t="str">
        <f ca="true">+IF(OFFSET('Hygiene Data'!$D$12,0,10*ROW('Hygiene Data'!D155))="","",OFFSET('Hygiene Data'!$D$12,0,10*ROW('Hygiene Data'!D155)))</f>
        <v/>
      </c>
      <c r="DQ161" s="289" t="str">
        <f ca="true">+IF(OFFSET('Hygiene Data'!$D$13,0,10*ROW('Hygiene Data'!D155))="","",OFFSET('Hygiene Data'!$D$13,0,10*ROW('Hygiene Data'!D155)))</f>
        <v/>
      </c>
      <c r="DR161" s="289" t="str">
        <f ca="true">+IF(OFFSET('Hygiene Data'!$E$11,0,10*ROW('Hygiene Data'!E155))="","",OFFSET('Hygiene Data'!$E$11,0,10*ROW('Hygiene Data'!E155)))</f>
        <v/>
      </c>
      <c r="DS161" s="289" t="str">
        <f ca="true">+IF(OFFSET('Hygiene Data'!$E$12,0,10*ROW('Hygiene Data'!E155))="","",OFFSET('Hygiene Data'!$E$12,0,10*ROW('Hygiene Data'!E155)))</f>
        <v/>
      </c>
      <c r="DT161" s="289" t="str">
        <f ca="true">+IF(OFFSET('Hygiene Data'!$E$13,0,10*ROW('Hygiene Data'!E155))="","",OFFSET('Hygiene Data'!$E$13,0,10*ROW('Hygiene Data'!E155)))</f>
        <v/>
      </c>
      <c r="DU161" s="289" t="str">
        <f ca="true">+IF(OFFSET('Hygiene Data'!$F$11,0,10*ROW('Hygiene Data'!F155))="","",OFFSET('Hygiene Data'!$F$11,0,10*ROW('Hygiene Data'!F155)))</f>
        <v/>
      </c>
      <c r="DV161" s="289" t="str">
        <f ca="true">+IF(OFFSET('Hygiene Data'!$F$12,0,10*ROW('Hygiene Data'!F155))="","",OFFSET('Hygiene Data'!$F$12,0,10*ROW('Hygiene Data'!F155)))</f>
        <v/>
      </c>
      <c r="DW161" s="289" t="str">
        <f ca="true">+IF(OFFSET('Hygiene Data'!$F$13,0,10*ROW('Hygiene Data'!F155))="","",OFFSET('Hygiene Data'!$F$13,0,10*ROW('Hygiene Data'!F155)))</f>
        <v/>
      </c>
      <c r="DX161" s="289" t="str">
        <f ca="true">+IF(OFFSET('Hygiene Data'!$G$11,0,10*ROW('Hygiene Data'!G155))="","",OFFSET('Hygiene Data'!$G$11,0,10*ROW('Hygiene Data'!G155)))</f>
        <v/>
      </c>
      <c r="DY161" s="289" t="str">
        <f ca="true">+IF(OFFSET('Hygiene Data'!$G$12,0,10*ROW('Hygiene Data'!G155))="","",OFFSET('Hygiene Data'!$G$12,0,10*ROW('Hygiene Data'!G155)))</f>
        <v/>
      </c>
      <c r="DZ161" s="289" t="str">
        <f ca="true">+IF(OFFSET('Hygiene Data'!$G$13,0,10*ROW('Hygiene Data'!G155))="","",OFFSET('Hygiene Data'!$G$13,0,10*ROW('Hygiene Data'!G155)))</f>
        <v/>
      </c>
      <c r="EA161" s="289" t="str">
        <f ca="true">+IF(OFFSET('Hygiene Data'!$H$11,0,10*ROW('Hygiene Data'!H155))="","",OFFSET('Hygiene Data'!$H$11,0,10*ROW('Hygiene Data'!H155)))</f>
        <v/>
      </c>
      <c r="EB161" s="289" t="str">
        <f ca="true">+IF(OFFSET('Hygiene Data'!$H$12,0,10*ROW('Hygiene Data'!H155))="","",OFFSET('Hygiene Data'!$H$12,0,10*ROW('Hygiene Data'!H155)))</f>
        <v/>
      </c>
      <c r="EC161" s="289" t="str">
        <f ca="true">+IF(OFFSET('Hygiene Data'!$H$13,0,10*ROW('Hygiene Data'!H155))="","",OFFSET('Hygiene Data'!$H$13,0,10*ROW('Hygiene Data'!H155)))</f>
        <v/>
      </c>
      <c r="ED161" s="289" t="str">
        <f ca="true">+IF(OFFSET('Hygiene Data'!$I$11,0,10*ROW('Hygiene Data'!I155))="","",OFFSET('Hygiene Data'!$I$11,0,10*ROW('Hygiene Data'!I155)))</f>
        <v/>
      </c>
      <c r="EE161" s="289" t="str">
        <f ca="true">+IF(OFFSET('Hygiene Data'!$I$12,0,10*ROW('Hygiene Data'!I155))="","",OFFSET('Hygiene Data'!$I$12,0,10*ROW('Hygiene Data'!I155)))</f>
        <v/>
      </c>
      <c r="EF161" s="289"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5"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9"/>
      <c r="BS162" s="289" t="str">
        <f ca="true">+IF(OFFSET('Water Data'!$D$27,0,10*ROW('Water Data'!D156))="","",OFFSET('Water Data'!$D$27,0,10*ROW('Water Data'!D156)))</f>
        <v/>
      </c>
      <c r="BT162" s="289" t="str">
        <f ca="true">+IF(OFFSET('Water Data'!$D$28,0,10*ROW('Water Data'!D156))="","",OFFSET('Water Data'!$D$28,0,10*ROW('Water Data'!D156)))</f>
        <v/>
      </c>
      <c r="BU162" s="289" t="str">
        <f ca="true">+IF(OFFSET('Water Data'!$D$29,0,10*ROW('Water Data'!D156))="","",OFFSET('Water Data'!$D$29,0,10*ROW('Water Data'!D156)))</f>
        <v/>
      </c>
      <c r="BV162" s="289" t="str">
        <f ca="true">+IF(OFFSET('Water Data'!$E$27,0,10*ROW('Water Data'!E156))="","",OFFSET('Water Data'!$E$27,0,10*ROW('Water Data'!E156)))</f>
        <v/>
      </c>
      <c r="BW162" s="289" t="str">
        <f ca="true">+IF(OFFSET('Water Data'!$E$28,0,10*ROW('Water Data'!E156))="","",OFFSET('Water Data'!$E$28,0,10*ROW('Water Data'!E156)))</f>
        <v/>
      </c>
      <c r="BX162" s="289" t="str">
        <f ca="true">+IF(OFFSET('Water Data'!$E$29,0,10*ROW('Water Data'!E156))="","",OFFSET('Water Data'!$E$29,0,10*ROW('Water Data'!E156)))</f>
        <v/>
      </c>
      <c r="BY162" s="289" t="str">
        <f ca="true">+IF(OFFSET('Water Data'!$F$27,0,10*ROW('Water Data'!F156))="","",OFFSET('Water Data'!$F$27,0,10*ROW('Water Data'!F156)))</f>
        <v/>
      </c>
      <c r="BZ162" s="289" t="str">
        <f ca="true">+IF(OFFSET('Water Data'!$F$28,0,10*ROW('Water Data'!F156))="","",OFFSET('Water Data'!$F$28,0,10*ROW('Water Data'!F156)))</f>
        <v/>
      </c>
      <c r="CA162" s="289" t="str">
        <f ca="true">+IF(OFFSET('Water Data'!$F$29,0,10*ROW('Water Data'!F156))="","",OFFSET('Water Data'!$F$29,0,10*ROW('Water Data'!F156)))</f>
        <v/>
      </c>
      <c r="CB162" s="289" t="str">
        <f ca="true">+IF(OFFSET('Water Data'!$G$27,0,10*ROW('Water Data'!G156))="","",OFFSET('Water Data'!$G$27,0,10*ROW('Water Data'!G156)))</f>
        <v/>
      </c>
      <c r="CC162" s="289" t="str">
        <f ca="true">+IF(OFFSET('Water Data'!$G$28,0,10*ROW('Water Data'!G156))="","",OFFSET('Water Data'!$G$28,0,10*ROW('Water Data'!G156)))</f>
        <v/>
      </c>
      <c r="CD162" s="289" t="str">
        <f ca="true">+IF(OFFSET('Water Data'!$G$29,0,10*ROW('Water Data'!G156))="","",OFFSET('Water Data'!$G$29,0,10*ROW('Water Data'!G156)))</f>
        <v/>
      </c>
      <c r="CE162" s="289" t="str">
        <f ca="true">+IF(OFFSET('Water Data'!$H$27,0,10*ROW('Water Data'!H156))="","",OFFSET('Water Data'!$H$27,0,10*ROW('Water Data'!H156)))</f>
        <v/>
      </c>
      <c r="CF162" s="289" t="str">
        <f ca="true">+IF(OFFSET('Water Data'!$H$28,0,10*ROW('Water Data'!H156))="","",OFFSET('Water Data'!$H$28,0,10*ROW('Water Data'!H156)))</f>
        <v/>
      </c>
      <c r="CG162" s="289" t="str">
        <f ca="true">+IF(OFFSET('Water Data'!$H$29,0,10*ROW('Water Data'!H156))="","",OFFSET('Water Data'!$H$29,0,10*ROW('Water Data'!H156)))</f>
        <v/>
      </c>
      <c r="CH162" s="289" t="str">
        <f ca="true">+IF(OFFSET('Water Data'!$I$27,0,10*ROW('Water Data'!I156))="","",OFFSET('Water Data'!$I$27,0,10*ROW('Water Data'!I156)))</f>
        <v/>
      </c>
      <c r="CI162" s="289" t="str">
        <f ca="true">+IF(OFFSET('Water Data'!$I$28,0,10*ROW('Water Data'!I156))="","",OFFSET('Water Data'!$I$28,0,10*ROW('Water Data'!I156)))</f>
        <v/>
      </c>
      <c r="CJ162" s="289" t="str">
        <f ca="true">+IF(OFFSET('Water Data'!$I$29,0,10*ROW('Water Data'!I156))="","",OFFSET('Water Data'!$I$29,0,10*ROW('Water Data'!I156)))</f>
        <v/>
      </c>
      <c r="CK162" s="289" t="str">
        <f ca="true">+IF(OFFSET('Sanitation Data'!$D$28,0,10*ROW('Sanitation Data'!D156))="","",OFFSET('Sanitation Data'!$D$28,0,10*ROW('Sanitation Data'!D156)))</f>
        <v/>
      </c>
      <c r="CL162" s="289" t="str">
        <f ca="true">+IF(OFFSET('Sanitation Data'!$D$29,0,10*ROW('Sanitation Data'!D156))="","",OFFSET('Sanitation Data'!$D$29,0,10*ROW('Sanitation Data'!D156)))</f>
        <v/>
      </c>
      <c r="CM162" s="289" t="str">
        <f ca="true">+IF(OFFSET('Sanitation Data'!$D$30,0,10*ROW('Sanitation Data'!D156))="","",OFFSET('Sanitation Data'!$D$30,0,10*ROW('Sanitation Data'!D156)))</f>
        <v/>
      </c>
      <c r="CN162" s="289" t="str">
        <f ca="true">+IF(OFFSET('Sanitation Data'!$D$31,0,10*ROW('Sanitation Data'!D156))="","",OFFSET('Sanitation Data'!$D$31,0,10*ROW('Sanitation Data'!D156)))</f>
        <v/>
      </c>
      <c r="CO162" s="289" t="str">
        <f ca="true">+IF(OFFSET('Sanitation Data'!$D$32,0,10*ROW('Sanitation Data'!D156))="","",OFFSET('Sanitation Data'!$D$32,0,10*ROW('Sanitation Data'!D156)))</f>
        <v/>
      </c>
      <c r="CP162" s="289" t="str">
        <f ca="true">+IF(OFFSET('Sanitation Data'!$E$28,0,10*ROW('Sanitation Data'!E156))="","",OFFSET('Sanitation Data'!$E$28,0,10*ROW('Sanitation Data'!E156)))</f>
        <v/>
      </c>
      <c r="CQ162" s="289" t="str">
        <f ca="true">+IF(OFFSET('Sanitation Data'!$E$29,0,10*ROW('Sanitation Data'!E156))="","",OFFSET('Sanitation Data'!$E$29,0,10*ROW('Sanitation Data'!E156)))</f>
        <v/>
      </c>
      <c r="CR162" s="289" t="str">
        <f ca="true">+IF(OFFSET('Sanitation Data'!$E$30,0,10*ROW('Sanitation Data'!E156))="","",OFFSET('Sanitation Data'!$E$30,0,10*ROW('Sanitation Data'!E156)))</f>
        <v/>
      </c>
      <c r="CS162" s="289" t="str">
        <f ca="true">+IF(OFFSET('Sanitation Data'!$E$31,0,10*ROW('Sanitation Data'!E156))="","",OFFSET('Sanitation Data'!$E$31,0,10*ROW('Sanitation Data'!E156)))</f>
        <v/>
      </c>
      <c r="CT162" s="289" t="str">
        <f ca="true">+IF(OFFSET('Sanitation Data'!$E$32,0,10*ROW('Sanitation Data'!E156))="","",OFFSET('Sanitation Data'!$E$32,0,10*ROW('Sanitation Data'!E156)))</f>
        <v/>
      </c>
      <c r="CU162" s="289" t="str">
        <f ca="true">+IF(OFFSET('Sanitation Data'!$F$28,0,10*ROW('Sanitation Data'!F156))="","",OFFSET('Sanitation Data'!$F$28,0,10*ROW('Sanitation Data'!F156)))</f>
        <v/>
      </c>
      <c r="CV162" s="289" t="str">
        <f ca="true">+IF(OFFSET('Sanitation Data'!$F$29,0,10*ROW('Sanitation Data'!F156))="","",OFFSET('Sanitation Data'!$F$29,0,10*ROW('Sanitation Data'!F156)))</f>
        <v/>
      </c>
      <c r="CW162" s="289" t="str">
        <f ca="true">+IF(OFFSET('Sanitation Data'!$F$30,0,10*ROW('Sanitation Data'!F156))="","",OFFSET('Sanitation Data'!$F$30,0,10*ROW('Sanitation Data'!F156)))</f>
        <v/>
      </c>
      <c r="CX162" s="289" t="str">
        <f ca="true">+IF(OFFSET('Sanitation Data'!$F$31,0,10*ROW('Sanitation Data'!F156))="","",OFFSET('Sanitation Data'!$F$31,0,10*ROW('Sanitation Data'!F156)))</f>
        <v/>
      </c>
      <c r="CY162" s="289" t="str">
        <f ca="true">+IF(OFFSET('Sanitation Data'!$F$32,0,10*ROW('Sanitation Data'!F156))="","",OFFSET('Sanitation Data'!$F$32,0,10*ROW('Sanitation Data'!F156)))</f>
        <v/>
      </c>
      <c r="CZ162" s="289" t="str">
        <f ca="true">+IF(OFFSET('Sanitation Data'!$G$28,0,10*ROW('Sanitation Data'!G156))="","",OFFSET('Sanitation Data'!$G$28,0,10*ROW('Sanitation Data'!G156)))</f>
        <v/>
      </c>
      <c r="DA162" s="289" t="str">
        <f ca="true">+IF(OFFSET('Sanitation Data'!$G$29,0,10*ROW('Sanitation Data'!G156))="","",OFFSET('Sanitation Data'!$G$29,0,10*ROW('Sanitation Data'!G156)))</f>
        <v/>
      </c>
      <c r="DB162" s="289" t="str">
        <f ca="true">+IF(OFFSET('Sanitation Data'!$G$30,0,10*ROW('Sanitation Data'!G156))="","",OFFSET('Sanitation Data'!$G$30,0,10*ROW('Sanitation Data'!G156)))</f>
        <v/>
      </c>
      <c r="DC162" s="289" t="str">
        <f ca="true">+IF(OFFSET('Sanitation Data'!$G$31,0,10*ROW('Sanitation Data'!G156))="","",OFFSET('Sanitation Data'!$G$31,0,10*ROW('Sanitation Data'!G156)))</f>
        <v/>
      </c>
      <c r="DD162" s="289" t="str">
        <f ca="true">+IF(OFFSET('Sanitation Data'!$G$32,0,10*ROW('Sanitation Data'!G156))="","",OFFSET('Sanitation Data'!$G$32,0,10*ROW('Sanitation Data'!G156)))</f>
        <v/>
      </c>
      <c r="DE162" s="289" t="str">
        <f ca="true">+IF(OFFSET('Sanitation Data'!$H$28,0,10*ROW('Sanitation Data'!H156))="","",OFFSET('Sanitation Data'!$H$28,0,10*ROW('Sanitation Data'!H156)))</f>
        <v/>
      </c>
      <c r="DF162" s="289" t="str">
        <f ca="true">+IF(OFFSET('Sanitation Data'!$H$29,0,10*ROW('Sanitation Data'!H156))="","",OFFSET('Sanitation Data'!$H$29,0,10*ROW('Sanitation Data'!H156)))</f>
        <v/>
      </c>
      <c r="DG162" s="289" t="str">
        <f ca="true">+IF(OFFSET('Sanitation Data'!$H$30,0,10*ROW('Sanitation Data'!H156))="","",OFFSET('Sanitation Data'!$H$30,0,10*ROW('Sanitation Data'!H156)))</f>
        <v/>
      </c>
      <c r="DH162" s="289" t="str">
        <f ca="true">+IF(OFFSET('Sanitation Data'!$H$31,0,10*ROW('Sanitation Data'!H156))="","",OFFSET('Sanitation Data'!$H$31,0,10*ROW('Sanitation Data'!H156)))</f>
        <v/>
      </c>
      <c r="DI162" s="289" t="str">
        <f ca="true">+IF(OFFSET('Sanitation Data'!$H$32,0,10*ROW('Sanitation Data'!H156))="","",OFFSET('Sanitation Data'!$H$32,0,10*ROW('Sanitation Data'!H156)))</f>
        <v/>
      </c>
      <c r="DJ162" s="289" t="str">
        <f ca="true">+IF(OFFSET('Sanitation Data'!$I$28,0,10*ROW('Sanitation Data'!I156))="","",OFFSET('Sanitation Data'!$I$28,0,10*ROW('Sanitation Data'!I156)))</f>
        <v/>
      </c>
      <c r="DK162" s="289" t="str">
        <f ca="true">+IF(OFFSET('Sanitation Data'!$I$29,0,10*ROW('Sanitation Data'!I156))="","",OFFSET('Sanitation Data'!$I$29,0,10*ROW('Sanitation Data'!I156)))</f>
        <v/>
      </c>
      <c r="DL162" s="289" t="str">
        <f ca="true">+IF(OFFSET('Sanitation Data'!$I$30,0,10*ROW('Sanitation Data'!I156))="","",OFFSET('Sanitation Data'!$I$30,0,10*ROW('Sanitation Data'!I156)))</f>
        <v/>
      </c>
      <c r="DM162" s="289" t="str">
        <f ca="true">+IF(OFFSET('Sanitation Data'!$I$31,0,10*ROW('Sanitation Data'!I156))="","",OFFSET('Sanitation Data'!$I$31,0,10*ROW('Sanitation Data'!I156)))</f>
        <v/>
      </c>
      <c r="DN162" s="289" t="str">
        <f ca="true">+IF(OFFSET('Sanitation Data'!$I$32,0,10*ROW('Sanitation Data'!I156))="","",OFFSET('Sanitation Data'!$I$32,0,10*ROW('Sanitation Data'!I156)))</f>
        <v/>
      </c>
      <c r="DO162" s="289" t="str">
        <f ca="true">+IF(OFFSET('Hygiene Data'!$D$11,0,10*ROW('Hygiene Data'!D156))="","",OFFSET('Hygiene Data'!$D$11,0,10*ROW('Hygiene Data'!D156)))</f>
        <v/>
      </c>
      <c r="DP162" s="289" t="str">
        <f ca="true">+IF(OFFSET('Hygiene Data'!$D$12,0,10*ROW('Hygiene Data'!D156))="","",OFFSET('Hygiene Data'!$D$12,0,10*ROW('Hygiene Data'!D156)))</f>
        <v/>
      </c>
      <c r="DQ162" s="289" t="str">
        <f ca="true">+IF(OFFSET('Hygiene Data'!$D$13,0,10*ROW('Hygiene Data'!D156))="","",OFFSET('Hygiene Data'!$D$13,0,10*ROW('Hygiene Data'!D156)))</f>
        <v/>
      </c>
      <c r="DR162" s="289" t="str">
        <f ca="true">+IF(OFFSET('Hygiene Data'!$E$11,0,10*ROW('Hygiene Data'!E156))="","",OFFSET('Hygiene Data'!$E$11,0,10*ROW('Hygiene Data'!E156)))</f>
        <v/>
      </c>
      <c r="DS162" s="289" t="str">
        <f ca="true">+IF(OFFSET('Hygiene Data'!$E$12,0,10*ROW('Hygiene Data'!E156))="","",OFFSET('Hygiene Data'!$E$12,0,10*ROW('Hygiene Data'!E156)))</f>
        <v/>
      </c>
      <c r="DT162" s="289" t="str">
        <f ca="true">+IF(OFFSET('Hygiene Data'!$E$13,0,10*ROW('Hygiene Data'!E156))="","",OFFSET('Hygiene Data'!$E$13,0,10*ROW('Hygiene Data'!E156)))</f>
        <v/>
      </c>
      <c r="DU162" s="289" t="str">
        <f ca="true">+IF(OFFSET('Hygiene Data'!$F$11,0,10*ROW('Hygiene Data'!F156))="","",OFFSET('Hygiene Data'!$F$11,0,10*ROW('Hygiene Data'!F156)))</f>
        <v/>
      </c>
      <c r="DV162" s="289" t="str">
        <f ca="true">+IF(OFFSET('Hygiene Data'!$F$12,0,10*ROW('Hygiene Data'!F156))="","",OFFSET('Hygiene Data'!$F$12,0,10*ROW('Hygiene Data'!F156)))</f>
        <v/>
      </c>
      <c r="DW162" s="289" t="str">
        <f ca="true">+IF(OFFSET('Hygiene Data'!$F$13,0,10*ROW('Hygiene Data'!F156))="","",OFFSET('Hygiene Data'!$F$13,0,10*ROW('Hygiene Data'!F156)))</f>
        <v/>
      </c>
      <c r="DX162" s="289" t="str">
        <f ca="true">+IF(OFFSET('Hygiene Data'!$G$11,0,10*ROW('Hygiene Data'!G156))="","",OFFSET('Hygiene Data'!$G$11,0,10*ROW('Hygiene Data'!G156)))</f>
        <v/>
      </c>
      <c r="DY162" s="289" t="str">
        <f ca="true">+IF(OFFSET('Hygiene Data'!$G$12,0,10*ROW('Hygiene Data'!G156))="","",OFFSET('Hygiene Data'!$G$12,0,10*ROW('Hygiene Data'!G156)))</f>
        <v/>
      </c>
      <c r="DZ162" s="289" t="str">
        <f ca="true">+IF(OFFSET('Hygiene Data'!$G$13,0,10*ROW('Hygiene Data'!G156))="","",OFFSET('Hygiene Data'!$G$13,0,10*ROW('Hygiene Data'!G156)))</f>
        <v/>
      </c>
      <c r="EA162" s="289" t="str">
        <f ca="true">+IF(OFFSET('Hygiene Data'!$H$11,0,10*ROW('Hygiene Data'!H156))="","",OFFSET('Hygiene Data'!$H$11,0,10*ROW('Hygiene Data'!H156)))</f>
        <v/>
      </c>
      <c r="EB162" s="289" t="str">
        <f ca="true">+IF(OFFSET('Hygiene Data'!$H$12,0,10*ROW('Hygiene Data'!H156))="","",OFFSET('Hygiene Data'!$H$12,0,10*ROW('Hygiene Data'!H156)))</f>
        <v/>
      </c>
      <c r="EC162" s="289" t="str">
        <f ca="true">+IF(OFFSET('Hygiene Data'!$H$13,0,10*ROW('Hygiene Data'!H156))="","",OFFSET('Hygiene Data'!$H$13,0,10*ROW('Hygiene Data'!H156)))</f>
        <v/>
      </c>
      <c r="ED162" s="289" t="str">
        <f ca="true">+IF(OFFSET('Hygiene Data'!$I$11,0,10*ROW('Hygiene Data'!I156))="","",OFFSET('Hygiene Data'!$I$11,0,10*ROW('Hygiene Data'!I156)))</f>
        <v/>
      </c>
      <c r="EE162" s="289" t="str">
        <f ca="true">+IF(OFFSET('Hygiene Data'!$I$12,0,10*ROW('Hygiene Data'!I156))="","",OFFSET('Hygiene Data'!$I$12,0,10*ROW('Hygiene Data'!I156)))</f>
        <v/>
      </c>
      <c r="EF162" s="289"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5"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9"/>
      <c r="BS163" s="289" t="str">
        <f ca="true">+IF(OFFSET('Water Data'!$D$27,0,10*ROW('Water Data'!D157))="","",OFFSET('Water Data'!$D$27,0,10*ROW('Water Data'!D157)))</f>
        <v/>
      </c>
      <c r="BT163" s="289" t="str">
        <f ca="true">+IF(OFFSET('Water Data'!$D$28,0,10*ROW('Water Data'!D157))="","",OFFSET('Water Data'!$D$28,0,10*ROW('Water Data'!D157)))</f>
        <v/>
      </c>
      <c r="BU163" s="289" t="str">
        <f ca="true">+IF(OFFSET('Water Data'!$D$29,0,10*ROW('Water Data'!D157))="","",OFFSET('Water Data'!$D$29,0,10*ROW('Water Data'!D157)))</f>
        <v/>
      </c>
      <c r="BV163" s="289" t="str">
        <f ca="true">+IF(OFFSET('Water Data'!$E$27,0,10*ROW('Water Data'!E157))="","",OFFSET('Water Data'!$E$27,0,10*ROW('Water Data'!E157)))</f>
        <v/>
      </c>
      <c r="BW163" s="289" t="str">
        <f ca="true">+IF(OFFSET('Water Data'!$E$28,0,10*ROW('Water Data'!E157))="","",OFFSET('Water Data'!$E$28,0,10*ROW('Water Data'!E157)))</f>
        <v/>
      </c>
      <c r="BX163" s="289" t="str">
        <f ca="true">+IF(OFFSET('Water Data'!$E$29,0,10*ROW('Water Data'!E157))="","",OFFSET('Water Data'!$E$29,0,10*ROW('Water Data'!E157)))</f>
        <v/>
      </c>
      <c r="BY163" s="289" t="str">
        <f ca="true">+IF(OFFSET('Water Data'!$F$27,0,10*ROW('Water Data'!F157))="","",OFFSET('Water Data'!$F$27,0,10*ROW('Water Data'!F157)))</f>
        <v/>
      </c>
      <c r="BZ163" s="289" t="str">
        <f ca="true">+IF(OFFSET('Water Data'!$F$28,0,10*ROW('Water Data'!F157))="","",OFFSET('Water Data'!$F$28,0,10*ROW('Water Data'!F157)))</f>
        <v/>
      </c>
      <c r="CA163" s="289" t="str">
        <f ca="true">+IF(OFFSET('Water Data'!$F$29,0,10*ROW('Water Data'!F157))="","",OFFSET('Water Data'!$F$29,0,10*ROW('Water Data'!F157)))</f>
        <v/>
      </c>
      <c r="CB163" s="289" t="str">
        <f ca="true">+IF(OFFSET('Water Data'!$G$27,0,10*ROW('Water Data'!G157))="","",OFFSET('Water Data'!$G$27,0,10*ROW('Water Data'!G157)))</f>
        <v/>
      </c>
      <c r="CC163" s="289" t="str">
        <f ca="true">+IF(OFFSET('Water Data'!$G$28,0,10*ROW('Water Data'!G157))="","",OFFSET('Water Data'!$G$28,0,10*ROW('Water Data'!G157)))</f>
        <v/>
      </c>
      <c r="CD163" s="289" t="str">
        <f ca="true">+IF(OFFSET('Water Data'!$G$29,0,10*ROW('Water Data'!G157))="","",OFFSET('Water Data'!$G$29,0,10*ROW('Water Data'!G157)))</f>
        <v/>
      </c>
      <c r="CE163" s="289" t="str">
        <f ca="true">+IF(OFFSET('Water Data'!$H$27,0,10*ROW('Water Data'!H157))="","",OFFSET('Water Data'!$H$27,0,10*ROW('Water Data'!H157)))</f>
        <v/>
      </c>
      <c r="CF163" s="289" t="str">
        <f ca="true">+IF(OFFSET('Water Data'!$H$28,0,10*ROW('Water Data'!H157))="","",OFFSET('Water Data'!$H$28,0,10*ROW('Water Data'!H157)))</f>
        <v/>
      </c>
      <c r="CG163" s="289" t="str">
        <f ca="true">+IF(OFFSET('Water Data'!$H$29,0,10*ROW('Water Data'!H157))="","",OFFSET('Water Data'!$H$29,0,10*ROW('Water Data'!H157)))</f>
        <v/>
      </c>
      <c r="CH163" s="289" t="str">
        <f ca="true">+IF(OFFSET('Water Data'!$I$27,0,10*ROW('Water Data'!I157))="","",OFFSET('Water Data'!$I$27,0,10*ROW('Water Data'!I157)))</f>
        <v/>
      </c>
      <c r="CI163" s="289" t="str">
        <f ca="true">+IF(OFFSET('Water Data'!$I$28,0,10*ROW('Water Data'!I157))="","",OFFSET('Water Data'!$I$28,0,10*ROW('Water Data'!I157)))</f>
        <v/>
      </c>
      <c r="CJ163" s="289" t="str">
        <f ca="true">+IF(OFFSET('Water Data'!$I$29,0,10*ROW('Water Data'!I157))="","",OFFSET('Water Data'!$I$29,0,10*ROW('Water Data'!I157)))</f>
        <v/>
      </c>
      <c r="CK163" s="289" t="str">
        <f ca="true">+IF(OFFSET('Sanitation Data'!$D$28,0,10*ROW('Sanitation Data'!D157))="","",OFFSET('Sanitation Data'!$D$28,0,10*ROW('Sanitation Data'!D157)))</f>
        <v/>
      </c>
      <c r="CL163" s="289" t="str">
        <f ca="true">+IF(OFFSET('Sanitation Data'!$D$29,0,10*ROW('Sanitation Data'!D157))="","",OFFSET('Sanitation Data'!$D$29,0,10*ROW('Sanitation Data'!D157)))</f>
        <v/>
      </c>
      <c r="CM163" s="289" t="str">
        <f ca="true">+IF(OFFSET('Sanitation Data'!$D$30,0,10*ROW('Sanitation Data'!D157))="","",OFFSET('Sanitation Data'!$D$30,0,10*ROW('Sanitation Data'!D157)))</f>
        <v/>
      </c>
      <c r="CN163" s="289" t="str">
        <f ca="true">+IF(OFFSET('Sanitation Data'!$D$31,0,10*ROW('Sanitation Data'!D157))="","",OFFSET('Sanitation Data'!$D$31,0,10*ROW('Sanitation Data'!D157)))</f>
        <v/>
      </c>
      <c r="CO163" s="289" t="str">
        <f ca="true">+IF(OFFSET('Sanitation Data'!$D$32,0,10*ROW('Sanitation Data'!D157))="","",OFFSET('Sanitation Data'!$D$32,0,10*ROW('Sanitation Data'!D157)))</f>
        <v/>
      </c>
      <c r="CP163" s="289" t="str">
        <f ca="true">+IF(OFFSET('Sanitation Data'!$E$28,0,10*ROW('Sanitation Data'!E157))="","",OFFSET('Sanitation Data'!$E$28,0,10*ROW('Sanitation Data'!E157)))</f>
        <v/>
      </c>
      <c r="CQ163" s="289" t="str">
        <f ca="true">+IF(OFFSET('Sanitation Data'!$E$29,0,10*ROW('Sanitation Data'!E157))="","",OFFSET('Sanitation Data'!$E$29,0,10*ROW('Sanitation Data'!E157)))</f>
        <v/>
      </c>
      <c r="CR163" s="289" t="str">
        <f ca="true">+IF(OFFSET('Sanitation Data'!$E$30,0,10*ROW('Sanitation Data'!E157))="","",OFFSET('Sanitation Data'!$E$30,0,10*ROW('Sanitation Data'!E157)))</f>
        <v/>
      </c>
      <c r="CS163" s="289" t="str">
        <f ca="true">+IF(OFFSET('Sanitation Data'!$E$31,0,10*ROW('Sanitation Data'!E157))="","",OFFSET('Sanitation Data'!$E$31,0,10*ROW('Sanitation Data'!E157)))</f>
        <v/>
      </c>
      <c r="CT163" s="289" t="str">
        <f ca="true">+IF(OFFSET('Sanitation Data'!$E$32,0,10*ROW('Sanitation Data'!E157))="","",OFFSET('Sanitation Data'!$E$32,0,10*ROW('Sanitation Data'!E157)))</f>
        <v/>
      </c>
      <c r="CU163" s="289" t="str">
        <f ca="true">+IF(OFFSET('Sanitation Data'!$F$28,0,10*ROW('Sanitation Data'!F157))="","",OFFSET('Sanitation Data'!$F$28,0,10*ROW('Sanitation Data'!F157)))</f>
        <v/>
      </c>
      <c r="CV163" s="289" t="str">
        <f ca="true">+IF(OFFSET('Sanitation Data'!$F$29,0,10*ROW('Sanitation Data'!F157))="","",OFFSET('Sanitation Data'!$F$29,0,10*ROW('Sanitation Data'!F157)))</f>
        <v/>
      </c>
      <c r="CW163" s="289" t="str">
        <f ca="true">+IF(OFFSET('Sanitation Data'!$F$30,0,10*ROW('Sanitation Data'!F157))="","",OFFSET('Sanitation Data'!$F$30,0,10*ROW('Sanitation Data'!F157)))</f>
        <v/>
      </c>
      <c r="CX163" s="289" t="str">
        <f ca="true">+IF(OFFSET('Sanitation Data'!$F$31,0,10*ROW('Sanitation Data'!F157))="","",OFFSET('Sanitation Data'!$F$31,0,10*ROW('Sanitation Data'!F157)))</f>
        <v/>
      </c>
      <c r="CY163" s="289" t="str">
        <f ca="true">+IF(OFFSET('Sanitation Data'!$F$32,0,10*ROW('Sanitation Data'!F157))="","",OFFSET('Sanitation Data'!$F$32,0,10*ROW('Sanitation Data'!F157)))</f>
        <v/>
      </c>
      <c r="CZ163" s="289" t="str">
        <f ca="true">+IF(OFFSET('Sanitation Data'!$G$28,0,10*ROW('Sanitation Data'!G157))="","",OFFSET('Sanitation Data'!$G$28,0,10*ROW('Sanitation Data'!G157)))</f>
        <v/>
      </c>
      <c r="DA163" s="289" t="str">
        <f ca="true">+IF(OFFSET('Sanitation Data'!$G$29,0,10*ROW('Sanitation Data'!G157))="","",OFFSET('Sanitation Data'!$G$29,0,10*ROW('Sanitation Data'!G157)))</f>
        <v/>
      </c>
      <c r="DB163" s="289" t="str">
        <f ca="true">+IF(OFFSET('Sanitation Data'!$G$30,0,10*ROW('Sanitation Data'!G157))="","",OFFSET('Sanitation Data'!$G$30,0,10*ROW('Sanitation Data'!G157)))</f>
        <v/>
      </c>
      <c r="DC163" s="289" t="str">
        <f ca="true">+IF(OFFSET('Sanitation Data'!$G$31,0,10*ROW('Sanitation Data'!G157))="","",OFFSET('Sanitation Data'!$G$31,0,10*ROW('Sanitation Data'!G157)))</f>
        <v/>
      </c>
      <c r="DD163" s="289" t="str">
        <f ca="true">+IF(OFFSET('Sanitation Data'!$G$32,0,10*ROW('Sanitation Data'!G157))="","",OFFSET('Sanitation Data'!$G$32,0,10*ROW('Sanitation Data'!G157)))</f>
        <v/>
      </c>
      <c r="DE163" s="289" t="str">
        <f ca="true">+IF(OFFSET('Sanitation Data'!$H$28,0,10*ROW('Sanitation Data'!H157))="","",OFFSET('Sanitation Data'!$H$28,0,10*ROW('Sanitation Data'!H157)))</f>
        <v/>
      </c>
      <c r="DF163" s="289" t="str">
        <f ca="true">+IF(OFFSET('Sanitation Data'!$H$29,0,10*ROW('Sanitation Data'!H157))="","",OFFSET('Sanitation Data'!$H$29,0,10*ROW('Sanitation Data'!H157)))</f>
        <v/>
      </c>
      <c r="DG163" s="289" t="str">
        <f ca="true">+IF(OFFSET('Sanitation Data'!$H$30,0,10*ROW('Sanitation Data'!H157))="","",OFFSET('Sanitation Data'!$H$30,0,10*ROW('Sanitation Data'!H157)))</f>
        <v/>
      </c>
      <c r="DH163" s="289" t="str">
        <f ca="true">+IF(OFFSET('Sanitation Data'!$H$31,0,10*ROW('Sanitation Data'!H157))="","",OFFSET('Sanitation Data'!$H$31,0,10*ROW('Sanitation Data'!H157)))</f>
        <v/>
      </c>
      <c r="DI163" s="289" t="str">
        <f ca="true">+IF(OFFSET('Sanitation Data'!$H$32,0,10*ROW('Sanitation Data'!H157))="","",OFFSET('Sanitation Data'!$H$32,0,10*ROW('Sanitation Data'!H157)))</f>
        <v/>
      </c>
      <c r="DJ163" s="289" t="str">
        <f ca="true">+IF(OFFSET('Sanitation Data'!$I$28,0,10*ROW('Sanitation Data'!I157))="","",OFFSET('Sanitation Data'!$I$28,0,10*ROW('Sanitation Data'!I157)))</f>
        <v/>
      </c>
      <c r="DK163" s="289" t="str">
        <f ca="true">+IF(OFFSET('Sanitation Data'!$I$29,0,10*ROW('Sanitation Data'!I157))="","",OFFSET('Sanitation Data'!$I$29,0,10*ROW('Sanitation Data'!I157)))</f>
        <v/>
      </c>
      <c r="DL163" s="289" t="str">
        <f ca="true">+IF(OFFSET('Sanitation Data'!$I$30,0,10*ROW('Sanitation Data'!I157))="","",OFFSET('Sanitation Data'!$I$30,0,10*ROW('Sanitation Data'!I157)))</f>
        <v/>
      </c>
      <c r="DM163" s="289" t="str">
        <f ca="true">+IF(OFFSET('Sanitation Data'!$I$31,0,10*ROW('Sanitation Data'!I157))="","",OFFSET('Sanitation Data'!$I$31,0,10*ROW('Sanitation Data'!I157)))</f>
        <v/>
      </c>
      <c r="DN163" s="289" t="str">
        <f ca="true">+IF(OFFSET('Sanitation Data'!$I$32,0,10*ROW('Sanitation Data'!I157))="","",OFFSET('Sanitation Data'!$I$32,0,10*ROW('Sanitation Data'!I157)))</f>
        <v/>
      </c>
      <c r="DO163" s="289" t="str">
        <f ca="true">+IF(OFFSET('Hygiene Data'!$D$11,0,10*ROW('Hygiene Data'!D157))="","",OFFSET('Hygiene Data'!$D$11,0,10*ROW('Hygiene Data'!D157)))</f>
        <v/>
      </c>
      <c r="DP163" s="289" t="str">
        <f ca="true">+IF(OFFSET('Hygiene Data'!$D$12,0,10*ROW('Hygiene Data'!D157))="","",OFFSET('Hygiene Data'!$D$12,0,10*ROW('Hygiene Data'!D157)))</f>
        <v/>
      </c>
      <c r="DQ163" s="289" t="str">
        <f ca="true">+IF(OFFSET('Hygiene Data'!$D$13,0,10*ROW('Hygiene Data'!D157))="","",OFFSET('Hygiene Data'!$D$13,0,10*ROW('Hygiene Data'!D157)))</f>
        <v/>
      </c>
      <c r="DR163" s="289" t="str">
        <f ca="true">+IF(OFFSET('Hygiene Data'!$E$11,0,10*ROW('Hygiene Data'!E157))="","",OFFSET('Hygiene Data'!$E$11,0,10*ROW('Hygiene Data'!E157)))</f>
        <v/>
      </c>
      <c r="DS163" s="289" t="str">
        <f ca="true">+IF(OFFSET('Hygiene Data'!$E$12,0,10*ROW('Hygiene Data'!E157))="","",OFFSET('Hygiene Data'!$E$12,0,10*ROW('Hygiene Data'!E157)))</f>
        <v/>
      </c>
      <c r="DT163" s="289" t="str">
        <f ca="true">+IF(OFFSET('Hygiene Data'!$E$13,0,10*ROW('Hygiene Data'!E157))="","",OFFSET('Hygiene Data'!$E$13,0,10*ROW('Hygiene Data'!E157)))</f>
        <v/>
      </c>
      <c r="DU163" s="289" t="str">
        <f ca="true">+IF(OFFSET('Hygiene Data'!$F$11,0,10*ROW('Hygiene Data'!F157))="","",OFFSET('Hygiene Data'!$F$11,0,10*ROW('Hygiene Data'!F157)))</f>
        <v/>
      </c>
      <c r="DV163" s="289" t="str">
        <f ca="true">+IF(OFFSET('Hygiene Data'!$F$12,0,10*ROW('Hygiene Data'!F157))="","",OFFSET('Hygiene Data'!$F$12,0,10*ROW('Hygiene Data'!F157)))</f>
        <v/>
      </c>
      <c r="DW163" s="289" t="str">
        <f ca="true">+IF(OFFSET('Hygiene Data'!$F$13,0,10*ROW('Hygiene Data'!F157))="","",OFFSET('Hygiene Data'!$F$13,0,10*ROW('Hygiene Data'!F157)))</f>
        <v/>
      </c>
      <c r="DX163" s="289" t="str">
        <f ca="true">+IF(OFFSET('Hygiene Data'!$G$11,0,10*ROW('Hygiene Data'!G157))="","",OFFSET('Hygiene Data'!$G$11,0,10*ROW('Hygiene Data'!G157)))</f>
        <v/>
      </c>
      <c r="DY163" s="289" t="str">
        <f ca="true">+IF(OFFSET('Hygiene Data'!$G$12,0,10*ROW('Hygiene Data'!G157))="","",OFFSET('Hygiene Data'!$G$12,0,10*ROW('Hygiene Data'!G157)))</f>
        <v/>
      </c>
      <c r="DZ163" s="289" t="str">
        <f ca="true">+IF(OFFSET('Hygiene Data'!$G$13,0,10*ROW('Hygiene Data'!G157))="","",OFFSET('Hygiene Data'!$G$13,0,10*ROW('Hygiene Data'!G157)))</f>
        <v/>
      </c>
      <c r="EA163" s="289" t="str">
        <f ca="true">+IF(OFFSET('Hygiene Data'!$H$11,0,10*ROW('Hygiene Data'!H157))="","",OFFSET('Hygiene Data'!$H$11,0,10*ROW('Hygiene Data'!H157)))</f>
        <v/>
      </c>
      <c r="EB163" s="289" t="str">
        <f ca="true">+IF(OFFSET('Hygiene Data'!$H$12,0,10*ROW('Hygiene Data'!H157))="","",OFFSET('Hygiene Data'!$H$12,0,10*ROW('Hygiene Data'!H157)))</f>
        <v/>
      </c>
      <c r="EC163" s="289" t="str">
        <f ca="true">+IF(OFFSET('Hygiene Data'!$H$13,0,10*ROW('Hygiene Data'!H157))="","",OFFSET('Hygiene Data'!$H$13,0,10*ROW('Hygiene Data'!H157)))</f>
        <v/>
      </c>
      <c r="ED163" s="289" t="str">
        <f ca="true">+IF(OFFSET('Hygiene Data'!$I$11,0,10*ROW('Hygiene Data'!I157))="","",OFFSET('Hygiene Data'!$I$11,0,10*ROW('Hygiene Data'!I157)))</f>
        <v/>
      </c>
      <c r="EE163" s="289" t="str">
        <f ca="true">+IF(OFFSET('Hygiene Data'!$I$12,0,10*ROW('Hygiene Data'!I157))="","",OFFSET('Hygiene Data'!$I$12,0,10*ROW('Hygiene Data'!I157)))</f>
        <v/>
      </c>
      <c r="EF163" s="289"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5"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9"/>
      <c r="BS164" s="289" t="str">
        <f ca="true">+IF(OFFSET('Water Data'!$D$27,0,10*ROW('Water Data'!D158))="","",OFFSET('Water Data'!$D$27,0,10*ROW('Water Data'!D158)))</f>
        <v/>
      </c>
      <c r="BT164" s="289" t="str">
        <f ca="true">+IF(OFFSET('Water Data'!$D$28,0,10*ROW('Water Data'!D158))="","",OFFSET('Water Data'!$D$28,0,10*ROW('Water Data'!D158)))</f>
        <v/>
      </c>
      <c r="BU164" s="289" t="str">
        <f ca="true">+IF(OFFSET('Water Data'!$D$29,0,10*ROW('Water Data'!D158))="","",OFFSET('Water Data'!$D$29,0,10*ROW('Water Data'!D158)))</f>
        <v/>
      </c>
      <c r="BV164" s="289" t="str">
        <f ca="true">+IF(OFFSET('Water Data'!$E$27,0,10*ROW('Water Data'!E158))="","",OFFSET('Water Data'!$E$27,0,10*ROW('Water Data'!E158)))</f>
        <v/>
      </c>
      <c r="BW164" s="289" t="str">
        <f ca="true">+IF(OFFSET('Water Data'!$E$28,0,10*ROW('Water Data'!E158))="","",OFFSET('Water Data'!$E$28,0,10*ROW('Water Data'!E158)))</f>
        <v/>
      </c>
      <c r="BX164" s="289" t="str">
        <f ca="true">+IF(OFFSET('Water Data'!$E$29,0,10*ROW('Water Data'!E158))="","",OFFSET('Water Data'!$E$29,0,10*ROW('Water Data'!E158)))</f>
        <v/>
      </c>
      <c r="BY164" s="289" t="str">
        <f ca="true">+IF(OFFSET('Water Data'!$F$27,0,10*ROW('Water Data'!F158))="","",OFFSET('Water Data'!$F$27,0,10*ROW('Water Data'!F158)))</f>
        <v/>
      </c>
      <c r="BZ164" s="289" t="str">
        <f ca="true">+IF(OFFSET('Water Data'!$F$28,0,10*ROW('Water Data'!F158))="","",OFFSET('Water Data'!$F$28,0,10*ROW('Water Data'!F158)))</f>
        <v/>
      </c>
      <c r="CA164" s="289" t="str">
        <f ca="true">+IF(OFFSET('Water Data'!$F$29,0,10*ROW('Water Data'!F158))="","",OFFSET('Water Data'!$F$29,0,10*ROW('Water Data'!F158)))</f>
        <v/>
      </c>
      <c r="CB164" s="289" t="str">
        <f ca="true">+IF(OFFSET('Water Data'!$G$27,0,10*ROW('Water Data'!G158))="","",OFFSET('Water Data'!$G$27,0,10*ROW('Water Data'!G158)))</f>
        <v/>
      </c>
      <c r="CC164" s="289" t="str">
        <f ca="true">+IF(OFFSET('Water Data'!$G$28,0,10*ROW('Water Data'!G158))="","",OFFSET('Water Data'!$G$28,0,10*ROW('Water Data'!G158)))</f>
        <v/>
      </c>
      <c r="CD164" s="289" t="str">
        <f ca="true">+IF(OFFSET('Water Data'!$G$29,0,10*ROW('Water Data'!G158))="","",OFFSET('Water Data'!$G$29,0,10*ROW('Water Data'!G158)))</f>
        <v/>
      </c>
      <c r="CE164" s="289" t="str">
        <f ca="true">+IF(OFFSET('Water Data'!$H$27,0,10*ROW('Water Data'!H158))="","",OFFSET('Water Data'!$H$27,0,10*ROW('Water Data'!H158)))</f>
        <v/>
      </c>
      <c r="CF164" s="289" t="str">
        <f ca="true">+IF(OFFSET('Water Data'!$H$28,0,10*ROW('Water Data'!H158))="","",OFFSET('Water Data'!$H$28,0,10*ROW('Water Data'!H158)))</f>
        <v/>
      </c>
      <c r="CG164" s="289" t="str">
        <f ca="true">+IF(OFFSET('Water Data'!$H$29,0,10*ROW('Water Data'!H158))="","",OFFSET('Water Data'!$H$29,0,10*ROW('Water Data'!H158)))</f>
        <v/>
      </c>
      <c r="CH164" s="289" t="str">
        <f ca="true">+IF(OFFSET('Water Data'!$I$27,0,10*ROW('Water Data'!I158))="","",OFFSET('Water Data'!$I$27,0,10*ROW('Water Data'!I158)))</f>
        <v/>
      </c>
      <c r="CI164" s="289" t="str">
        <f ca="true">+IF(OFFSET('Water Data'!$I$28,0,10*ROW('Water Data'!I158))="","",OFFSET('Water Data'!$I$28,0,10*ROW('Water Data'!I158)))</f>
        <v/>
      </c>
      <c r="CJ164" s="289" t="str">
        <f ca="true">+IF(OFFSET('Water Data'!$I$29,0,10*ROW('Water Data'!I158))="","",OFFSET('Water Data'!$I$29,0,10*ROW('Water Data'!I158)))</f>
        <v/>
      </c>
      <c r="CK164" s="289" t="str">
        <f ca="true">+IF(OFFSET('Sanitation Data'!$D$28,0,10*ROW('Sanitation Data'!D158))="","",OFFSET('Sanitation Data'!$D$28,0,10*ROW('Sanitation Data'!D158)))</f>
        <v/>
      </c>
      <c r="CL164" s="289" t="str">
        <f ca="true">+IF(OFFSET('Sanitation Data'!$D$29,0,10*ROW('Sanitation Data'!D158))="","",OFFSET('Sanitation Data'!$D$29,0,10*ROW('Sanitation Data'!D158)))</f>
        <v/>
      </c>
      <c r="CM164" s="289" t="str">
        <f ca="true">+IF(OFFSET('Sanitation Data'!$D$30,0,10*ROW('Sanitation Data'!D158))="","",OFFSET('Sanitation Data'!$D$30,0,10*ROW('Sanitation Data'!D158)))</f>
        <v/>
      </c>
      <c r="CN164" s="289" t="str">
        <f ca="true">+IF(OFFSET('Sanitation Data'!$D$31,0,10*ROW('Sanitation Data'!D158))="","",OFFSET('Sanitation Data'!$D$31,0,10*ROW('Sanitation Data'!D158)))</f>
        <v/>
      </c>
      <c r="CO164" s="289" t="str">
        <f ca="true">+IF(OFFSET('Sanitation Data'!$D$32,0,10*ROW('Sanitation Data'!D158))="","",OFFSET('Sanitation Data'!$D$32,0,10*ROW('Sanitation Data'!D158)))</f>
        <v/>
      </c>
      <c r="CP164" s="289" t="str">
        <f ca="true">+IF(OFFSET('Sanitation Data'!$E$28,0,10*ROW('Sanitation Data'!E158))="","",OFFSET('Sanitation Data'!$E$28,0,10*ROW('Sanitation Data'!E158)))</f>
        <v/>
      </c>
      <c r="CQ164" s="289" t="str">
        <f ca="true">+IF(OFFSET('Sanitation Data'!$E$29,0,10*ROW('Sanitation Data'!E158))="","",OFFSET('Sanitation Data'!$E$29,0,10*ROW('Sanitation Data'!E158)))</f>
        <v/>
      </c>
      <c r="CR164" s="289" t="str">
        <f ca="true">+IF(OFFSET('Sanitation Data'!$E$30,0,10*ROW('Sanitation Data'!E158))="","",OFFSET('Sanitation Data'!$E$30,0,10*ROW('Sanitation Data'!E158)))</f>
        <v/>
      </c>
      <c r="CS164" s="289" t="str">
        <f ca="true">+IF(OFFSET('Sanitation Data'!$E$31,0,10*ROW('Sanitation Data'!E158))="","",OFFSET('Sanitation Data'!$E$31,0,10*ROW('Sanitation Data'!E158)))</f>
        <v/>
      </c>
      <c r="CT164" s="289" t="str">
        <f ca="true">+IF(OFFSET('Sanitation Data'!$E$32,0,10*ROW('Sanitation Data'!E158))="","",OFFSET('Sanitation Data'!$E$32,0,10*ROW('Sanitation Data'!E158)))</f>
        <v/>
      </c>
      <c r="CU164" s="289" t="str">
        <f ca="true">+IF(OFFSET('Sanitation Data'!$F$28,0,10*ROW('Sanitation Data'!F158))="","",OFFSET('Sanitation Data'!$F$28,0,10*ROW('Sanitation Data'!F158)))</f>
        <v/>
      </c>
      <c r="CV164" s="289" t="str">
        <f ca="true">+IF(OFFSET('Sanitation Data'!$F$29,0,10*ROW('Sanitation Data'!F158))="","",OFFSET('Sanitation Data'!$F$29,0,10*ROW('Sanitation Data'!F158)))</f>
        <v/>
      </c>
      <c r="CW164" s="289" t="str">
        <f ca="true">+IF(OFFSET('Sanitation Data'!$F$30,0,10*ROW('Sanitation Data'!F158))="","",OFFSET('Sanitation Data'!$F$30,0,10*ROW('Sanitation Data'!F158)))</f>
        <v/>
      </c>
      <c r="CX164" s="289" t="str">
        <f ca="true">+IF(OFFSET('Sanitation Data'!$F$31,0,10*ROW('Sanitation Data'!F158))="","",OFFSET('Sanitation Data'!$F$31,0,10*ROW('Sanitation Data'!F158)))</f>
        <v/>
      </c>
      <c r="CY164" s="289" t="str">
        <f ca="true">+IF(OFFSET('Sanitation Data'!$F$32,0,10*ROW('Sanitation Data'!F158))="","",OFFSET('Sanitation Data'!$F$32,0,10*ROW('Sanitation Data'!F158)))</f>
        <v/>
      </c>
      <c r="CZ164" s="289" t="str">
        <f ca="true">+IF(OFFSET('Sanitation Data'!$G$28,0,10*ROW('Sanitation Data'!G158))="","",OFFSET('Sanitation Data'!$G$28,0,10*ROW('Sanitation Data'!G158)))</f>
        <v/>
      </c>
      <c r="DA164" s="289" t="str">
        <f ca="true">+IF(OFFSET('Sanitation Data'!$G$29,0,10*ROW('Sanitation Data'!G158))="","",OFFSET('Sanitation Data'!$G$29,0,10*ROW('Sanitation Data'!G158)))</f>
        <v/>
      </c>
      <c r="DB164" s="289" t="str">
        <f ca="true">+IF(OFFSET('Sanitation Data'!$G$30,0,10*ROW('Sanitation Data'!G158))="","",OFFSET('Sanitation Data'!$G$30,0,10*ROW('Sanitation Data'!G158)))</f>
        <v/>
      </c>
      <c r="DC164" s="289" t="str">
        <f ca="true">+IF(OFFSET('Sanitation Data'!$G$31,0,10*ROW('Sanitation Data'!G158))="","",OFFSET('Sanitation Data'!$G$31,0,10*ROW('Sanitation Data'!G158)))</f>
        <v/>
      </c>
      <c r="DD164" s="289" t="str">
        <f ca="true">+IF(OFFSET('Sanitation Data'!$G$32,0,10*ROW('Sanitation Data'!G158))="","",OFFSET('Sanitation Data'!$G$32,0,10*ROW('Sanitation Data'!G158)))</f>
        <v/>
      </c>
      <c r="DE164" s="289" t="str">
        <f ca="true">+IF(OFFSET('Sanitation Data'!$H$28,0,10*ROW('Sanitation Data'!H158))="","",OFFSET('Sanitation Data'!$H$28,0,10*ROW('Sanitation Data'!H158)))</f>
        <v/>
      </c>
      <c r="DF164" s="289" t="str">
        <f ca="true">+IF(OFFSET('Sanitation Data'!$H$29,0,10*ROW('Sanitation Data'!H158))="","",OFFSET('Sanitation Data'!$H$29,0,10*ROW('Sanitation Data'!H158)))</f>
        <v/>
      </c>
      <c r="DG164" s="289" t="str">
        <f ca="true">+IF(OFFSET('Sanitation Data'!$H$30,0,10*ROW('Sanitation Data'!H158))="","",OFFSET('Sanitation Data'!$H$30,0,10*ROW('Sanitation Data'!H158)))</f>
        <v/>
      </c>
      <c r="DH164" s="289" t="str">
        <f ca="true">+IF(OFFSET('Sanitation Data'!$H$31,0,10*ROW('Sanitation Data'!H158))="","",OFFSET('Sanitation Data'!$H$31,0,10*ROW('Sanitation Data'!H158)))</f>
        <v/>
      </c>
      <c r="DI164" s="289" t="str">
        <f ca="true">+IF(OFFSET('Sanitation Data'!$H$32,0,10*ROW('Sanitation Data'!H158))="","",OFFSET('Sanitation Data'!$H$32,0,10*ROW('Sanitation Data'!H158)))</f>
        <v/>
      </c>
      <c r="DJ164" s="289" t="str">
        <f ca="true">+IF(OFFSET('Sanitation Data'!$I$28,0,10*ROW('Sanitation Data'!I158))="","",OFFSET('Sanitation Data'!$I$28,0,10*ROW('Sanitation Data'!I158)))</f>
        <v/>
      </c>
      <c r="DK164" s="289" t="str">
        <f ca="true">+IF(OFFSET('Sanitation Data'!$I$29,0,10*ROW('Sanitation Data'!I158))="","",OFFSET('Sanitation Data'!$I$29,0,10*ROW('Sanitation Data'!I158)))</f>
        <v/>
      </c>
      <c r="DL164" s="289" t="str">
        <f ca="true">+IF(OFFSET('Sanitation Data'!$I$30,0,10*ROW('Sanitation Data'!I158))="","",OFFSET('Sanitation Data'!$I$30,0,10*ROW('Sanitation Data'!I158)))</f>
        <v/>
      </c>
      <c r="DM164" s="289" t="str">
        <f ca="true">+IF(OFFSET('Sanitation Data'!$I$31,0,10*ROW('Sanitation Data'!I158))="","",OFFSET('Sanitation Data'!$I$31,0,10*ROW('Sanitation Data'!I158)))</f>
        <v/>
      </c>
      <c r="DN164" s="289" t="str">
        <f ca="true">+IF(OFFSET('Sanitation Data'!$I$32,0,10*ROW('Sanitation Data'!I158))="","",OFFSET('Sanitation Data'!$I$32,0,10*ROW('Sanitation Data'!I158)))</f>
        <v/>
      </c>
      <c r="DO164" s="289" t="str">
        <f ca="true">+IF(OFFSET('Hygiene Data'!$D$11,0,10*ROW('Hygiene Data'!D158))="","",OFFSET('Hygiene Data'!$D$11,0,10*ROW('Hygiene Data'!D158)))</f>
        <v/>
      </c>
      <c r="DP164" s="289" t="str">
        <f ca="true">+IF(OFFSET('Hygiene Data'!$D$12,0,10*ROW('Hygiene Data'!D158))="","",OFFSET('Hygiene Data'!$D$12,0,10*ROW('Hygiene Data'!D158)))</f>
        <v/>
      </c>
      <c r="DQ164" s="289" t="str">
        <f ca="true">+IF(OFFSET('Hygiene Data'!$D$13,0,10*ROW('Hygiene Data'!D158))="","",OFFSET('Hygiene Data'!$D$13,0,10*ROW('Hygiene Data'!D158)))</f>
        <v/>
      </c>
      <c r="DR164" s="289" t="str">
        <f ca="true">+IF(OFFSET('Hygiene Data'!$E$11,0,10*ROW('Hygiene Data'!E158))="","",OFFSET('Hygiene Data'!$E$11,0,10*ROW('Hygiene Data'!E158)))</f>
        <v/>
      </c>
      <c r="DS164" s="289" t="str">
        <f ca="true">+IF(OFFSET('Hygiene Data'!$E$12,0,10*ROW('Hygiene Data'!E158))="","",OFFSET('Hygiene Data'!$E$12,0,10*ROW('Hygiene Data'!E158)))</f>
        <v/>
      </c>
      <c r="DT164" s="289" t="str">
        <f ca="true">+IF(OFFSET('Hygiene Data'!$E$13,0,10*ROW('Hygiene Data'!E158))="","",OFFSET('Hygiene Data'!$E$13,0,10*ROW('Hygiene Data'!E158)))</f>
        <v/>
      </c>
      <c r="DU164" s="289" t="str">
        <f ca="true">+IF(OFFSET('Hygiene Data'!$F$11,0,10*ROW('Hygiene Data'!F158))="","",OFFSET('Hygiene Data'!$F$11,0,10*ROW('Hygiene Data'!F158)))</f>
        <v/>
      </c>
      <c r="DV164" s="289" t="str">
        <f ca="true">+IF(OFFSET('Hygiene Data'!$F$12,0,10*ROW('Hygiene Data'!F158))="","",OFFSET('Hygiene Data'!$F$12,0,10*ROW('Hygiene Data'!F158)))</f>
        <v/>
      </c>
      <c r="DW164" s="289" t="str">
        <f ca="true">+IF(OFFSET('Hygiene Data'!$F$13,0,10*ROW('Hygiene Data'!F158))="","",OFFSET('Hygiene Data'!$F$13,0,10*ROW('Hygiene Data'!F158)))</f>
        <v/>
      </c>
      <c r="DX164" s="289" t="str">
        <f ca="true">+IF(OFFSET('Hygiene Data'!$G$11,0,10*ROW('Hygiene Data'!G158))="","",OFFSET('Hygiene Data'!$G$11,0,10*ROW('Hygiene Data'!G158)))</f>
        <v/>
      </c>
      <c r="DY164" s="289" t="str">
        <f ca="true">+IF(OFFSET('Hygiene Data'!$G$12,0,10*ROW('Hygiene Data'!G158))="","",OFFSET('Hygiene Data'!$G$12,0,10*ROW('Hygiene Data'!G158)))</f>
        <v/>
      </c>
      <c r="DZ164" s="289" t="str">
        <f ca="true">+IF(OFFSET('Hygiene Data'!$G$13,0,10*ROW('Hygiene Data'!G158))="","",OFFSET('Hygiene Data'!$G$13,0,10*ROW('Hygiene Data'!G158)))</f>
        <v/>
      </c>
      <c r="EA164" s="289" t="str">
        <f ca="true">+IF(OFFSET('Hygiene Data'!$H$11,0,10*ROW('Hygiene Data'!H158))="","",OFFSET('Hygiene Data'!$H$11,0,10*ROW('Hygiene Data'!H158)))</f>
        <v/>
      </c>
      <c r="EB164" s="289" t="str">
        <f ca="true">+IF(OFFSET('Hygiene Data'!$H$12,0,10*ROW('Hygiene Data'!H158))="","",OFFSET('Hygiene Data'!$H$12,0,10*ROW('Hygiene Data'!H158)))</f>
        <v/>
      </c>
      <c r="EC164" s="289" t="str">
        <f ca="true">+IF(OFFSET('Hygiene Data'!$H$13,0,10*ROW('Hygiene Data'!H158))="","",OFFSET('Hygiene Data'!$H$13,0,10*ROW('Hygiene Data'!H158)))</f>
        <v/>
      </c>
      <c r="ED164" s="289" t="str">
        <f ca="true">+IF(OFFSET('Hygiene Data'!$I$11,0,10*ROW('Hygiene Data'!I158))="","",OFFSET('Hygiene Data'!$I$11,0,10*ROW('Hygiene Data'!I158)))</f>
        <v/>
      </c>
      <c r="EE164" s="289" t="str">
        <f ca="true">+IF(OFFSET('Hygiene Data'!$I$12,0,10*ROW('Hygiene Data'!I158))="","",OFFSET('Hygiene Data'!$I$12,0,10*ROW('Hygiene Data'!I158)))</f>
        <v/>
      </c>
      <c r="EF164" s="289"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5"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9"/>
      <c r="BS165" s="289" t="str">
        <f ca="true">+IF(OFFSET('Water Data'!$D$27,0,10*ROW('Water Data'!D159))="","",OFFSET('Water Data'!$D$27,0,10*ROW('Water Data'!D159)))</f>
        <v/>
      </c>
      <c r="BT165" s="289" t="str">
        <f ca="true">+IF(OFFSET('Water Data'!$D$28,0,10*ROW('Water Data'!D159))="","",OFFSET('Water Data'!$D$28,0,10*ROW('Water Data'!D159)))</f>
        <v/>
      </c>
      <c r="BU165" s="289" t="str">
        <f ca="true">+IF(OFFSET('Water Data'!$D$29,0,10*ROW('Water Data'!D159))="","",OFFSET('Water Data'!$D$29,0,10*ROW('Water Data'!D159)))</f>
        <v/>
      </c>
      <c r="BV165" s="289" t="str">
        <f ca="true">+IF(OFFSET('Water Data'!$E$27,0,10*ROW('Water Data'!E159))="","",OFFSET('Water Data'!$E$27,0,10*ROW('Water Data'!E159)))</f>
        <v/>
      </c>
      <c r="BW165" s="289" t="str">
        <f ca="true">+IF(OFFSET('Water Data'!$E$28,0,10*ROW('Water Data'!E159))="","",OFFSET('Water Data'!$E$28,0,10*ROW('Water Data'!E159)))</f>
        <v/>
      </c>
      <c r="BX165" s="289" t="str">
        <f ca="true">+IF(OFFSET('Water Data'!$E$29,0,10*ROW('Water Data'!E159))="","",OFFSET('Water Data'!$E$29,0,10*ROW('Water Data'!E159)))</f>
        <v/>
      </c>
      <c r="BY165" s="289" t="str">
        <f ca="true">+IF(OFFSET('Water Data'!$F$27,0,10*ROW('Water Data'!F159))="","",OFFSET('Water Data'!$F$27,0,10*ROW('Water Data'!F159)))</f>
        <v/>
      </c>
      <c r="BZ165" s="289" t="str">
        <f ca="true">+IF(OFFSET('Water Data'!$F$28,0,10*ROW('Water Data'!F159))="","",OFFSET('Water Data'!$F$28,0,10*ROW('Water Data'!F159)))</f>
        <v/>
      </c>
      <c r="CA165" s="289" t="str">
        <f ca="true">+IF(OFFSET('Water Data'!$F$29,0,10*ROW('Water Data'!F159))="","",OFFSET('Water Data'!$F$29,0,10*ROW('Water Data'!F159)))</f>
        <v/>
      </c>
      <c r="CB165" s="289" t="str">
        <f ca="true">+IF(OFFSET('Water Data'!$G$27,0,10*ROW('Water Data'!G159))="","",OFFSET('Water Data'!$G$27,0,10*ROW('Water Data'!G159)))</f>
        <v/>
      </c>
      <c r="CC165" s="289" t="str">
        <f ca="true">+IF(OFFSET('Water Data'!$G$28,0,10*ROW('Water Data'!G159))="","",OFFSET('Water Data'!$G$28,0,10*ROW('Water Data'!G159)))</f>
        <v/>
      </c>
      <c r="CD165" s="289" t="str">
        <f ca="true">+IF(OFFSET('Water Data'!$G$29,0,10*ROW('Water Data'!G159))="","",OFFSET('Water Data'!$G$29,0,10*ROW('Water Data'!G159)))</f>
        <v/>
      </c>
      <c r="CE165" s="289" t="str">
        <f ca="true">+IF(OFFSET('Water Data'!$H$27,0,10*ROW('Water Data'!H159))="","",OFFSET('Water Data'!$H$27,0,10*ROW('Water Data'!H159)))</f>
        <v/>
      </c>
      <c r="CF165" s="289" t="str">
        <f ca="true">+IF(OFFSET('Water Data'!$H$28,0,10*ROW('Water Data'!H159))="","",OFFSET('Water Data'!$H$28,0,10*ROW('Water Data'!H159)))</f>
        <v/>
      </c>
      <c r="CG165" s="289" t="str">
        <f ca="true">+IF(OFFSET('Water Data'!$H$29,0,10*ROW('Water Data'!H159))="","",OFFSET('Water Data'!$H$29,0,10*ROW('Water Data'!H159)))</f>
        <v/>
      </c>
      <c r="CH165" s="289" t="str">
        <f ca="true">+IF(OFFSET('Water Data'!$I$27,0,10*ROW('Water Data'!I159))="","",OFFSET('Water Data'!$I$27,0,10*ROW('Water Data'!I159)))</f>
        <v/>
      </c>
      <c r="CI165" s="289" t="str">
        <f ca="true">+IF(OFFSET('Water Data'!$I$28,0,10*ROW('Water Data'!I159))="","",OFFSET('Water Data'!$I$28,0,10*ROW('Water Data'!I159)))</f>
        <v/>
      </c>
      <c r="CJ165" s="289" t="str">
        <f ca="true">+IF(OFFSET('Water Data'!$I$29,0,10*ROW('Water Data'!I159))="","",OFFSET('Water Data'!$I$29,0,10*ROW('Water Data'!I159)))</f>
        <v/>
      </c>
      <c r="CK165" s="289" t="str">
        <f ca="true">+IF(OFFSET('Sanitation Data'!$D$28,0,10*ROW('Sanitation Data'!D159))="","",OFFSET('Sanitation Data'!$D$28,0,10*ROW('Sanitation Data'!D159)))</f>
        <v/>
      </c>
      <c r="CL165" s="289" t="str">
        <f ca="true">+IF(OFFSET('Sanitation Data'!$D$29,0,10*ROW('Sanitation Data'!D159))="","",OFFSET('Sanitation Data'!$D$29,0,10*ROW('Sanitation Data'!D159)))</f>
        <v/>
      </c>
      <c r="CM165" s="289" t="str">
        <f ca="true">+IF(OFFSET('Sanitation Data'!$D$30,0,10*ROW('Sanitation Data'!D159))="","",OFFSET('Sanitation Data'!$D$30,0,10*ROW('Sanitation Data'!D159)))</f>
        <v/>
      </c>
      <c r="CN165" s="289" t="str">
        <f ca="true">+IF(OFFSET('Sanitation Data'!$D$31,0,10*ROW('Sanitation Data'!D159))="","",OFFSET('Sanitation Data'!$D$31,0,10*ROW('Sanitation Data'!D159)))</f>
        <v/>
      </c>
      <c r="CO165" s="289" t="str">
        <f ca="true">+IF(OFFSET('Sanitation Data'!$D$32,0,10*ROW('Sanitation Data'!D159))="","",OFFSET('Sanitation Data'!$D$32,0,10*ROW('Sanitation Data'!D159)))</f>
        <v/>
      </c>
      <c r="CP165" s="289" t="str">
        <f ca="true">+IF(OFFSET('Sanitation Data'!$E$28,0,10*ROW('Sanitation Data'!E159))="","",OFFSET('Sanitation Data'!$E$28,0,10*ROW('Sanitation Data'!E159)))</f>
        <v/>
      </c>
      <c r="CQ165" s="289" t="str">
        <f ca="true">+IF(OFFSET('Sanitation Data'!$E$29,0,10*ROW('Sanitation Data'!E159))="","",OFFSET('Sanitation Data'!$E$29,0,10*ROW('Sanitation Data'!E159)))</f>
        <v/>
      </c>
      <c r="CR165" s="289" t="str">
        <f ca="true">+IF(OFFSET('Sanitation Data'!$E$30,0,10*ROW('Sanitation Data'!E159))="","",OFFSET('Sanitation Data'!$E$30,0,10*ROW('Sanitation Data'!E159)))</f>
        <v/>
      </c>
      <c r="CS165" s="289" t="str">
        <f ca="true">+IF(OFFSET('Sanitation Data'!$E$31,0,10*ROW('Sanitation Data'!E159))="","",OFFSET('Sanitation Data'!$E$31,0,10*ROW('Sanitation Data'!E159)))</f>
        <v/>
      </c>
      <c r="CT165" s="289" t="str">
        <f ca="true">+IF(OFFSET('Sanitation Data'!$E$32,0,10*ROW('Sanitation Data'!E159))="","",OFFSET('Sanitation Data'!$E$32,0,10*ROW('Sanitation Data'!E159)))</f>
        <v/>
      </c>
      <c r="CU165" s="289" t="str">
        <f ca="true">+IF(OFFSET('Sanitation Data'!$F$28,0,10*ROW('Sanitation Data'!F159))="","",OFFSET('Sanitation Data'!$F$28,0,10*ROW('Sanitation Data'!F159)))</f>
        <v/>
      </c>
      <c r="CV165" s="289" t="str">
        <f ca="true">+IF(OFFSET('Sanitation Data'!$F$29,0,10*ROW('Sanitation Data'!F159))="","",OFFSET('Sanitation Data'!$F$29,0,10*ROW('Sanitation Data'!F159)))</f>
        <v/>
      </c>
      <c r="CW165" s="289" t="str">
        <f ca="true">+IF(OFFSET('Sanitation Data'!$F$30,0,10*ROW('Sanitation Data'!F159))="","",OFFSET('Sanitation Data'!$F$30,0,10*ROW('Sanitation Data'!F159)))</f>
        <v/>
      </c>
      <c r="CX165" s="289" t="str">
        <f ca="true">+IF(OFFSET('Sanitation Data'!$F$31,0,10*ROW('Sanitation Data'!F159))="","",OFFSET('Sanitation Data'!$F$31,0,10*ROW('Sanitation Data'!F159)))</f>
        <v/>
      </c>
      <c r="CY165" s="289" t="str">
        <f ca="true">+IF(OFFSET('Sanitation Data'!$F$32,0,10*ROW('Sanitation Data'!F159))="","",OFFSET('Sanitation Data'!$F$32,0,10*ROW('Sanitation Data'!F159)))</f>
        <v/>
      </c>
      <c r="CZ165" s="289" t="str">
        <f ca="true">+IF(OFFSET('Sanitation Data'!$G$28,0,10*ROW('Sanitation Data'!G159))="","",OFFSET('Sanitation Data'!$G$28,0,10*ROW('Sanitation Data'!G159)))</f>
        <v/>
      </c>
      <c r="DA165" s="289" t="str">
        <f ca="true">+IF(OFFSET('Sanitation Data'!$G$29,0,10*ROW('Sanitation Data'!G159))="","",OFFSET('Sanitation Data'!$G$29,0,10*ROW('Sanitation Data'!G159)))</f>
        <v/>
      </c>
      <c r="DB165" s="289" t="str">
        <f ca="true">+IF(OFFSET('Sanitation Data'!$G$30,0,10*ROW('Sanitation Data'!G159))="","",OFFSET('Sanitation Data'!$G$30,0,10*ROW('Sanitation Data'!G159)))</f>
        <v/>
      </c>
      <c r="DC165" s="289" t="str">
        <f ca="true">+IF(OFFSET('Sanitation Data'!$G$31,0,10*ROW('Sanitation Data'!G159))="","",OFFSET('Sanitation Data'!$G$31,0,10*ROW('Sanitation Data'!G159)))</f>
        <v/>
      </c>
      <c r="DD165" s="289" t="str">
        <f ca="true">+IF(OFFSET('Sanitation Data'!$G$32,0,10*ROW('Sanitation Data'!G159))="","",OFFSET('Sanitation Data'!$G$32,0,10*ROW('Sanitation Data'!G159)))</f>
        <v/>
      </c>
      <c r="DE165" s="289" t="str">
        <f ca="true">+IF(OFFSET('Sanitation Data'!$H$28,0,10*ROW('Sanitation Data'!H159))="","",OFFSET('Sanitation Data'!$H$28,0,10*ROW('Sanitation Data'!H159)))</f>
        <v/>
      </c>
      <c r="DF165" s="289" t="str">
        <f ca="true">+IF(OFFSET('Sanitation Data'!$H$29,0,10*ROW('Sanitation Data'!H159))="","",OFFSET('Sanitation Data'!$H$29,0,10*ROW('Sanitation Data'!H159)))</f>
        <v/>
      </c>
      <c r="DG165" s="289" t="str">
        <f ca="true">+IF(OFFSET('Sanitation Data'!$H$30,0,10*ROW('Sanitation Data'!H159))="","",OFFSET('Sanitation Data'!$H$30,0,10*ROW('Sanitation Data'!H159)))</f>
        <v/>
      </c>
      <c r="DH165" s="289" t="str">
        <f ca="true">+IF(OFFSET('Sanitation Data'!$H$31,0,10*ROW('Sanitation Data'!H159))="","",OFFSET('Sanitation Data'!$H$31,0,10*ROW('Sanitation Data'!H159)))</f>
        <v/>
      </c>
      <c r="DI165" s="289" t="str">
        <f ca="true">+IF(OFFSET('Sanitation Data'!$H$32,0,10*ROW('Sanitation Data'!H159))="","",OFFSET('Sanitation Data'!$H$32,0,10*ROW('Sanitation Data'!H159)))</f>
        <v/>
      </c>
      <c r="DJ165" s="289" t="str">
        <f ca="true">+IF(OFFSET('Sanitation Data'!$I$28,0,10*ROW('Sanitation Data'!I159))="","",OFFSET('Sanitation Data'!$I$28,0,10*ROW('Sanitation Data'!I159)))</f>
        <v/>
      </c>
      <c r="DK165" s="289" t="str">
        <f ca="true">+IF(OFFSET('Sanitation Data'!$I$29,0,10*ROW('Sanitation Data'!I159))="","",OFFSET('Sanitation Data'!$I$29,0,10*ROW('Sanitation Data'!I159)))</f>
        <v/>
      </c>
      <c r="DL165" s="289" t="str">
        <f ca="true">+IF(OFFSET('Sanitation Data'!$I$30,0,10*ROW('Sanitation Data'!I159))="","",OFFSET('Sanitation Data'!$I$30,0,10*ROW('Sanitation Data'!I159)))</f>
        <v/>
      </c>
      <c r="DM165" s="289" t="str">
        <f ca="true">+IF(OFFSET('Sanitation Data'!$I$31,0,10*ROW('Sanitation Data'!I159))="","",OFFSET('Sanitation Data'!$I$31,0,10*ROW('Sanitation Data'!I159)))</f>
        <v/>
      </c>
      <c r="DN165" s="289" t="str">
        <f ca="true">+IF(OFFSET('Sanitation Data'!$I$32,0,10*ROW('Sanitation Data'!I159))="","",OFFSET('Sanitation Data'!$I$32,0,10*ROW('Sanitation Data'!I159)))</f>
        <v/>
      </c>
      <c r="DO165" s="289" t="str">
        <f ca="true">+IF(OFFSET('Hygiene Data'!$D$11,0,10*ROW('Hygiene Data'!D159))="","",OFFSET('Hygiene Data'!$D$11,0,10*ROW('Hygiene Data'!D159)))</f>
        <v/>
      </c>
      <c r="DP165" s="289" t="str">
        <f ca="true">+IF(OFFSET('Hygiene Data'!$D$12,0,10*ROW('Hygiene Data'!D159))="","",OFFSET('Hygiene Data'!$D$12,0,10*ROW('Hygiene Data'!D159)))</f>
        <v/>
      </c>
      <c r="DQ165" s="289" t="str">
        <f ca="true">+IF(OFFSET('Hygiene Data'!$D$13,0,10*ROW('Hygiene Data'!D159))="","",OFFSET('Hygiene Data'!$D$13,0,10*ROW('Hygiene Data'!D159)))</f>
        <v/>
      </c>
      <c r="DR165" s="289" t="str">
        <f ca="true">+IF(OFFSET('Hygiene Data'!$E$11,0,10*ROW('Hygiene Data'!E159))="","",OFFSET('Hygiene Data'!$E$11,0,10*ROW('Hygiene Data'!E159)))</f>
        <v/>
      </c>
      <c r="DS165" s="289" t="str">
        <f ca="true">+IF(OFFSET('Hygiene Data'!$E$12,0,10*ROW('Hygiene Data'!E159))="","",OFFSET('Hygiene Data'!$E$12,0,10*ROW('Hygiene Data'!E159)))</f>
        <v/>
      </c>
      <c r="DT165" s="289" t="str">
        <f ca="true">+IF(OFFSET('Hygiene Data'!$E$13,0,10*ROW('Hygiene Data'!E159))="","",OFFSET('Hygiene Data'!$E$13,0,10*ROW('Hygiene Data'!E159)))</f>
        <v/>
      </c>
      <c r="DU165" s="289" t="str">
        <f ca="true">+IF(OFFSET('Hygiene Data'!$F$11,0,10*ROW('Hygiene Data'!F159))="","",OFFSET('Hygiene Data'!$F$11,0,10*ROW('Hygiene Data'!F159)))</f>
        <v/>
      </c>
      <c r="DV165" s="289" t="str">
        <f ca="true">+IF(OFFSET('Hygiene Data'!$F$12,0,10*ROW('Hygiene Data'!F159))="","",OFFSET('Hygiene Data'!$F$12,0,10*ROW('Hygiene Data'!F159)))</f>
        <v/>
      </c>
      <c r="DW165" s="289" t="str">
        <f ca="true">+IF(OFFSET('Hygiene Data'!$F$13,0,10*ROW('Hygiene Data'!F159))="","",OFFSET('Hygiene Data'!$F$13,0,10*ROW('Hygiene Data'!F159)))</f>
        <v/>
      </c>
      <c r="DX165" s="289" t="str">
        <f ca="true">+IF(OFFSET('Hygiene Data'!$G$11,0,10*ROW('Hygiene Data'!G159))="","",OFFSET('Hygiene Data'!$G$11,0,10*ROW('Hygiene Data'!G159)))</f>
        <v/>
      </c>
      <c r="DY165" s="289" t="str">
        <f ca="true">+IF(OFFSET('Hygiene Data'!$G$12,0,10*ROW('Hygiene Data'!G159))="","",OFFSET('Hygiene Data'!$G$12,0,10*ROW('Hygiene Data'!G159)))</f>
        <v/>
      </c>
      <c r="DZ165" s="289" t="str">
        <f ca="true">+IF(OFFSET('Hygiene Data'!$G$13,0,10*ROW('Hygiene Data'!G159))="","",OFFSET('Hygiene Data'!$G$13,0,10*ROW('Hygiene Data'!G159)))</f>
        <v/>
      </c>
      <c r="EA165" s="289" t="str">
        <f ca="true">+IF(OFFSET('Hygiene Data'!$H$11,0,10*ROW('Hygiene Data'!H159))="","",OFFSET('Hygiene Data'!$H$11,0,10*ROW('Hygiene Data'!H159)))</f>
        <v/>
      </c>
      <c r="EB165" s="289" t="str">
        <f ca="true">+IF(OFFSET('Hygiene Data'!$H$12,0,10*ROW('Hygiene Data'!H159))="","",OFFSET('Hygiene Data'!$H$12,0,10*ROW('Hygiene Data'!H159)))</f>
        <v/>
      </c>
      <c r="EC165" s="289" t="str">
        <f ca="true">+IF(OFFSET('Hygiene Data'!$H$13,0,10*ROW('Hygiene Data'!H159))="","",OFFSET('Hygiene Data'!$H$13,0,10*ROW('Hygiene Data'!H159)))</f>
        <v/>
      </c>
      <c r="ED165" s="289" t="str">
        <f ca="true">+IF(OFFSET('Hygiene Data'!$I$11,0,10*ROW('Hygiene Data'!I159))="","",OFFSET('Hygiene Data'!$I$11,0,10*ROW('Hygiene Data'!I159)))</f>
        <v/>
      </c>
      <c r="EE165" s="289" t="str">
        <f ca="true">+IF(OFFSET('Hygiene Data'!$I$12,0,10*ROW('Hygiene Data'!I159))="","",OFFSET('Hygiene Data'!$I$12,0,10*ROW('Hygiene Data'!I159)))</f>
        <v/>
      </c>
      <c r="EF165" s="289"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5"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9"/>
      <c r="BS166" s="289" t="str">
        <f ca="true">+IF(OFFSET('Water Data'!$D$27,0,10*ROW('Water Data'!D160))="","",OFFSET('Water Data'!$D$27,0,10*ROW('Water Data'!D160)))</f>
        <v/>
      </c>
      <c r="BT166" s="289" t="str">
        <f ca="true">+IF(OFFSET('Water Data'!$D$28,0,10*ROW('Water Data'!D160))="","",OFFSET('Water Data'!$D$28,0,10*ROW('Water Data'!D160)))</f>
        <v/>
      </c>
      <c r="BU166" s="289" t="str">
        <f ca="true">+IF(OFFSET('Water Data'!$D$29,0,10*ROW('Water Data'!D160))="","",OFFSET('Water Data'!$D$29,0,10*ROW('Water Data'!D160)))</f>
        <v/>
      </c>
      <c r="BV166" s="289" t="str">
        <f ca="true">+IF(OFFSET('Water Data'!$E$27,0,10*ROW('Water Data'!E160))="","",OFFSET('Water Data'!$E$27,0,10*ROW('Water Data'!E160)))</f>
        <v/>
      </c>
      <c r="BW166" s="289" t="str">
        <f ca="true">+IF(OFFSET('Water Data'!$E$28,0,10*ROW('Water Data'!E160))="","",OFFSET('Water Data'!$E$28,0,10*ROW('Water Data'!E160)))</f>
        <v/>
      </c>
      <c r="BX166" s="289" t="str">
        <f ca="true">+IF(OFFSET('Water Data'!$E$29,0,10*ROW('Water Data'!E160))="","",OFFSET('Water Data'!$E$29,0,10*ROW('Water Data'!E160)))</f>
        <v/>
      </c>
      <c r="BY166" s="289" t="str">
        <f ca="true">+IF(OFFSET('Water Data'!$F$27,0,10*ROW('Water Data'!F160))="","",OFFSET('Water Data'!$F$27,0,10*ROW('Water Data'!F160)))</f>
        <v/>
      </c>
      <c r="BZ166" s="289" t="str">
        <f ca="true">+IF(OFFSET('Water Data'!$F$28,0,10*ROW('Water Data'!F160))="","",OFFSET('Water Data'!$F$28,0,10*ROW('Water Data'!F160)))</f>
        <v/>
      </c>
      <c r="CA166" s="289" t="str">
        <f ca="true">+IF(OFFSET('Water Data'!$F$29,0,10*ROW('Water Data'!F160))="","",OFFSET('Water Data'!$F$29,0,10*ROW('Water Data'!F160)))</f>
        <v/>
      </c>
      <c r="CB166" s="289" t="str">
        <f ca="true">+IF(OFFSET('Water Data'!$G$27,0,10*ROW('Water Data'!G160))="","",OFFSET('Water Data'!$G$27,0,10*ROW('Water Data'!G160)))</f>
        <v/>
      </c>
      <c r="CC166" s="289" t="str">
        <f ca="true">+IF(OFFSET('Water Data'!$G$28,0,10*ROW('Water Data'!G160))="","",OFFSET('Water Data'!$G$28,0,10*ROW('Water Data'!G160)))</f>
        <v/>
      </c>
      <c r="CD166" s="289" t="str">
        <f ca="true">+IF(OFFSET('Water Data'!$G$29,0,10*ROW('Water Data'!G160))="","",OFFSET('Water Data'!$G$29,0,10*ROW('Water Data'!G160)))</f>
        <v/>
      </c>
      <c r="CE166" s="289" t="str">
        <f ca="true">+IF(OFFSET('Water Data'!$H$27,0,10*ROW('Water Data'!H160))="","",OFFSET('Water Data'!$H$27,0,10*ROW('Water Data'!H160)))</f>
        <v/>
      </c>
      <c r="CF166" s="289" t="str">
        <f ca="true">+IF(OFFSET('Water Data'!$H$28,0,10*ROW('Water Data'!H160))="","",OFFSET('Water Data'!$H$28,0,10*ROW('Water Data'!H160)))</f>
        <v/>
      </c>
      <c r="CG166" s="289" t="str">
        <f ca="true">+IF(OFFSET('Water Data'!$H$29,0,10*ROW('Water Data'!H160))="","",OFFSET('Water Data'!$H$29,0,10*ROW('Water Data'!H160)))</f>
        <v/>
      </c>
      <c r="CH166" s="289" t="str">
        <f ca="true">+IF(OFFSET('Water Data'!$I$27,0,10*ROW('Water Data'!I160))="","",OFFSET('Water Data'!$I$27,0,10*ROW('Water Data'!I160)))</f>
        <v/>
      </c>
      <c r="CI166" s="289" t="str">
        <f ca="true">+IF(OFFSET('Water Data'!$I$28,0,10*ROW('Water Data'!I160))="","",OFFSET('Water Data'!$I$28,0,10*ROW('Water Data'!I160)))</f>
        <v/>
      </c>
      <c r="CJ166" s="289" t="str">
        <f ca="true">+IF(OFFSET('Water Data'!$I$29,0,10*ROW('Water Data'!I160))="","",OFFSET('Water Data'!$I$29,0,10*ROW('Water Data'!I160)))</f>
        <v/>
      </c>
      <c r="CK166" s="289" t="str">
        <f ca="true">+IF(OFFSET('Sanitation Data'!$D$28,0,10*ROW('Sanitation Data'!D160))="","",OFFSET('Sanitation Data'!$D$28,0,10*ROW('Sanitation Data'!D160)))</f>
        <v/>
      </c>
      <c r="CL166" s="289" t="str">
        <f ca="true">+IF(OFFSET('Sanitation Data'!$D$29,0,10*ROW('Sanitation Data'!D160))="","",OFFSET('Sanitation Data'!$D$29,0,10*ROW('Sanitation Data'!D160)))</f>
        <v/>
      </c>
      <c r="CM166" s="289" t="str">
        <f ca="true">+IF(OFFSET('Sanitation Data'!$D$30,0,10*ROW('Sanitation Data'!D160))="","",OFFSET('Sanitation Data'!$D$30,0,10*ROW('Sanitation Data'!D160)))</f>
        <v/>
      </c>
      <c r="CN166" s="289" t="str">
        <f ca="true">+IF(OFFSET('Sanitation Data'!$D$31,0,10*ROW('Sanitation Data'!D160))="","",OFFSET('Sanitation Data'!$D$31,0,10*ROW('Sanitation Data'!D160)))</f>
        <v/>
      </c>
      <c r="CO166" s="289" t="str">
        <f ca="true">+IF(OFFSET('Sanitation Data'!$D$32,0,10*ROW('Sanitation Data'!D160))="","",OFFSET('Sanitation Data'!$D$32,0,10*ROW('Sanitation Data'!D160)))</f>
        <v/>
      </c>
      <c r="CP166" s="289" t="str">
        <f ca="true">+IF(OFFSET('Sanitation Data'!$E$28,0,10*ROW('Sanitation Data'!E160))="","",OFFSET('Sanitation Data'!$E$28,0,10*ROW('Sanitation Data'!E160)))</f>
        <v/>
      </c>
      <c r="CQ166" s="289" t="str">
        <f ca="true">+IF(OFFSET('Sanitation Data'!$E$29,0,10*ROW('Sanitation Data'!E160))="","",OFFSET('Sanitation Data'!$E$29,0,10*ROW('Sanitation Data'!E160)))</f>
        <v/>
      </c>
      <c r="CR166" s="289" t="str">
        <f ca="true">+IF(OFFSET('Sanitation Data'!$E$30,0,10*ROW('Sanitation Data'!E160))="","",OFFSET('Sanitation Data'!$E$30,0,10*ROW('Sanitation Data'!E160)))</f>
        <v/>
      </c>
      <c r="CS166" s="289" t="str">
        <f ca="true">+IF(OFFSET('Sanitation Data'!$E$31,0,10*ROW('Sanitation Data'!E160))="","",OFFSET('Sanitation Data'!$E$31,0,10*ROW('Sanitation Data'!E160)))</f>
        <v/>
      </c>
      <c r="CT166" s="289" t="str">
        <f ca="true">+IF(OFFSET('Sanitation Data'!$E$32,0,10*ROW('Sanitation Data'!E160))="","",OFFSET('Sanitation Data'!$E$32,0,10*ROW('Sanitation Data'!E160)))</f>
        <v/>
      </c>
      <c r="CU166" s="289" t="str">
        <f ca="true">+IF(OFFSET('Sanitation Data'!$F$28,0,10*ROW('Sanitation Data'!F160))="","",OFFSET('Sanitation Data'!$F$28,0,10*ROW('Sanitation Data'!F160)))</f>
        <v/>
      </c>
      <c r="CV166" s="289" t="str">
        <f ca="true">+IF(OFFSET('Sanitation Data'!$F$29,0,10*ROW('Sanitation Data'!F160))="","",OFFSET('Sanitation Data'!$F$29,0,10*ROW('Sanitation Data'!F160)))</f>
        <v/>
      </c>
      <c r="CW166" s="289" t="str">
        <f ca="true">+IF(OFFSET('Sanitation Data'!$F$30,0,10*ROW('Sanitation Data'!F160))="","",OFFSET('Sanitation Data'!$F$30,0,10*ROW('Sanitation Data'!F160)))</f>
        <v/>
      </c>
      <c r="CX166" s="289" t="str">
        <f ca="true">+IF(OFFSET('Sanitation Data'!$F$31,0,10*ROW('Sanitation Data'!F160))="","",OFFSET('Sanitation Data'!$F$31,0,10*ROW('Sanitation Data'!F160)))</f>
        <v/>
      </c>
      <c r="CY166" s="289" t="str">
        <f ca="true">+IF(OFFSET('Sanitation Data'!$F$32,0,10*ROW('Sanitation Data'!F160))="","",OFFSET('Sanitation Data'!$F$32,0,10*ROW('Sanitation Data'!F160)))</f>
        <v/>
      </c>
      <c r="CZ166" s="289" t="str">
        <f ca="true">+IF(OFFSET('Sanitation Data'!$G$28,0,10*ROW('Sanitation Data'!G160))="","",OFFSET('Sanitation Data'!$G$28,0,10*ROW('Sanitation Data'!G160)))</f>
        <v/>
      </c>
      <c r="DA166" s="289" t="str">
        <f ca="true">+IF(OFFSET('Sanitation Data'!$G$29,0,10*ROW('Sanitation Data'!G160))="","",OFFSET('Sanitation Data'!$G$29,0,10*ROW('Sanitation Data'!G160)))</f>
        <v/>
      </c>
      <c r="DB166" s="289" t="str">
        <f ca="true">+IF(OFFSET('Sanitation Data'!$G$30,0,10*ROW('Sanitation Data'!G160))="","",OFFSET('Sanitation Data'!$G$30,0,10*ROW('Sanitation Data'!G160)))</f>
        <v/>
      </c>
      <c r="DC166" s="289" t="str">
        <f ca="true">+IF(OFFSET('Sanitation Data'!$G$31,0,10*ROW('Sanitation Data'!G160))="","",OFFSET('Sanitation Data'!$G$31,0,10*ROW('Sanitation Data'!G160)))</f>
        <v/>
      </c>
      <c r="DD166" s="289" t="str">
        <f ca="true">+IF(OFFSET('Sanitation Data'!$G$32,0,10*ROW('Sanitation Data'!G160))="","",OFFSET('Sanitation Data'!$G$32,0,10*ROW('Sanitation Data'!G160)))</f>
        <v/>
      </c>
      <c r="DE166" s="289" t="str">
        <f ca="true">+IF(OFFSET('Sanitation Data'!$H$28,0,10*ROW('Sanitation Data'!H160))="","",OFFSET('Sanitation Data'!$H$28,0,10*ROW('Sanitation Data'!H160)))</f>
        <v/>
      </c>
      <c r="DF166" s="289" t="str">
        <f ca="true">+IF(OFFSET('Sanitation Data'!$H$29,0,10*ROW('Sanitation Data'!H160))="","",OFFSET('Sanitation Data'!$H$29,0,10*ROW('Sanitation Data'!H160)))</f>
        <v/>
      </c>
      <c r="DG166" s="289" t="str">
        <f ca="true">+IF(OFFSET('Sanitation Data'!$H$30,0,10*ROW('Sanitation Data'!H160))="","",OFFSET('Sanitation Data'!$H$30,0,10*ROW('Sanitation Data'!H160)))</f>
        <v/>
      </c>
      <c r="DH166" s="289" t="str">
        <f ca="true">+IF(OFFSET('Sanitation Data'!$H$31,0,10*ROW('Sanitation Data'!H160))="","",OFFSET('Sanitation Data'!$H$31,0,10*ROW('Sanitation Data'!H160)))</f>
        <v/>
      </c>
      <c r="DI166" s="289" t="str">
        <f ca="true">+IF(OFFSET('Sanitation Data'!$H$32,0,10*ROW('Sanitation Data'!H160))="","",OFFSET('Sanitation Data'!$H$32,0,10*ROW('Sanitation Data'!H160)))</f>
        <v/>
      </c>
      <c r="DJ166" s="289" t="str">
        <f ca="true">+IF(OFFSET('Sanitation Data'!$I$28,0,10*ROW('Sanitation Data'!I160))="","",OFFSET('Sanitation Data'!$I$28,0,10*ROW('Sanitation Data'!I160)))</f>
        <v/>
      </c>
      <c r="DK166" s="289" t="str">
        <f ca="true">+IF(OFFSET('Sanitation Data'!$I$29,0,10*ROW('Sanitation Data'!I160))="","",OFFSET('Sanitation Data'!$I$29,0,10*ROW('Sanitation Data'!I160)))</f>
        <v/>
      </c>
      <c r="DL166" s="289" t="str">
        <f ca="true">+IF(OFFSET('Sanitation Data'!$I$30,0,10*ROW('Sanitation Data'!I160))="","",OFFSET('Sanitation Data'!$I$30,0,10*ROW('Sanitation Data'!I160)))</f>
        <v/>
      </c>
      <c r="DM166" s="289" t="str">
        <f ca="true">+IF(OFFSET('Sanitation Data'!$I$31,0,10*ROW('Sanitation Data'!I160))="","",OFFSET('Sanitation Data'!$I$31,0,10*ROW('Sanitation Data'!I160)))</f>
        <v/>
      </c>
      <c r="DN166" s="289" t="str">
        <f ca="true">+IF(OFFSET('Sanitation Data'!$I$32,0,10*ROW('Sanitation Data'!I160))="","",OFFSET('Sanitation Data'!$I$32,0,10*ROW('Sanitation Data'!I160)))</f>
        <v/>
      </c>
      <c r="DO166" s="289" t="str">
        <f ca="true">+IF(OFFSET('Hygiene Data'!$D$11,0,10*ROW('Hygiene Data'!D160))="","",OFFSET('Hygiene Data'!$D$11,0,10*ROW('Hygiene Data'!D160)))</f>
        <v/>
      </c>
      <c r="DP166" s="289" t="str">
        <f ca="true">+IF(OFFSET('Hygiene Data'!$D$12,0,10*ROW('Hygiene Data'!D160))="","",OFFSET('Hygiene Data'!$D$12,0,10*ROW('Hygiene Data'!D160)))</f>
        <v/>
      </c>
      <c r="DQ166" s="289" t="str">
        <f ca="true">+IF(OFFSET('Hygiene Data'!$D$13,0,10*ROW('Hygiene Data'!D160))="","",OFFSET('Hygiene Data'!$D$13,0,10*ROW('Hygiene Data'!D160)))</f>
        <v/>
      </c>
      <c r="DR166" s="289" t="str">
        <f ca="true">+IF(OFFSET('Hygiene Data'!$E$11,0,10*ROW('Hygiene Data'!E160))="","",OFFSET('Hygiene Data'!$E$11,0,10*ROW('Hygiene Data'!E160)))</f>
        <v/>
      </c>
      <c r="DS166" s="289" t="str">
        <f ca="true">+IF(OFFSET('Hygiene Data'!$E$12,0,10*ROW('Hygiene Data'!E160))="","",OFFSET('Hygiene Data'!$E$12,0,10*ROW('Hygiene Data'!E160)))</f>
        <v/>
      </c>
      <c r="DT166" s="289" t="str">
        <f ca="true">+IF(OFFSET('Hygiene Data'!$E$13,0,10*ROW('Hygiene Data'!E160))="","",OFFSET('Hygiene Data'!$E$13,0,10*ROW('Hygiene Data'!E160)))</f>
        <v/>
      </c>
      <c r="DU166" s="289" t="str">
        <f ca="true">+IF(OFFSET('Hygiene Data'!$F$11,0,10*ROW('Hygiene Data'!F160))="","",OFFSET('Hygiene Data'!$F$11,0,10*ROW('Hygiene Data'!F160)))</f>
        <v/>
      </c>
      <c r="DV166" s="289" t="str">
        <f ca="true">+IF(OFFSET('Hygiene Data'!$F$12,0,10*ROW('Hygiene Data'!F160))="","",OFFSET('Hygiene Data'!$F$12,0,10*ROW('Hygiene Data'!F160)))</f>
        <v/>
      </c>
      <c r="DW166" s="289" t="str">
        <f ca="true">+IF(OFFSET('Hygiene Data'!$F$13,0,10*ROW('Hygiene Data'!F160))="","",OFFSET('Hygiene Data'!$F$13,0,10*ROW('Hygiene Data'!F160)))</f>
        <v/>
      </c>
      <c r="DX166" s="289" t="str">
        <f ca="true">+IF(OFFSET('Hygiene Data'!$G$11,0,10*ROW('Hygiene Data'!G160))="","",OFFSET('Hygiene Data'!$G$11,0,10*ROW('Hygiene Data'!G160)))</f>
        <v/>
      </c>
      <c r="DY166" s="289" t="str">
        <f ca="true">+IF(OFFSET('Hygiene Data'!$G$12,0,10*ROW('Hygiene Data'!G160))="","",OFFSET('Hygiene Data'!$G$12,0,10*ROW('Hygiene Data'!G160)))</f>
        <v/>
      </c>
      <c r="DZ166" s="289" t="str">
        <f ca="true">+IF(OFFSET('Hygiene Data'!$G$13,0,10*ROW('Hygiene Data'!G160))="","",OFFSET('Hygiene Data'!$G$13,0,10*ROW('Hygiene Data'!G160)))</f>
        <v/>
      </c>
      <c r="EA166" s="289" t="str">
        <f ca="true">+IF(OFFSET('Hygiene Data'!$H$11,0,10*ROW('Hygiene Data'!H160))="","",OFFSET('Hygiene Data'!$H$11,0,10*ROW('Hygiene Data'!H160)))</f>
        <v/>
      </c>
      <c r="EB166" s="289" t="str">
        <f ca="true">+IF(OFFSET('Hygiene Data'!$H$12,0,10*ROW('Hygiene Data'!H160))="","",OFFSET('Hygiene Data'!$H$12,0,10*ROW('Hygiene Data'!H160)))</f>
        <v/>
      </c>
      <c r="EC166" s="289" t="str">
        <f ca="true">+IF(OFFSET('Hygiene Data'!$H$13,0,10*ROW('Hygiene Data'!H160))="","",OFFSET('Hygiene Data'!$H$13,0,10*ROW('Hygiene Data'!H160)))</f>
        <v/>
      </c>
      <c r="ED166" s="289" t="str">
        <f ca="true">+IF(OFFSET('Hygiene Data'!$I$11,0,10*ROW('Hygiene Data'!I160))="","",OFFSET('Hygiene Data'!$I$11,0,10*ROW('Hygiene Data'!I160)))</f>
        <v/>
      </c>
      <c r="EE166" s="289" t="str">
        <f ca="true">+IF(OFFSET('Hygiene Data'!$I$12,0,10*ROW('Hygiene Data'!I160))="","",OFFSET('Hygiene Data'!$I$12,0,10*ROW('Hygiene Data'!I160)))</f>
        <v/>
      </c>
      <c r="EF166" s="289"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5"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9"/>
      <c r="BS167" s="289" t="str">
        <f ca="true">+IF(OFFSET('Water Data'!$D$27,0,10*ROW('Water Data'!D161))="","",OFFSET('Water Data'!$D$27,0,10*ROW('Water Data'!D161)))</f>
        <v/>
      </c>
      <c r="BT167" s="289" t="str">
        <f ca="true">+IF(OFFSET('Water Data'!$D$28,0,10*ROW('Water Data'!D161))="","",OFFSET('Water Data'!$D$28,0,10*ROW('Water Data'!D161)))</f>
        <v/>
      </c>
      <c r="BU167" s="289" t="str">
        <f ca="true">+IF(OFFSET('Water Data'!$D$29,0,10*ROW('Water Data'!D161))="","",OFFSET('Water Data'!$D$29,0,10*ROW('Water Data'!D161)))</f>
        <v/>
      </c>
      <c r="BV167" s="289" t="str">
        <f ca="true">+IF(OFFSET('Water Data'!$E$27,0,10*ROW('Water Data'!E161))="","",OFFSET('Water Data'!$E$27,0,10*ROW('Water Data'!E161)))</f>
        <v/>
      </c>
      <c r="BW167" s="289" t="str">
        <f ca="true">+IF(OFFSET('Water Data'!$E$28,0,10*ROW('Water Data'!E161))="","",OFFSET('Water Data'!$E$28,0,10*ROW('Water Data'!E161)))</f>
        <v/>
      </c>
      <c r="BX167" s="289" t="str">
        <f ca="true">+IF(OFFSET('Water Data'!$E$29,0,10*ROW('Water Data'!E161))="","",OFFSET('Water Data'!$E$29,0,10*ROW('Water Data'!E161)))</f>
        <v/>
      </c>
      <c r="BY167" s="289" t="str">
        <f ca="true">+IF(OFFSET('Water Data'!$F$27,0,10*ROW('Water Data'!F161))="","",OFFSET('Water Data'!$F$27,0,10*ROW('Water Data'!F161)))</f>
        <v/>
      </c>
      <c r="BZ167" s="289" t="str">
        <f ca="true">+IF(OFFSET('Water Data'!$F$28,0,10*ROW('Water Data'!F161))="","",OFFSET('Water Data'!$F$28,0,10*ROW('Water Data'!F161)))</f>
        <v/>
      </c>
      <c r="CA167" s="289" t="str">
        <f ca="true">+IF(OFFSET('Water Data'!$F$29,0,10*ROW('Water Data'!F161))="","",OFFSET('Water Data'!$F$29,0,10*ROW('Water Data'!F161)))</f>
        <v/>
      </c>
      <c r="CB167" s="289" t="str">
        <f ca="true">+IF(OFFSET('Water Data'!$G$27,0,10*ROW('Water Data'!G161))="","",OFFSET('Water Data'!$G$27,0,10*ROW('Water Data'!G161)))</f>
        <v/>
      </c>
      <c r="CC167" s="289" t="str">
        <f ca="true">+IF(OFFSET('Water Data'!$G$28,0,10*ROW('Water Data'!G161))="","",OFFSET('Water Data'!$G$28,0,10*ROW('Water Data'!G161)))</f>
        <v/>
      </c>
      <c r="CD167" s="289" t="str">
        <f ca="true">+IF(OFFSET('Water Data'!$G$29,0,10*ROW('Water Data'!G161))="","",OFFSET('Water Data'!$G$29,0,10*ROW('Water Data'!G161)))</f>
        <v/>
      </c>
      <c r="CE167" s="289" t="str">
        <f ca="true">+IF(OFFSET('Water Data'!$H$27,0,10*ROW('Water Data'!H161))="","",OFFSET('Water Data'!$H$27,0,10*ROW('Water Data'!H161)))</f>
        <v/>
      </c>
      <c r="CF167" s="289" t="str">
        <f ca="true">+IF(OFFSET('Water Data'!$H$28,0,10*ROW('Water Data'!H161))="","",OFFSET('Water Data'!$H$28,0,10*ROW('Water Data'!H161)))</f>
        <v/>
      </c>
      <c r="CG167" s="289" t="str">
        <f ca="true">+IF(OFFSET('Water Data'!$H$29,0,10*ROW('Water Data'!H161))="","",OFFSET('Water Data'!$H$29,0,10*ROW('Water Data'!H161)))</f>
        <v/>
      </c>
      <c r="CH167" s="289" t="str">
        <f ca="true">+IF(OFFSET('Water Data'!$I$27,0,10*ROW('Water Data'!I161))="","",OFFSET('Water Data'!$I$27,0,10*ROW('Water Data'!I161)))</f>
        <v/>
      </c>
      <c r="CI167" s="289" t="str">
        <f ca="true">+IF(OFFSET('Water Data'!$I$28,0,10*ROW('Water Data'!I161))="","",OFFSET('Water Data'!$I$28,0,10*ROW('Water Data'!I161)))</f>
        <v/>
      </c>
      <c r="CJ167" s="289" t="str">
        <f ca="true">+IF(OFFSET('Water Data'!$I$29,0,10*ROW('Water Data'!I161))="","",OFFSET('Water Data'!$I$29,0,10*ROW('Water Data'!I161)))</f>
        <v/>
      </c>
      <c r="CK167" s="289" t="str">
        <f ca="true">+IF(OFFSET('Sanitation Data'!$D$28,0,10*ROW('Sanitation Data'!D161))="","",OFFSET('Sanitation Data'!$D$28,0,10*ROW('Sanitation Data'!D161)))</f>
        <v/>
      </c>
      <c r="CL167" s="289" t="str">
        <f ca="true">+IF(OFFSET('Sanitation Data'!$D$29,0,10*ROW('Sanitation Data'!D161))="","",OFFSET('Sanitation Data'!$D$29,0,10*ROW('Sanitation Data'!D161)))</f>
        <v/>
      </c>
      <c r="CM167" s="289" t="str">
        <f ca="true">+IF(OFFSET('Sanitation Data'!$D$30,0,10*ROW('Sanitation Data'!D161))="","",OFFSET('Sanitation Data'!$D$30,0,10*ROW('Sanitation Data'!D161)))</f>
        <v/>
      </c>
      <c r="CN167" s="289" t="str">
        <f ca="true">+IF(OFFSET('Sanitation Data'!$D$31,0,10*ROW('Sanitation Data'!D161))="","",OFFSET('Sanitation Data'!$D$31,0,10*ROW('Sanitation Data'!D161)))</f>
        <v/>
      </c>
      <c r="CO167" s="289" t="str">
        <f ca="true">+IF(OFFSET('Sanitation Data'!$D$32,0,10*ROW('Sanitation Data'!D161))="","",OFFSET('Sanitation Data'!$D$32,0,10*ROW('Sanitation Data'!D161)))</f>
        <v/>
      </c>
      <c r="CP167" s="289" t="str">
        <f ca="true">+IF(OFFSET('Sanitation Data'!$E$28,0,10*ROW('Sanitation Data'!E161))="","",OFFSET('Sanitation Data'!$E$28,0,10*ROW('Sanitation Data'!E161)))</f>
        <v/>
      </c>
      <c r="CQ167" s="289" t="str">
        <f ca="true">+IF(OFFSET('Sanitation Data'!$E$29,0,10*ROW('Sanitation Data'!E161))="","",OFFSET('Sanitation Data'!$E$29,0,10*ROW('Sanitation Data'!E161)))</f>
        <v/>
      </c>
      <c r="CR167" s="289" t="str">
        <f ca="true">+IF(OFFSET('Sanitation Data'!$E$30,0,10*ROW('Sanitation Data'!E161))="","",OFFSET('Sanitation Data'!$E$30,0,10*ROW('Sanitation Data'!E161)))</f>
        <v/>
      </c>
      <c r="CS167" s="289" t="str">
        <f ca="true">+IF(OFFSET('Sanitation Data'!$E$31,0,10*ROW('Sanitation Data'!E161))="","",OFFSET('Sanitation Data'!$E$31,0,10*ROW('Sanitation Data'!E161)))</f>
        <v/>
      </c>
      <c r="CT167" s="289" t="str">
        <f ca="true">+IF(OFFSET('Sanitation Data'!$E$32,0,10*ROW('Sanitation Data'!E161))="","",OFFSET('Sanitation Data'!$E$32,0,10*ROW('Sanitation Data'!E161)))</f>
        <v/>
      </c>
      <c r="CU167" s="289" t="str">
        <f ca="true">+IF(OFFSET('Sanitation Data'!$F$28,0,10*ROW('Sanitation Data'!F161))="","",OFFSET('Sanitation Data'!$F$28,0,10*ROW('Sanitation Data'!F161)))</f>
        <v/>
      </c>
      <c r="CV167" s="289" t="str">
        <f ca="true">+IF(OFFSET('Sanitation Data'!$F$29,0,10*ROW('Sanitation Data'!F161))="","",OFFSET('Sanitation Data'!$F$29,0,10*ROW('Sanitation Data'!F161)))</f>
        <v/>
      </c>
      <c r="CW167" s="289" t="str">
        <f ca="true">+IF(OFFSET('Sanitation Data'!$F$30,0,10*ROW('Sanitation Data'!F161))="","",OFFSET('Sanitation Data'!$F$30,0,10*ROW('Sanitation Data'!F161)))</f>
        <v/>
      </c>
      <c r="CX167" s="289" t="str">
        <f ca="true">+IF(OFFSET('Sanitation Data'!$F$31,0,10*ROW('Sanitation Data'!F161))="","",OFFSET('Sanitation Data'!$F$31,0,10*ROW('Sanitation Data'!F161)))</f>
        <v/>
      </c>
      <c r="CY167" s="289" t="str">
        <f ca="true">+IF(OFFSET('Sanitation Data'!$F$32,0,10*ROW('Sanitation Data'!F161))="","",OFFSET('Sanitation Data'!$F$32,0,10*ROW('Sanitation Data'!F161)))</f>
        <v/>
      </c>
      <c r="CZ167" s="289" t="str">
        <f ca="true">+IF(OFFSET('Sanitation Data'!$G$28,0,10*ROW('Sanitation Data'!G161))="","",OFFSET('Sanitation Data'!$G$28,0,10*ROW('Sanitation Data'!G161)))</f>
        <v/>
      </c>
      <c r="DA167" s="289" t="str">
        <f ca="true">+IF(OFFSET('Sanitation Data'!$G$29,0,10*ROW('Sanitation Data'!G161))="","",OFFSET('Sanitation Data'!$G$29,0,10*ROW('Sanitation Data'!G161)))</f>
        <v/>
      </c>
      <c r="DB167" s="289" t="str">
        <f ca="true">+IF(OFFSET('Sanitation Data'!$G$30,0,10*ROW('Sanitation Data'!G161))="","",OFFSET('Sanitation Data'!$G$30,0,10*ROW('Sanitation Data'!G161)))</f>
        <v/>
      </c>
      <c r="DC167" s="289" t="str">
        <f ca="true">+IF(OFFSET('Sanitation Data'!$G$31,0,10*ROW('Sanitation Data'!G161))="","",OFFSET('Sanitation Data'!$G$31,0,10*ROW('Sanitation Data'!G161)))</f>
        <v/>
      </c>
      <c r="DD167" s="289" t="str">
        <f ca="true">+IF(OFFSET('Sanitation Data'!$G$32,0,10*ROW('Sanitation Data'!G161))="","",OFFSET('Sanitation Data'!$G$32,0,10*ROW('Sanitation Data'!G161)))</f>
        <v/>
      </c>
      <c r="DE167" s="289" t="str">
        <f ca="true">+IF(OFFSET('Sanitation Data'!$H$28,0,10*ROW('Sanitation Data'!H161))="","",OFFSET('Sanitation Data'!$H$28,0,10*ROW('Sanitation Data'!H161)))</f>
        <v/>
      </c>
      <c r="DF167" s="289" t="str">
        <f ca="true">+IF(OFFSET('Sanitation Data'!$H$29,0,10*ROW('Sanitation Data'!H161))="","",OFFSET('Sanitation Data'!$H$29,0,10*ROW('Sanitation Data'!H161)))</f>
        <v/>
      </c>
      <c r="DG167" s="289" t="str">
        <f ca="true">+IF(OFFSET('Sanitation Data'!$H$30,0,10*ROW('Sanitation Data'!H161))="","",OFFSET('Sanitation Data'!$H$30,0,10*ROW('Sanitation Data'!H161)))</f>
        <v/>
      </c>
      <c r="DH167" s="289" t="str">
        <f ca="true">+IF(OFFSET('Sanitation Data'!$H$31,0,10*ROW('Sanitation Data'!H161))="","",OFFSET('Sanitation Data'!$H$31,0,10*ROW('Sanitation Data'!H161)))</f>
        <v/>
      </c>
      <c r="DI167" s="289" t="str">
        <f ca="true">+IF(OFFSET('Sanitation Data'!$H$32,0,10*ROW('Sanitation Data'!H161))="","",OFFSET('Sanitation Data'!$H$32,0,10*ROW('Sanitation Data'!H161)))</f>
        <v/>
      </c>
      <c r="DJ167" s="289" t="str">
        <f ca="true">+IF(OFFSET('Sanitation Data'!$I$28,0,10*ROW('Sanitation Data'!I161))="","",OFFSET('Sanitation Data'!$I$28,0,10*ROW('Sanitation Data'!I161)))</f>
        <v/>
      </c>
      <c r="DK167" s="289" t="str">
        <f ca="true">+IF(OFFSET('Sanitation Data'!$I$29,0,10*ROW('Sanitation Data'!I161))="","",OFFSET('Sanitation Data'!$I$29,0,10*ROW('Sanitation Data'!I161)))</f>
        <v/>
      </c>
      <c r="DL167" s="289" t="str">
        <f ca="true">+IF(OFFSET('Sanitation Data'!$I$30,0,10*ROW('Sanitation Data'!I161))="","",OFFSET('Sanitation Data'!$I$30,0,10*ROW('Sanitation Data'!I161)))</f>
        <v/>
      </c>
      <c r="DM167" s="289" t="str">
        <f ca="true">+IF(OFFSET('Sanitation Data'!$I$31,0,10*ROW('Sanitation Data'!I161))="","",OFFSET('Sanitation Data'!$I$31,0,10*ROW('Sanitation Data'!I161)))</f>
        <v/>
      </c>
      <c r="DN167" s="289" t="str">
        <f ca="true">+IF(OFFSET('Sanitation Data'!$I$32,0,10*ROW('Sanitation Data'!I161))="","",OFFSET('Sanitation Data'!$I$32,0,10*ROW('Sanitation Data'!I161)))</f>
        <v/>
      </c>
      <c r="DO167" s="289" t="str">
        <f ca="true">+IF(OFFSET('Hygiene Data'!$D$11,0,10*ROW('Hygiene Data'!D161))="","",OFFSET('Hygiene Data'!$D$11,0,10*ROW('Hygiene Data'!D161)))</f>
        <v/>
      </c>
      <c r="DP167" s="289" t="str">
        <f ca="true">+IF(OFFSET('Hygiene Data'!$D$12,0,10*ROW('Hygiene Data'!D161))="","",OFFSET('Hygiene Data'!$D$12,0,10*ROW('Hygiene Data'!D161)))</f>
        <v/>
      </c>
      <c r="DQ167" s="289" t="str">
        <f ca="true">+IF(OFFSET('Hygiene Data'!$D$13,0,10*ROW('Hygiene Data'!D161))="","",OFFSET('Hygiene Data'!$D$13,0,10*ROW('Hygiene Data'!D161)))</f>
        <v/>
      </c>
      <c r="DR167" s="289" t="str">
        <f ca="true">+IF(OFFSET('Hygiene Data'!$E$11,0,10*ROW('Hygiene Data'!E161))="","",OFFSET('Hygiene Data'!$E$11,0,10*ROW('Hygiene Data'!E161)))</f>
        <v/>
      </c>
      <c r="DS167" s="289" t="str">
        <f ca="true">+IF(OFFSET('Hygiene Data'!$E$12,0,10*ROW('Hygiene Data'!E161))="","",OFFSET('Hygiene Data'!$E$12,0,10*ROW('Hygiene Data'!E161)))</f>
        <v/>
      </c>
      <c r="DT167" s="289" t="str">
        <f ca="true">+IF(OFFSET('Hygiene Data'!$E$13,0,10*ROW('Hygiene Data'!E161))="","",OFFSET('Hygiene Data'!$E$13,0,10*ROW('Hygiene Data'!E161)))</f>
        <v/>
      </c>
      <c r="DU167" s="289" t="str">
        <f ca="true">+IF(OFFSET('Hygiene Data'!$F$11,0,10*ROW('Hygiene Data'!F161))="","",OFFSET('Hygiene Data'!$F$11,0,10*ROW('Hygiene Data'!F161)))</f>
        <v/>
      </c>
      <c r="DV167" s="289" t="str">
        <f ca="true">+IF(OFFSET('Hygiene Data'!$F$12,0,10*ROW('Hygiene Data'!F161))="","",OFFSET('Hygiene Data'!$F$12,0,10*ROW('Hygiene Data'!F161)))</f>
        <v/>
      </c>
      <c r="DW167" s="289" t="str">
        <f ca="true">+IF(OFFSET('Hygiene Data'!$F$13,0,10*ROW('Hygiene Data'!F161))="","",OFFSET('Hygiene Data'!$F$13,0,10*ROW('Hygiene Data'!F161)))</f>
        <v/>
      </c>
      <c r="DX167" s="289" t="str">
        <f ca="true">+IF(OFFSET('Hygiene Data'!$G$11,0,10*ROW('Hygiene Data'!G161))="","",OFFSET('Hygiene Data'!$G$11,0,10*ROW('Hygiene Data'!G161)))</f>
        <v/>
      </c>
      <c r="DY167" s="289" t="str">
        <f ca="true">+IF(OFFSET('Hygiene Data'!$G$12,0,10*ROW('Hygiene Data'!G161))="","",OFFSET('Hygiene Data'!$G$12,0,10*ROW('Hygiene Data'!G161)))</f>
        <v/>
      </c>
      <c r="DZ167" s="289" t="str">
        <f ca="true">+IF(OFFSET('Hygiene Data'!$G$13,0,10*ROW('Hygiene Data'!G161))="","",OFFSET('Hygiene Data'!$G$13,0,10*ROW('Hygiene Data'!G161)))</f>
        <v/>
      </c>
      <c r="EA167" s="289" t="str">
        <f ca="true">+IF(OFFSET('Hygiene Data'!$H$11,0,10*ROW('Hygiene Data'!H161))="","",OFFSET('Hygiene Data'!$H$11,0,10*ROW('Hygiene Data'!H161)))</f>
        <v/>
      </c>
      <c r="EB167" s="289" t="str">
        <f ca="true">+IF(OFFSET('Hygiene Data'!$H$12,0,10*ROW('Hygiene Data'!H161))="","",OFFSET('Hygiene Data'!$H$12,0,10*ROW('Hygiene Data'!H161)))</f>
        <v/>
      </c>
      <c r="EC167" s="289" t="str">
        <f ca="true">+IF(OFFSET('Hygiene Data'!$H$13,0,10*ROW('Hygiene Data'!H161))="","",OFFSET('Hygiene Data'!$H$13,0,10*ROW('Hygiene Data'!H161)))</f>
        <v/>
      </c>
      <c r="ED167" s="289" t="str">
        <f ca="true">+IF(OFFSET('Hygiene Data'!$I$11,0,10*ROW('Hygiene Data'!I161))="","",OFFSET('Hygiene Data'!$I$11,0,10*ROW('Hygiene Data'!I161)))</f>
        <v/>
      </c>
      <c r="EE167" s="289" t="str">
        <f ca="true">+IF(OFFSET('Hygiene Data'!$I$12,0,10*ROW('Hygiene Data'!I161))="","",OFFSET('Hygiene Data'!$I$12,0,10*ROW('Hygiene Data'!I161)))</f>
        <v/>
      </c>
      <c r="EF167" s="289"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5"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9"/>
      <c r="BS168" s="289" t="str">
        <f ca="true">+IF(OFFSET('Water Data'!$D$27,0,10*ROW('Water Data'!D162))="","",OFFSET('Water Data'!$D$27,0,10*ROW('Water Data'!D162)))</f>
        <v/>
      </c>
      <c r="BT168" s="289" t="str">
        <f ca="true">+IF(OFFSET('Water Data'!$D$28,0,10*ROW('Water Data'!D162))="","",OFFSET('Water Data'!$D$28,0,10*ROW('Water Data'!D162)))</f>
        <v/>
      </c>
      <c r="BU168" s="289" t="str">
        <f ca="true">+IF(OFFSET('Water Data'!$D$29,0,10*ROW('Water Data'!D162))="","",OFFSET('Water Data'!$D$29,0,10*ROW('Water Data'!D162)))</f>
        <v/>
      </c>
      <c r="BV168" s="289" t="str">
        <f ca="true">+IF(OFFSET('Water Data'!$E$27,0,10*ROW('Water Data'!E162))="","",OFFSET('Water Data'!$E$27,0,10*ROW('Water Data'!E162)))</f>
        <v/>
      </c>
      <c r="BW168" s="289" t="str">
        <f ca="true">+IF(OFFSET('Water Data'!$E$28,0,10*ROW('Water Data'!E162))="","",OFFSET('Water Data'!$E$28,0,10*ROW('Water Data'!E162)))</f>
        <v/>
      </c>
      <c r="BX168" s="289" t="str">
        <f ca="true">+IF(OFFSET('Water Data'!$E$29,0,10*ROW('Water Data'!E162))="","",OFFSET('Water Data'!$E$29,0,10*ROW('Water Data'!E162)))</f>
        <v/>
      </c>
      <c r="BY168" s="289" t="str">
        <f ca="true">+IF(OFFSET('Water Data'!$F$27,0,10*ROW('Water Data'!F162))="","",OFFSET('Water Data'!$F$27,0,10*ROW('Water Data'!F162)))</f>
        <v/>
      </c>
      <c r="BZ168" s="289" t="str">
        <f ca="true">+IF(OFFSET('Water Data'!$F$28,0,10*ROW('Water Data'!F162))="","",OFFSET('Water Data'!$F$28,0,10*ROW('Water Data'!F162)))</f>
        <v/>
      </c>
      <c r="CA168" s="289" t="str">
        <f ca="true">+IF(OFFSET('Water Data'!$F$29,0,10*ROW('Water Data'!F162))="","",OFFSET('Water Data'!$F$29,0,10*ROW('Water Data'!F162)))</f>
        <v/>
      </c>
      <c r="CB168" s="289" t="str">
        <f ca="true">+IF(OFFSET('Water Data'!$G$27,0,10*ROW('Water Data'!G162))="","",OFFSET('Water Data'!$G$27,0,10*ROW('Water Data'!G162)))</f>
        <v/>
      </c>
      <c r="CC168" s="289" t="str">
        <f ca="true">+IF(OFFSET('Water Data'!$G$28,0,10*ROW('Water Data'!G162))="","",OFFSET('Water Data'!$G$28,0,10*ROW('Water Data'!G162)))</f>
        <v/>
      </c>
      <c r="CD168" s="289" t="str">
        <f ca="true">+IF(OFFSET('Water Data'!$G$29,0,10*ROW('Water Data'!G162))="","",OFFSET('Water Data'!$G$29,0,10*ROW('Water Data'!G162)))</f>
        <v/>
      </c>
      <c r="CE168" s="289" t="str">
        <f ca="true">+IF(OFFSET('Water Data'!$H$27,0,10*ROW('Water Data'!H162))="","",OFFSET('Water Data'!$H$27,0,10*ROW('Water Data'!H162)))</f>
        <v/>
      </c>
      <c r="CF168" s="289" t="str">
        <f ca="true">+IF(OFFSET('Water Data'!$H$28,0,10*ROW('Water Data'!H162))="","",OFFSET('Water Data'!$H$28,0,10*ROW('Water Data'!H162)))</f>
        <v/>
      </c>
      <c r="CG168" s="289" t="str">
        <f ca="true">+IF(OFFSET('Water Data'!$H$29,0,10*ROW('Water Data'!H162))="","",OFFSET('Water Data'!$H$29,0,10*ROW('Water Data'!H162)))</f>
        <v/>
      </c>
      <c r="CH168" s="289" t="str">
        <f ca="true">+IF(OFFSET('Water Data'!$I$27,0,10*ROW('Water Data'!I162))="","",OFFSET('Water Data'!$I$27,0,10*ROW('Water Data'!I162)))</f>
        <v/>
      </c>
      <c r="CI168" s="289" t="str">
        <f ca="true">+IF(OFFSET('Water Data'!$I$28,0,10*ROW('Water Data'!I162))="","",OFFSET('Water Data'!$I$28,0,10*ROW('Water Data'!I162)))</f>
        <v/>
      </c>
      <c r="CJ168" s="289" t="str">
        <f ca="true">+IF(OFFSET('Water Data'!$I$29,0,10*ROW('Water Data'!I162))="","",OFFSET('Water Data'!$I$29,0,10*ROW('Water Data'!I162)))</f>
        <v/>
      </c>
      <c r="CK168" s="289" t="str">
        <f ca="true">+IF(OFFSET('Sanitation Data'!$D$28,0,10*ROW('Sanitation Data'!D162))="","",OFFSET('Sanitation Data'!$D$28,0,10*ROW('Sanitation Data'!D162)))</f>
        <v/>
      </c>
      <c r="CL168" s="289" t="str">
        <f ca="true">+IF(OFFSET('Sanitation Data'!$D$29,0,10*ROW('Sanitation Data'!D162))="","",OFFSET('Sanitation Data'!$D$29,0,10*ROW('Sanitation Data'!D162)))</f>
        <v/>
      </c>
      <c r="CM168" s="289" t="str">
        <f ca="true">+IF(OFFSET('Sanitation Data'!$D$30,0,10*ROW('Sanitation Data'!D162))="","",OFFSET('Sanitation Data'!$D$30,0,10*ROW('Sanitation Data'!D162)))</f>
        <v/>
      </c>
      <c r="CN168" s="289" t="str">
        <f ca="true">+IF(OFFSET('Sanitation Data'!$D$31,0,10*ROW('Sanitation Data'!D162))="","",OFFSET('Sanitation Data'!$D$31,0,10*ROW('Sanitation Data'!D162)))</f>
        <v/>
      </c>
      <c r="CO168" s="289" t="str">
        <f ca="true">+IF(OFFSET('Sanitation Data'!$D$32,0,10*ROW('Sanitation Data'!D162))="","",OFFSET('Sanitation Data'!$D$32,0,10*ROW('Sanitation Data'!D162)))</f>
        <v/>
      </c>
      <c r="CP168" s="289" t="str">
        <f ca="true">+IF(OFFSET('Sanitation Data'!$E$28,0,10*ROW('Sanitation Data'!E162))="","",OFFSET('Sanitation Data'!$E$28,0,10*ROW('Sanitation Data'!E162)))</f>
        <v/>
      </c>
      <c r="CQ168" s="289" t="str">
        <f ca="true">+IF(OFFSET('Sanitation Data'!$E$29,0,10*ROW('Sanitation Data'!E162))="","",OFFSET('Sanitation Data'!$E$29,0,10*ROW('Sanitation Data'!E162)))</f>
        <v/>
      </c>
      <c r="CR168" s="289" t="str">
        <f ca="true">+IF(OFFSET('Sanitation Data'!$E$30,0,10*ROW('Sanitation Data'!E162))="","",OFFSET('Sanitation Data'!$E$30,0,10*ROW('Sanitation Data'!E162)))</f>
        <v/>
      </c>
      <c r="CS168" s="289" t="str">
        <f ca="true">+IF(OFFSET('Sanitation Data'!$E$31,0,10*ROW('Sanitation Data'!E162))="","",OFFSET('Sanitation Data'!$E$31,0,10*ROW('Sanitation Data'!E162)))</f>
        <v/>
      </c>
      <c r="CT168" s="289" t="str">
        <f ca="true">+IF(OFFSET('Sanitation Data'!$E$32,0,10*ROW('Sanitation Data'!E162))="","",OFFSET('Sanitation Data'!$E$32,0,10*ROW('Sanitation Data'!E162)))</f>
        <v/>
      </c>
      <c r="CU168" s="289" t="str">
        <f ca="true">+IF(OFFSET('Sanitation Data'!$F$28,0,10*ROW('Sanitation Data'!F162))="","",OFFSET('Sanitation Data'!$F$28,0,10*ROW('Sanitation Data'!F162)))</f>
        <v/>
      </c>
      <c r="CV168" s="289" t="str">
        <f ca="true">+IF(OFFSET('Sanitation Data'!$F$29,0,10*ROW('Sanitation Data'!F162))="","",OFFSET('Sanitation Data'!$F$29,0,10*ROW('Sanitation Data'!F162)))</f>
        <v/>
      </c>
      <c r="CW168" s="289" t="str">
        <f ca="true">+IF(OFFSET('Sanitation Data'!$F$30,0,10*ROW('Sanitation Data'!F162))="","",OFFSET('Sanitation Data'!$F$30,0,10*ROW('Sanitation Data'!F162)))</f>
        <v/>
      </c>
      <c r="CX168" s="289" t="str">
        <f ca="true">+IF(OFFSET('Sanitation Data'!$F$31,0,10*ROW('Sanitation Data'!F162))="","",OFFSET('Sanitation Data'!$F$31,0,10*ROW('Sanitation Data'!F162)))</f>
        <v/>
      </c>
      <c r="CY168" s="289" t="str">
        <f ca="true">+IF(OFFSET('Sanitation Data'!$F$32,0,10*ROW('Sanitation Data'!F162))="","",OFFSET('Sanitation Data'!$F$32,0,10*ROW('Sanitation Data'!F162)))</f>
        <v/>
      </c>
      <c r="CZ168" s="289" t="str">
        <f ca="true">+IF(OFFSET('Sanitation Data'!$G$28,0,10*ROW('Sanitation Data'!G162))="","",OFFSET('Sanitation Data'!$G$28,0,10*ROW('Sanitation Data'!G162)))</f>
        <v/>
      </c>
      <c r="DA168" s="289" t="str">
        <f ca="true">+IF(OFFSET('Sanitation Data'!$G$29,0,10*ROW('Sanitation Data'!G162))="","",OFFSET('Sanitation Data'!$G$29,0,10*ROW('Sanitation Data'!G162)))</f>
        <v/>
      </c>
      <c r="DB168" s="289" t="str">
        <f ca="true">+IF(OFFSET('Sanitation Data'!$G$30,0,10*ROW('Sanitation Data'!G162))="","",OFFSET('Sanitation Data'!$G$30,0,10*ROW('Sanitation Data'!G162)))</f>
        <v/>
      </c>
      <c r="DC168" s="289" t="str">
        <f ca="true">+IF(OFFSET('Sanitation Data'!$G$31,0,10*ROW('Sanitation Data'!G162))="","",OFFSET('Sanitation Data'!$G$31,0,10*ROW('Sanitation Data'!G162)))</f>
        <v/>
      </c>
      <c r="DD168" s="289" t="str">
        <f ca="true">+IF(OFFSET('Sanitation Data'!$G$32,0,10*ROW('Sanitation Data'!G162))="","",OFFSET('Sanitation Data'!$G$32,0,10*ROW('Sanitation Data'!G162)))</f>
        <v/>
      </c>
      <c r="DE168" s="289" t="str">
        <f ca="true">+IF(OFFSET('Sanitation Data'!$H$28,0,10*ROW('Sanitation Data'!H162))="","",OFFSET('Sanitation Data'!$H$28,0,10*ROW('Sanitation Data'!H162)))</f>
        <v/>
      </c>
      <c r="DF168" s="289" t="str">
        <f ca="true">+IF(OFFSET('Sanitation Data'!$H$29,0,10*ROW('Sanitation Data'!H162))="","",OFFSET('Sanitation Data'!$H$29,0,10*ROW('Sanitation Data'!H162)))</f>
        <v/>
      </c>
      <c r="DG168" s="289" t="str">
        <f ca="true">+IF(OFFSET('Sanitation Data'!$H$30,0,10*ROW('Sanitation Data'!H162))="","",OFFSET('Sanitation Data'!$H$30,0,10*ROW('Sanitation Data'!H162)))</f>
        <v/>
      </c>
      <c r="DH168" s="289" t="str">
        <f ca="true">+IF(OFFSET('Sanitation Data'!$H$31,0,10*ROW('Sanitation Data'!H162))="","",OFFSET('Sanitation Data'!$H$31,0,10*ROW('Sanitation Data'!H162)))</f>
        <v/>
      </c>
      <c r="DI168" s="289" t="str">
        <f ca="true">+IF(OFFSET('Sanitation Data'!$H$32,0,10*ROW('Sanitation Data'!H162))="","",OFFSET('Sanitation Data'!$H$32,0,10*ROW('Sanitation Data'!H162)))</f>
        <v/>
      </c>
      <c r="DJ168" s="289" t="str">
        <f ca="true">+IF(OFFSET('Sanitation Data'!$I$28,0,10*ROW('Sanitation Data'!I162))="","",OFFSET('Sanitation Data'!$I$28,0,10*ROW('Sanitation Data'!I162)))</f>
        <v/>
      </c>
      <c r="DK168" s="289" t="str">
        <f ca="true">+IF(OFFSET('Sanitation Data'!$I$29,0,10*ROW('Sanitation Data'!I162))="","",OFFSET('Sanitation Data'!$I$29,0,10*ROW('Sanitation Data'!I162)))</f>
        <v/>
      </c>
      <c r="DL168" s="289" t="str">
        <f ca="true">+IF(OFFSET('Sanitation Data'!$I$30,0,10*ROW('Sanitation Data'!I162))="","",OFFSET('Sanitation Data'!$I$30,0,10*ROW('Sanitation Data'!I162)))</f>
        <v/>
      </c>
      <c r="DM168" s="289" t="str">
        <f ca="true">+IF(OFFSET('Sanitation Data'!$I$31,0,10*ROW('Sanitation Data'!I162))="","",OFFSET('Sanitation Data'!$I$31,0,10*ROW('Sanitation Data'!I162)))</f>
        <v/>
      </c>
      <c r="DN168" s="289" t="str">
        <f ca="true">+IF(OFFSET('Sanitation Data'!$I$32,0,10*ROW('Sanitation Data'!I162))="","",OFFSET('Sanitation Data'!$I$32,0,10*ROW('Sanitation Data'!I162)))</f>
        <v/>
      </c>
      <c r="DO168" s="289" t="str">
        <f ca="true">+IF(OFFSET('Hygiene Data'!$D$11,0,10*ROW('Hygiene Data'!D162))="","",OFFSET('Hygiene Data'!$D$11,0,10*ROW('Hygiene Data'!D162)))</f>
        <v/>
      </c>
      <c r="DP168" s="289" t="str">
        <f ca="true">+IF(OFFSET('Hygiene Data'!$D$12,0,10*ROW('Hygiene Data'!D162))="","",OFFSET('Hygiene Data'!$D$12,0,10*ROW('Hygiene Data'!D162)))</f>
        <v/>
      </c>
      <c r="DQ168" s="289" t="str">
        <f ca="true">+IF(OFFSET('Hygiene Data'!$D$13,0,10*ROW('Hygiene Data'!D162))="","",OFFSET('Hygiene Data'!$D$13,0,10*ROW('Hygiene Data'!D162)))</f>
        <v/>
      </c>
      <c r="DR168" s="289" t="str">
        <f ca="true">+IF(OFFSET('Hygiene Data'!$E$11,0,10*ROW('Hygiene Data'!E162))="","",OFFSET('Hygiene Data'!$E$11,0,10*ROW('Hygiene Data'!E162)))</f>
        <v/>
      </c>
      <c r="DS168" s="289" t="str">
        <f ca="true">+IF(OFFSET('Hygiene Data'!$E$12,0,10*ROW('Hygiene Data'!E162))="","",OFFSET('Hygiene Data'!$E$12,0,10*ROW('Hygiene Data'!E162)))</f>
        <v/>
      </c>
      <c r="DT168" s="289" t="str">
        <f ca="true">+IF(OFFSET('Hygiene Data'!$E$13,0,10*ROW('Hygiene Data'!E162))="","",OFFSET('Hygiene Data'!$E$13,0,10*ROW('Hygiene Data'!E162)))</f>
        <v/>
      </c>
      <c r="DU168" s="289" t="str">
        <f ca="true">+IF(OFFSET('Hygiene Data'!$F$11,0,10*ROW('Hygiene Data'!F162))="","",OFFSET('Hygiene Data'!$F$11,0,10*ROW('Hygiene Data'!F162)))</f>
        <v/>
      </c>
      <c r="DV168" s="289" t="str">
        <f ca="true">+IF(OFFSET('Hygiene Data'!$F$12,0,10*ROW('Hygiene Data'!F162))="","",OFFSET('Hygiene Data'!$F$12,0,10*ROW('Hygiene Data'!F162)))</f>
        <v/>
      </c>
      <c r="DW168" s="289" t="str">
        <f ca="true">+IF(OFFSET('Hygiene Data'!$F$13,0,10*ROW('Hygiene Data'!F162))="","",OFFSET('Hygiene Data'!$F$13,0,10*ROW('Hygiene Data'!F162)))</f>
        <v/>
      </c>
      <c r="DX168" s="289" t="str">
        <f ca="true">+IF(OFFSET('Hygiene Data'!$G$11,0,10*ROW('Hygiene Data'!G162))="","",OFFSET('Hygiene Data'!$G$11,0,10*ROW('Hygiene Data'!G162)))</f>
        <v/>
      </c>
      <c r="DY168" s="289" t="str">
        <f ca="true">+IF(OFFSET('Hygiene Data'!$G$12,0,10*ROW('Hygiene Data'!G162))="","",OFFSET('Hygiene Data'!$G$12,0,10*ROW('Hygiene Data'!G162)))</f>
        <v/>
      </c>
      <c r="DZ168" s="289" t="str">
        <f ca="true">+IF(OFFSET('Hygiene Data'!$G$13,0,10*ROW('Hygiene Data'!G162))="","",OFFSET('Hygiene Data'!$G$13,0,10*ROW('Hygiene Data'!G162)))</f>
        <v/>
      </c>
      <c r="EA168" s="289" t="str">
        <f ca="true">+IF(OFFSET('Hygiene Data'!$H$11,0,10*ROW('Hygiene Data'!H162))="","",OFFSET('Hygiene Data'!$H$11,0,10*ROW('Hygiene Data'!H162)))</f>
        <v/>
      </c>
      <c r="EB168" s="289" t="str">
        <f ca="true">+IF(OFFSET('Hygiene Data'!$H$12,0,10*ROW('Hygiene Data'!H162))="","",OFFSET('Hygiene Data'!$H$12,0,10*ROW('Hygiene Data'!H162)))</f>
        <v/>
      </c>
      <c r="EC168" s="289" t="str">
        <f ca="true">+IF(OFFSET('Hygiene Data'!$H$13,0,10*ROW('Hygiene Data'!H162))="","",OFFSET('Hygiene Data'!$H$13,0,10*ROW('Hygiene Data'!H162)))</f>
        <v/>
      </c>
      <c r="ED168" s="289" t="str">
        <f ca="true">+IF(OFFSET('Hygiene Data'!$I$11,0,10*ROW('Hygiene Data'!I162))="","",OFFSET('Hygiene Data'!$I$11,0,10*ROW('Hygiene Data'!I162)))</f>
        <v/>
      </c>
      <c r="EE168" s="289" t="str">
        <f ca="true">+IF(OFFSET('Hygiene Data'!$I$12,0,10*ROW('Hygiene Data'!I162))="","",OFFSET('Hygiene Data'!$I$12,0,10*ROW('Hygiene Data'!I162)))</f>
        <v/>
      </c>
      <c r="EF168" s="289"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5"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9"/>
      <c r="BS169" s="289" t="str">
        <f ca="true">+IF(OFFSET('Water Data'!$D$27,0,10*ROW('Water Data'!D163))="","",OFFSET('Water Data'!$D$27,0,10*ROW('Water Data'!D163)))</f>
        <v/>
      </c>
      <c r="BT169" s="289" t="str">
        <f ca="true">+IF(OFFSET('Water Data'!$D$28,0,10*ROW('Water Data'!D163))="","",OFFSET('Water Data'!$D$28,0,10*ROW('Water Data'!D163)))</f>
        <v/>
      </c>
      <c r="BU169" s="289" t="str">
        <f ca="true">+IF(OFFSET('Water Data'!$D$29,0,10*ROW('Water Data'!D163))="","",OFFSET('Water Data'!$D$29,0,10*ROW('Water Data'!D163)))</f>
        <v/>
      </c>
      <c r="BV169" s="289" t="str">
        <f ca="true">+IF(OFFSET('Water Data'!$E$27,0,10*ROW('Water Data'!E163))="","",OFFSET('Water Data'!$E$27,0,10*ROW('Water Data'!E163)))</f>
        <v/>
      </c>
      <c r="BW169" s="289" t="str">
        <f ca="true">+IF(OFFSET('Water Data'!$E$28,0,10*ROW('Water Data'!E163))="","",OFFSET('Water Data'!$E$28,0,10*ROW('Water Data'!E163)))</f>
        <v/>
      </c>
      <c r="BX169" s="289" t="str">
        <f ca="true">+IF(OFFSET('Water Data'!$E$29,0,10*ROW('Water Data'!E163))="","",OFFSET('Water Data'!$E$29,0,10*ROW('Water Data'!E163)))</f>
        <v/>
      </c>
      <c r="BY169" s="289" t="str">
        <f ca="true">+IF(OFFSET('Water Data'!$F$27,0,10*ROW('Water Data'!F163))="","",OFFSET('Water Data'!$F$27,0,10*ROW('Water Data'!F163)))</f>
        <v/>
      </c>
      <c r="BZ169" s="289" t="str">
        <f ca="true">+IF(OFFSET('Water Data'!$F$28,0,10*ROW('Water Data'!F163))="","",OFFSET('Water Data'!$F$28,0,10*ROW('Water Data'!F163)))</f>
        <v/>
      </c>
      <c r="CA169" s="289" t="str">
        <f ca="true">+IF(OFFSET('Water Data'!$F$29,0,10*ROW('Water Data'!F163))="","",OFFSET('Water Data'!$F$29,0,10*ROW('Water Data'!F163)))</f>
        <v/>
      </c>
      <c r="CB169" s="289" t="str">
        <f ca="true">+IF(OFFSET('Water Data'!$G$27,0,10*ROW('Water Data'!G163))="","",OFFSET('Water Data'!$G$27,0,10*ROW('Water Data'!G163)))</f>
        <v/>
      </c>
      <c r="CC169" s="289" t="str">
        <f ca="true">+IF(OFFSET('Water Data'!$G$28,0,10*ROW('Water Data'!G163))="","",OFFSET('Water Data'!$G$28,0,10*ROW('Water Data'!G163)))</f>
        <v/>
      </c>
      <c r="CD169" s="289" t="str">
        <f ca="true">+IF(OFFSET('Water Data'!$G$29,0,10*ROW('Water Data'!G163))="","",OFFSET('Water Data'!$G$29,0,10*ROW('Water Data'!G163)))</f>
        <v/>
      </c>
      <c r="CE169" s="289" t="str">
        <f ca="true">+IF(OFFSET('Water Data'!$H$27,0,10*ROW('Water Data'!H163))="","",OFFSET('Water Data'!$H$27,0,10*ROW('Water Data'!H163)))</f>
        <v/>
      </c>
      <c r="CF169" s="289" t="str">
        <f ca="true">+IF(OFFSET('Water Data'!$H$28,0,10*ROW('Water Data'!H163))="","",OFFSET('Water Data'!$H$28,0,10*ROW('Water Data'!H163)))</f>
        <v/>
      </c>
      <c r="CG169" s="289" t="str">
        <f ca="true">+IF(OFFSET('Water Data'!$H$29,0,10*ROW('Water Data'!H163))="","",OFFSET('Water Data'!$H$29,0,10*ROW('Water Data'!H163)))</f>
        <v/>
      </c>
      <c r="CH169" s="289" t="str">
        <f ca="true">+IF(OFFSET('Water Data'!$I$27,0,10*ROW('Water Data'!I163))="","",OFFSET('Water Data'!$I$27,0,10*ROW('Water Data'!I163)))</f>
        <v/>
      </c>
      <c r="CI169" s="289" t="str">
        <f ca="true">+IF(OFFSET('Water Data'!$I$28,0,10*ROW('Water Data'!I163))="","",OFFSET('Water Data'!$I$28,0,10*ROW('Water Data'!I163)))</f>
        <v/>
      </c>
      <c r="CJ169" s="289" t="str">
        <f ca="true">+IF(OFFSET('Water Data'!$I$29,0,10*ROW('Water Data'!I163))="","",OFFSET('Water Data'!$I$29,0,10*ROW('Water Data'!I163)))</f>
        <v/>
      </c>
      <c r="CK169" s="289" t="str">
        <f ca="true">+IF(OFFSET('Sanitation Data'!$D$28,0,10*ROW('Sanitation Data'!D163))="","",OFFSET('Sanitation Data'!$D$28,0,10*ROW('Sanitation Data'!D163)))</f>
        <v/>
      </c>
      <c r="CL169" s="289" t="str">
        <f ca="true">+IF(OFFSET('Sanitation Data'!$D$29,0,10*ROW('Sanitation Data'!D163))="","",OFFSET('Sanitation Data'!$D$29,0,10*ROW('Sanitation Data'!D163)))</f>
        <v/>
      </c>
      <c r="CM169" s="289" t="str">
        <f ca="true">+IF(OFFSET('Sanitation Data'!$D$30,0,10*ROW('Sanitation Data'!D163))="","",OFFSET('Sanitation Data'!$D$30,0,10*ROW('Sanitation Data'!D163)))</f>
        <v/>
      </c>
      <c r="CN169" s="289" t="str">
        <f ca="true">+IF(OFFSET('Sanitation Data'!$D$31,0,10*ROW('Sanitation Data'!D163))="","",OFFSET('Sanitation Data'!$D$31,0,10*ROW('Sanitation Data'!D163)))</f>
        <v/>
      </c>
      <c r="CO169" s="289" t="str">
        <f ca="true">+IF(OFFSET('Sanitation Data'!$D$32,0,10*ROW('Sanitation Data'!D163))="","",OFFSET('Sanitation Data'!$D$32,0,10*ROW('Sanitation Data'!D163)))</f>
        <v/>
      </c>
      <c r="CP169" s="289" t="str">
        <f ca="true">+IF(OFFSET('Sanitation Data'!$E$28,0,10*ROW('Sanitation Data'!E163))="","",OFFSET('Sanitation Data'!$E$28,0,10*ROW('Sanitation Data'!E163)))</f>
        <v/>
      </c>
      <c r="CQ169" s="289" t="str">
        <f ca="true">+IF(OFFSET('Sanitation Data'!$E$29,0,10*ROW('Sanitation Data'!E163))="","",OFFSET('Sanitation Data'!$E$29,0,10*ROW('Sanitation Data'!E163)))</f>
        <v/>
      </c>
      <c r="CR169" s="289" t="str">
        <f ca="true">+IF(OFFSET('Sanitation Data'!$E$30,0,10*ROW('Sanitation Data'!E163))="","",OFFSET('Sanitation Data'!$E$30,0,10*ROW('Sanitation Data'!E163)))</f>
        <v/>
      </c>
      <c r="CS169" s="289" t="str">
        <f ca="true">+IF(OFFSET('Sanitation Data'!$E$31,0,10*ROW('Sanitation Data'!E163))="","",OFFSET('Sanitation Data'!$E$31,0,10*ROW('Sanitation Data'!E163)))</f>
        <v/>
      </c>
      <c r="CT169" s="289" t="str">
        <f ca="true">+IF(OFFSET('Sanitation Data'!$E$32,0,10*ROW('Sanitation Data'!E163))="","",OFFSET('Sanitation Data'!$E$32,0,10*ROW('Sanitation Data'!E163)))</f>
        <v/>
      </c>
      <c r="CU169" s="289" t="str">
        <f ca="true">+IF(OFFSET('Sanitation Data'!$F$28,0,10*ROW('Sanitation Data'!F163))="","",OFFSET('Sanitation Data'!$F$28,0,10*ROW('Sanitation Data'!F163)))</f>
        <v/>
      </c>
      <c r="CV169" s="289" t="str">
        <f ca="true">+IF(OFFSET('Sanitation Data'!$F$29,0,10*ROW('Sanitation Data'!F163))="","",OFFSET('Sanitation Data'!$F$29,0,10*ROW('Sanitation Data'!F163)))</f>
        <v/>
      </c>
      <c r="CW169" s="289" t="str">
        <f ca="true">+IF(OFFSET('Sanitation Data'!$F$30,0,10*ROW('Sanitation Data'!F163))="","",OFFSET('Sanitation Data'!$F$30,0,10*ROW('Sanitation Data'!F163)))</f>
        <v/>
      </c>
      <c r="CX169" s="289" t="str">
        <f ca="true">+IF(OFFSET('Sanitation Data'!$F$31,0,10*ROW('Sanitation Data'!F163))="","",OFFSET('Sanitation Data'!$F$31,0,10*ROW('Sanitation Data'!F163)))</f>
        <v/>
      </c>
      <c r="CY169" s="289" t="str">
        <f ca="true">+IF(OFFSET('Sanitation Data'!$F$32,0,10*ROW('Sanitation Data'!F163))="","",OFFSET('Sanitation Data'!$F$32,0,10*ROW('Sanitation Data'!F163)))</f>
        <v/>
      </c>
      <c r="CZ169" s="289" t="str">
        <f ca="true">+IF(OFFSET('Sanitation Data'!$G$28,0,10*ROW('Sanitation Data'!G163))="","",OFFSET('Sanitation Data'!$G$28,0,10*ROW('Sanitation Data'!G163)))</f>
        <v/>
      </c>
      <c r="DA169" s="289" t="str">
        <f ca="true">+IF(OFFSET('Sanitation Data'!$G$29,0,10*ROW('Sanitation Data'!G163))="","",OFFSET('Sanitation Data'!$G$29,0,10*ROW('Sanitation Data'!G163)))</f>
        <v/>
      </c>
      <c r="DB169" s="289" t="str">
        <f ca="true">+IF(OFFSET('Sanitation Data'!$G$30,0,10*ROW('Sanitation Data'!G163))="","",OFFSET('Sanitation Data'!$G$30,0,10*ROW('Sanitation Data'!G163)))</f>
        <v/>
      </c>
      <c r="DC169" s="289" t="str">
        <f ca="true">+IF(OFFSET('Sanitation Data'!$G$31,0,10*ROW('Sanitation Data'!G163))="","",OFFSET('Sanitation Data'!$G$31,0,10*ROW('Sanitation Data'!G163)))</f>
        <v/>
      </c>
      <c r="DD169" s="289" t="str">
        <f ca="true">+IF(OFFSET('Sanitation Data'!$G$32,0,10*ROW('Sanitation Data'!G163))="","",OFFSET('Sanitation Data'!$G$32,0,10*ROW('Sanitation Data'!G163)))</f>
        <v/>
      </c>
      <c r="DE169" s="289" t="str">
        <f ca="true">+IF(OFFSET('Sanitation Data'!$H$28,0,10*ROW('Sanitation Data'!H163))="","",OFFSET('Sanitation Data'!$H$28,0,10*ROW('Sanitation Data'!H163)))</f>
        <v/>
      </c>
      <c r="DF169" s="289" t="str">
        <f ca="true">+IF(OFFSET('Sanitation Data'!$H$29,0,10*ROW('Sanitation Data'!H163))="","",OFFSET('Sanitation Data'!$H$29,0,10*ROW('Sanitation Data'!H163)))</f>
        <v/>
      </c>
      <c r="DG169" s="289" t="str">
        <f ca="true">+IF(OFFSET('Sanitation Data'!$H$30,0,10*ROW('Sanitation Data'!H163))="","",OFFSET('Sanitation Data'!$H$30,0,10*ROW('Sanitation Data'!H163)))</f>
        <v/>
      </c>
      <c r="DH169" s="289" t="str">
        <f ca="true">+IF(OFFSET('Sanitation Data'!$H$31,0,10*ROW('Sanitation Data'!H163))="","",OFFSET('Sanitation Data'!$H$31,0,10*ROW('Sanitation Data'!H163)))</f>
        <v/>
      </c>
      <c r="DI169" s="289" t="str">
        <f ca="true">+IF(OFFSET('Sanitation Data'!$H$32,0,10*ROW('Sanitation Data'!H163))="","",OFFSET('Sanitation Data'!$H$32,0,10*ROW('Sanitation Data'!H163)))</f>
        <v/>
      </c>
      <c r="DJ169" s="289" t="str">
        <f ca="true">+IF(OFFSET('Sanitation Data'!$I$28,0,10*ROW('Sanitation Data'!I163))="","",OFFSET('Sanitation Data'!$I$28,0,10*ROW('Sanitation Data'!I163)))</f>
        <v/>
      </c>
      <c r="DK169" s="289" t="str">
        <f ca="true">+IF(OFFSET('Sanitation Data'!$I$29,0,10*ROW('Sanitation Data'!I163))="","",OFFSET('Sanitation Data'!$I$29,0,10*ROW('Sanitation Data'!I163)))</f>
        <v/>
      </c>
      <c r="DL169" s="289" t="str">
        <f ca="true">+IF(OFFSET('Sanitation Data'!$I$30,0,10*ROW('Sanitation Data'!I163))="","",OFFSET('Sanitation Data'!$I$30,0,10*ROW('Sanitation Data'!I163)))</f>
        <v/>
      </c>
      <c r="DM169" s="289" t="str">
        <f ca="true">+IF(OFFSET('Sanitation Data'!$I$31,0,10*ROW('Sanitation Data'!I163))="","",OFFSET('Sanitation Data'!$I$31,0,10*ROW('Sanitation Data'!I163)))</f>
        <v/>
      </c>
      <c r="DN169" s="289" t="str">
        <f ca="true">+IF(OFFSET('Sanitation Data'!$I$32,0,10*ROW('Sanitation Data'!I163))="","",OFFSET('Sanitation Data'!$I$32,0,10*ROW('Sanitation Data'!I163)))</f>
        <v/>
      </c>
      <c r="DO169" s="289" t="str">
        <f ca="true">+IF(OFFSET('Hygiene Data'!$D$11,0,10*ROW('Hygiene Data'!D163))="","",OFFSET('Hygiene Data'!$D$11,0,10*ROW('Hygiene Data'!D163)))</f>
        <v/>
      </c>
      <c r="DP169" s="289" t="str">
        <f ca="true">+IF(OFFSET('Hygiene Data'!$D$12,0,10*ROW('Hygiene Data'!D163))="","",OFFSET('Hygiene Data'!$D$12,0,10*ROW('Hygiene Data'!D163)))</f>
        <v/>
      </c>
      <c r="DQ169" s="289" t="str">
        <f ca="true">+IF(OFFSET('Hygiene Data'!$D$13,0,10*ROW('Hygiene Data'!D163))="","",OFFSET('Hygiene Data'!$D$13,0,10*ROW('Hygiene Data'!D163)))</f>
        <v/>
      </c>
      <c r="DR169" s="289" t="str">
        <f ca="true">+IF(OFFSET('Hygiene Data'!$E$11,0,10*ROW('Hygiene Data'!E163))="","",OFFSET('Hygiene Data'!$E$11,0,10*ROW('Hygiene Data'!E163)))</f>
        <v/>
      </c>
      <c r="DS169" s="289" t="str">
        <f ca="true">+IF(OFFSET('Hygiene Data'!$E$12,0,10*ROW('Hygiene Data'!E163))="","",OFFSET('Hygiene Data'!$E$12,0,10*ROW('Hygiene Data'!E163)))</f>
        <v/>
      </c>
      <c r="DT169" s="289" t="str">
        <f ca="true">+IF(OFFSET('Hygiene Data'!$E$13,0,10*ROW('Hygiene Data'!E163))="","",OFFSET('Hygiene Data'!$E$13,0,10*ROW('Hygiene Data'!E163)))</f>
        <v/>
      </c>
      <c r="DU169" s="289" t="str">
        <f ca="true">+IF(OFFSET('Hygiene Data'!$F$11,0,10*ROW('Hygiene Data'!F163))="","",OFFSET('Hygiene Data'!$F$11,0,10*ROW('Hygiene Data'!F163)))</f>
        <v/>
      </c>
      <c r="DV169" s="289" t="str">
        <f ca="true">+IF(OFFSET('Hygiene Data'!$F$12,0,10*ROW('Hygiene Data'!F163))="","",OFFSET('Hygiene Data'!$F$12,0,10*ROW('Hygiene Data'!F163)))</f>
        <v/>
      </c>
      <c r="DW169" s="289" t="str">
        <f ca="true">+IF(OFFSET('Hygiene Data'!$F$13,0,10*ROW('Hygiene Data'!F163))="","",OFFSET('Hygiene Data'!$F$13,0,10*ROW('Hygiene Data'!F163)))</f>
        <v/>
      </c>
      <c r="DX169" s="289" t="str">
        <f ca="true">+IF(OFFSET('Hygiene Data'!$G$11,0,10*ROW('Hygiene Data'!G163))="","",OFFSET('Hygiene Data'!$G$11,0,10*ROW('Hygiene Data'!G163)))</f>
        <v/>
      </c>
      <c r="DY169" s="289" t="str">
        <f ca="true">+IF(OFFSET('Hygiene Data'!$G$12,0,10*ROW('Hygiene Data'!G163))="","",OFFSET('Hygiene Data'!$G$12,0,10*ROW('Hygiene Data'!G163)))</f>
        <v/>
      </c>
      <c r="DZ169" s="289" t="str">
        <f ca="true">+IF(OFFSET('Hygiene Data'!$G$13,0,10*ROW('Hygiene Data'!G163))="","",OFFSET('Hygiene Data'!$G$13,0,10*ROW('Hygiene Data'!G163)))</f>
        <v/>
      </c>
      <c r="EA169" s="289" t="str">
        <f ca="true">+IF(OFFSET('Hygiene Data'!$H$11,0,10*ROW('Hygiene Data'!H163))="","",OFFSET('Hygiene Data'!$H$11,0,10*ROW('Hygiene Data'!H163)))</f>
        <v/>
      </c>
      <c r="EB169" s="289" t="str">
        <f ca="true">+IF(OFFSET('Hygiene Data'!$H$12,0,10*ROW('Hygiene Data'!H163))="","",OFFSET('Hygiene Data'!$H$12,0,10*ROW('Hygiene Data'!H163)))</f>
        <v/>
      </c>
      <c r="EC169" s="289" t="str">
        <f ca="true">+IF(OFFSET('Hygiene Data'!$H$13,0,10*ROW('Hygiene Data'!H163))="","",OFFSET('Hygiene Data'!$H$13,0,10*ROW('Hygiene Data'!H163)))</f>
        <v/>
      </c>
      <c r="ED169" s="289" t="str">
        <f ca="true">+IF(OFFSET('Hygiene Data'!$I$11,0,10*ROW('Hygiene Data'!I163))="","",OFFSET('Hygiene Data'!$I$11,0,10*ROW('Hygiene Data'!I163)))</f>
        <v/>
      </c>
      <c r="EE169" s="289" t="str">
        <f ca="true">+IF(OFFSET('Hygiene Data'!$I$12,0,10*ROW('Hygiene Data'!I163))="","",OFFSET('Hygiene Data'!$I$12,0,10*ROW('Hygiene Data'!I163)))</f>
        <v/>
      </c>
      <c r="EF169" s="289"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5"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9"/>
      <c r="BS170" s="289" t="str">
        <f ca="true">+IF(OFFSET('Water Data'!$D$27,0,10*ROW('Water Data'!D164))="","",OFFSET('Water Data'!$D$27,0,10*ROW('Water Data'!D164)))</f>
        <v/>
      </c>
      <c r="BT170" s="289" t="str">
        <f ca="true">+IF(OFFSET('Water Data'!$D$28,0,10*ROW('Water Data'!D164))="","",OFFSET('Water Data'!$D$28,0,10*ROW('Water Data'!D164)))</f>
        <v/>
      </c>
      <c r="BU170" s="289" t="str">
        <f ca="true">+IF(OFFSET('Water Data'!$D$29,0,10*ROW('Water Data'!D164))="","",OFFSET('Water Data'!$D$29,0,10*ROW('Water Data'!D164)))</f>
        <v/>
      </c>
      <c r="BV170" s="289" t="str">
        <f ca="true">+IF(OFFSET('Water Data'!$E$27,0,10*ROW('Water Data'!E164))="","",OFFSET('Water Data'!$E$27,0,10*ROW('Water Data'!E164)))</f>
        <v/>
      </c>
      <c r="BW170" s="289" t="str">
        <f ca="true">+IF(OFFSET('Water Data'!$E$28,0,10*ROW('Water Data'!E164))="","",OFFSET('Water Data'!$E$28,0,10*ROW('Water Data'!E164)))</f>
        <v/>
      </c>
      <c r="BX170" s="289" t="str">
        <f ca="true">+IF(OFFSET('Water Data'!$E$29,0,10*ROW('Water Data'!E164))="","",OFFSET('Water Data'!$E$29,0,10*ROW('Water Data'!E164)))</f>
        <v/>
      </c>
      <c r="BY170" s="289" t="str">
        <f ca="true">+IF(OFFSET('Water Data'!$F$27,0,10*ROW('Water Data'!F164))="","",OFFSET('Water Data'!$F$27,0,10*ROW('Water Data'!F164)))</f>
        <v/>
      </c>
      <c r="BZ170" s="289" t="str">
        <f ca="true">+IF(OFFSET('Water Data'!$F$28,0,10*ROW('Water Data'!F164))="","",OFFSET('Water Data'!$F$28,0,10*ROW('Water Data'!F164)))</f>
        <v/>
      </c>
      <c r="CA170" s="289" t="str">
        <f ca="true">+IF(OFFSET('Water Data'!$F$29,0,10*ROW('Water Data'!F164))="","",OFFSET('Water Data'!$F$29,0,10*ROW('Water Data'!F164)))</f>
        <v/>
      </c>
      <c r="CB170" s="289" t="str">
        <f ca="true">+IF(OFFSET('Water Data'!$G$27,0,10*ROW('Water Data'!G164))="","",OFFSET('Water Data'!$G$27,0,10*ROW('Water Data'!G164)))</f>
        <v/>
      </c>
      <c r="CC170" s="289" t="str">
        <f ca="true">+IF(OFFSET('Water Data'!$G$28,0,10*ROW('Water Data'!G164))="","",OFFSET('Water Data'!$G$28,0,10*ROW('Water Data'!G164)))</f>
        <v/>
      </c>
      <c r="CD170" s="289" t="str">
        <f ca="true">+IF(OFFSET('Water Data'!$G$29,0,10*ROW('Water Data'!G164))="","",OFFSET('Water Data'!$G$29,0,10*ROW('Water Data'!G164)))</f>
        <v/>
      </c>
      <c r="CE170" s="289" t="str">
        <f ca="true">+IF(OFFSET('Water Data'!$H$27,0,10*ROW('Water Data'!H164))="","",OFFSET('Water Data'!$H$27,0,10*ROW('Water Data'!H164)))</f>
        <v/>
      </c>
      <c r="CF170" s="289" t="str">
        <f ca="true">+IF(OFFSET('Water Data'!$H$28,0,10*ROW('Water Data'!H164))="","",OFFSET('Water Data'!$H$28,0,10*ROW('Water Data'!H164)))</f>
        <v/>
      </c>
      <c r="CG170" s="289" t="str">
        <f ca="true">+IF(OFFSET('Water Data'!$H$29,0,10*ROW('Water Data'!H164))="","",OFFSET('Water Data'!$H$29,0,10*ROW('Water Data'!H164)))</f>
        <v/>
      </c>
      <c r="CH170" s="289" t="str">
        <f ca="true">+IF(OFFSET('Water Data'!$I$27,0,10*ROW('Water Data'!I164))="","",OFFSET('Water Data'!$I$27,0,10*ROW('Water Data'!I164)))</f>
        <v/>
      </c>
      <c r="CI170" s="289" t="str">
        <f ca="true">+IF(OFFSET('Water Data'!$I$28,0,10*ROW('Water Data'!I164))="","",OFFSET('Water Data'!$I$28,0,10*ROW('Water Data'!I164)))</f>
        <v/>
      </c>
      <c r="CJ170" s="289" t="str">
        <f ca="true">+IF(OFFSET('Water Data'!$I$29,0,10*ROW('Water Data'!I164))="","",OFFSET('Water Data'!$I$29,0,10*ROW('Water Data'!I164)))</f>
        <v/>
      </c>
      <c r="CK170" s="289" t="str">
        <f ca="true">+IF(OFFSET('Sanitation Data'!$D$28,0,10*ROW('Sanitation Data'!D164))="","",OFFSET('Sanitation Data'!$D$28,0,10*ROW('Sanitation Data'!D164)))</f>
        <v/>
      </c>
      <c r="CL170" s="289" t="str">
        <f ca="true">+IF(OFFSET('Sanitation Data'!$D$29,0,10*ROW('Sanitation Data'!D164))="","",OFFSET('Sanitation Data'!$D$29,0,10*ROW('Sanitation Data'!D164)))</f>
        <v/>
      </c>
      <c r="CM170" s="289" t="str">
        <f ca="true">+IF(OFFSET('Sanitation Data'!$D$30,0,10*ROW('Sanitation Data'!D164))="","",OFFSET('Sanitation Data'!$D$30,0,10*ROW('Sanitation Data'!D164)))</f>
        <v/>
      </c>
      <c r="CN170" s="289" t="str">
        <f ca="true">+IF(OFFSET('Sanitation Data'!$D$31,0,10*ROW('Sanitation Data'!D164))="","",OFFSET('Sanitation Data'!$D$31,0,10*ROW('Sanitation Data'!D164)))</f>
        <v/>
      </c>
      <c r="CO170" s="289" t="str">
        <f ca="true">+IF(OFFSET('Sanitation Data'!$D$32,0,10*ROW('Sanitation Data'!D164))="","",OFFSET('Sanitation Data'!$D$32,0,10*ROW('Sanitation Data'!D164)))</f>
        <v/>
      </c>
      <c r="CP170" s="289" t="str">
        <f ca="true">+IF(OFFSET('Sanitation Data'!$E$28,0,10*ROW('Sanitation Data'!E164))="","",OFFSET('Sanitation Data'!$E$28,0,10*ROW('Sanitation Data'!E164)))</f>
        <v/>
      </c>
      <c r="CQ170" s="289" t="str">
        <f ca="true">+IF(OFFSET('Sanitation Data'!$E$29,0,10*ROW('Sanitation Data'!E164))="","",OFFSET('Sanitation Data'!$E$29,0,10*ROW('Sanitation Data'!E164)))</f>
        <v/>
      </c>
      <c r="CR170" s="289" t="str">
        <f ca="true">+IF(OFFSET('Sanitation Data'!$E$30,0,10*ROW('Sanitation Data'!E164))="","",OFFSET('Sanitation Data'!$E$30,0,10*ROW('Sanitation Data'!E164)))</f>
        <v/>
      </c>
      <c r="CS170" s="289" t="str">
        <f ca="true">+IF(OFFSET('Sanitation Data'!$E$31,0,10*ROW('Sanitation Data'!E164))="","",OFFSET('Sanitation Data'!$E$31,0,10*ROW('Sanitation Data'!E164)))</f>
        <v/>
      </c>
      <c r="CT170" s="289" t="str">
        <f ca="true">+IF(OFFSET('Sanitation Data'!$E$32,0,10*ROW('Sanitation Data'!E164))="","",OFFSET('Sanitation Data'!$E$32,0,10*ROW('Sanitation Data'!E164)))</f>
        <v/>
      </c>
      <c r="CU170" s="289" t="str">
        <f ca="true">+IF(OFFSET('Sanitation Data'!$F$28,0,10*ROW('Sanitation Data'!F164))="","",OFFSET('Sanitation Data'!$F$28,0,10*ROW('Sanitation Data'!F164)))</f>
        <v/>
      </c>
      <c r="CV170" s="289" t="str">
        <f ca="true">+IF(OFFSET('Sanitation Data'!$F$29,0,10*ROW('Sanitation Data'!F164))="","",OFFSET('Sanitation Data'!$F$29,0,10*ROW('Sanitation Data'!F164)))</f>
        <v/>
      </c>
      <c r="CW170" s="289" t="str">
        <f ca="true">+IF(OFFSET('Sanitation Data'!$F$30,0,10*ROW('Sanitation Data'!F164))="","",OFFSET('Sanitation Data'!$F$30,0,10*ROW('Sanitation Data'!F164)))</f>
        <v/>
      </c>
      <c r="CX170" s="289" t="str">
        <f ca="true">+IF(OFFSET('Sanitation Data'!$F$31,0,10*ROW('Sanitation Data'!F164))="","",OFFSET('Sanitation Data'!$F$31,0,10*ROW('Sanitation Data'!F164)))</f>
        <v/>
      </c>
      <c r="CY170" s="289" t="str">
        <f ca="true">+IF(OFFSET('Sanitation Data'!$F$32,0,10*ROW('Sanitation Data'!F164))="","",OFFSET('Sanitation Data'!$F$32,0,10*ROW('Sanitation Data'!F164)))</f>
        <v/>
      </c>
      <c r="CZ170" s="289" t="str">
        <f ca="true">+IF(OFFSET('Sanitation Data'!$G$28,0,10*ROW('Sanitation Data'!G164))="","",OFFSET('Sanitation Data'!$G$28,0,10*ROW('Sanitation Data'!G164)))</f>
        <v/>
      </c>
      <c r="DA170" s="289" t="str">
        <f ca="true">+IF(OFFSET('Sanitation Data'!$G$29,0,10*ROW('Sanitation Data'!G164))="","",OFFSET('Sanitation Data'!$G$29,0,10*ROW('Sanitation Data'!G164)))</f>
        <v/>
      </c>
      <c r="DB170" s="289" t="str">
        <f ca="true">+IF(OFFSET('Sanitation Data'!$G$30,0,10*ROW('Sanitation Data'!G164))="","",OFFSET('Sanitation Data'!$G$30,0,10*ROW('Sanitation Data'!G164)))</f>
        <v/>
      </c>
      <c r="DC170" s="289" t="str">
        <f ca="true">+IF(OFFSET('Sanitation Data'!$G$31,0,10*ROW('Sanitation Data'!G164))="","",OFFSET('Sanitation Data'!$G$31,0,10*ROW('Sanitation Data'!G164)))</f>
        <v/>
      </c>
      <c r="DD170" s="289" t="str">
        <f ca="true">+IF(OFFSET('Sanitation Data'!$G$32,0,10*ROW('Sanitation Data'!G164))="","",OFFSET('Sanitation Data'!$G$32,0,10*ROW('Sanitation Data'!G164)))</f>
        <v/>
      </c>
      <c r="DE170" s="289" t="str">
        <f ca="true">+IF(OFFSET('Sanitation Data'!$H$28,0,10*ROW('Sanitation Data'!H164))="","",OFFSET('Sanitation Data'!$H$28,0,10*ROW('Sanitation Data'!H164)))</f>
        <v/>
      </c>
      <c r="DF170" s="289" t="str">
        <f ca="true">+IF(OFFSET('Sanitation Data'!$H$29,0,10*ROW('Sanitation Data'!H164))="","",OFFSET('Sanitation Data'!$H$29,0,10*ROW('Sanitation Data'!H164)))</f>
        <v/>
      </c>
      <c r="DG170" s="289" t="str">
        <f ca="true">+IF(OFFSET('Sanitation Data'!$H$30,0,10*ROW('Sanitation Data'!H164))="","",OFFSET('Sanitation Data'!$H$30,0,10*ROW('Sanitation Data'!H164)))</f>
        <v/>
      </c>
      <c r="DH170" s="289" t="str">
        <f ca="true">+IF(OFFSET('Sanitation Data'!$H$31,0,10*ROW('Sanitation Data'!H164))="","",OFFSET('Sanitation Data'!$H$31,0,10*ROW('Sanitation Data'!H164)))</f>
        <v/>
      </c>
      <c r="DI170" s="289" t="str">
        <f ca="true">+IF(OFFSET('Sanitation Data'!$H$32,0,10*ROW('Sanitation Data'!H164))="","",OFFSET('Sanitation Data'!$H$32,0,10*ROW('Sanitation Data'!H164)))</f>
        <v/>
      </c>
      <c r="DJ170" s="289" t="str">
        <f ca="true">+IF(OFFSET('Sanitation Data'!$I$28,0,10*ROW('Sanitation Data'!I164))="","",OFFSET('Sanitation Data'!$I$28,0,10*ROW('Sanitation Data'!I164)))</f>
        <v/>
      </c>
      <c r="DK170" s="289" t="str">
        <f ca="true">+IF(OFFSET('Sanitation Data'!$I$29,0,10*ROW('Sanitation Data'!I164))="","",OFFSET('Sanitation Data'!$I$29,0,10*ROW('Sanitation Data'!I164)))</f>
        <v/>
      </c>
      <c r="DL170" s="289" t="str">
        <f ca="true">+IF(OFFSET('Sanitation Data'!$I$30,0,10*ROW('Sanitation Data'!I164))="","",OFFSET('Sanitation Data'!$I$30,0,10*ROW('Sanitation Data'!I164)))</f>
        <v/>
      </c>
      <c r="DM170" s="289" t="str">
        <f ca="true">+IF(OFFSET('Sanitation Data'!$I$31,0,10*ROW('Sanitation Data'!I164))="","",OFFSET('Sanitation Data'!$I$31,0,10*ROW('Sanitation Data'!I164)))</f>
        <v/>
      </c>
      <c r="DN170" s="289" t="str">
        <f ca="true">+IF(OFFSET('Sanitation Data'!$I$32,0,10*ROW('Sanitation Data'!I164))="","",OFFSET('Sanitation Data'!$I$32,0,10*ROW('Sanitation Data'!I164)))</f>
        <v/>
      </c>
      <c r="DO170" s="289" t="str">
        <f ca="true">+IF(OFFSET('Hygiene Data'!$D$11,0,10*ROW('Hygiene Data'!D164))="","",OFFSET('Hygiene Data'!$D$11,0,10*ROW('Hygiene Data'!D164)))</f>
        <v/>
      </c>
      <c r="DP170" s="289" t="str">
        <f ca="true">+IF(OFFSET('Hygiene Data'!$D$12,0,10*ROW('Hygiene Data'!D164))="","",OFFSET('Hygiene Data'!$D$12,0,10*ROW('Hygiene Data'!D164)))</f>
        <v/>
      </c>
      <c r="DQ170" s="289" t="str">
        <f ca="true">+IF(OFFSET('Hygiene Data'!$D$13,0,10*ROW('Hygiene Data'!D164))="","",OFFSET('Hygiene Data'!$D$13,0,10*ROW('Hygiene Data'!D164)))</f>
        <v/>
      </c>
      <c r="DR170" s="289" t="str">
        <f ca="true">+IF(OFFSET('Hygiene Data'!$E$11,0,10*ROW('Hygiene Data'!E164))="","",OFFSET('Hygiene Data'!$E$11,0,10*ROW('Hygiene Data'!E164)))</f>
        <v/>
      </c>
      <c r="DS170" s="289" t="str">
        <f ca="true">+IF(OFFSET('Hygiene Data'!$E$12,0,10*ROW('Hygiene Data'!E164))="","",OFFSET('Hygiene Data'!$E$12,0,10*ROW('Hygiene Data'!E164)))</f>
        <v/>
      </c>
      <c r="DT170" s="289" t="str">
        <f ca="true">+IF(OFFSET('Hygiene Data'!$E$13,0,10*ROW('Hygiene Data'!E164))="","",OFFSET('Hygiene Data'!$E$13,0,10*ROW('Hygiene Data'!E164)))</f>
        <v/>
      </c>
      <c r="DU170" s="289" t="str">
        <f ca="true">+IF(OFFSET('Hygiene Data'!$F$11,0,10*ROW('Hygiene Data'!F164))="","",OFFSET('Hygiene Data'!$F$11,0,10*ROW('Hygiene Data'!F164)))</f>
        <v/>
      </c>
      <c r="DV170" s="289" t="str">
        <f ca="true">+IF(OFFSET('Hygiene Data'!$F$12,0,10*ROW('Hygiene Data'!F164))="","",OFFSET('Hygiene Data'!$F$12,0,10*ROW('Hygiene Data'!F164)))</f>
        <v/>
      </c>
      <c r="DW170" s="289" t="str">
        <f ca="true">+IF(OFFSET('Hygiene Data'!$F$13,0,10*ROW('Hygiene Data'!F164))="","",OFFSET('Hygiene Data'!$F$13,0,10*ROW('Hygiene Data'!F164)))</f>
        <v/>
      </c>
      <c r="DX170" s="289" t="str">
        <f ca="true">+IF(OFFSET('Hygiene Data'!$G$11,0,10*ROW('Hygiene Data'!G164))="","",OFFSET('Hygiene Data'!$G$11,0,10*ROW('Hygiene Data'!G164)))</f>
        <v/>
      </c>
      <c r="DY170" s="289" t="str">
        <f ca="true">+IF(OFFSET('Hygiene Data'!$G$12,0,10*ROW('Hygiene Data'!G164))="","",OFFSET('Hygiene Data'!$G$12,0,10*ROW('Hygiene Data'!G164)))</f>
        <v/>
      </c>
      <c r="DZ170" s="289" t="str">
        <f ca="true">+IF(OFFSET('Hygiene Data'!$G$13,0,10*ROW('Hygiene Data'!G164))="","",OFFSET('Hygiene Data'!$G$13,0,10*ROW('Hygiene Data'!G164)))</f>
        <v/>
      </c>
      <c r="EA170" s="289" t="str">
        <f ca="true">+IF(OFFSET('Hygiene Data'!$H$11,0,10*ROW('Hygiene Data'!H164))="","",OFFSET('Hygiene Data'!$H$11,0,10*ROW('Hygiene Data'!H164)))</f>
        <v/>
      </c>
      <c r="EB170" s="289" t="str">
        <f ca="true">+IF(OFFSET('Hygiene Data'!$H$12,0,10*ROW('Hygiene Data'!H164))="","",OFFSET('Hygiene Data'!$H$12,0,10*ROW('Hygiene Data'!H164)))</f>
        <v/>
      </c>
      <c r="EC170" s="289" t="str">
        <f ca="true">+IF(OFFSET('Hygiene Data'!$H$13,0,10*ROW('Hygiene Data'!H164))="","",OFFSET('Hygiene Data'!$H$13,0,10*ROW('Hygiene Data'!H164)))</f>
        <v/>
      </c>
      <c r="ED170" s="289" t="str">
        <f ca="true">+IF(OFFSET('Hygiene Data'!$I$11,0,10*ROW('Hygiene Data'!I164))="","",OFFSET('Hygiene Data'!$I$11,0,10*ROW('Hygiene Data'!I164)))</f>
        <v/>
      </c>
      <c r="EE170" s="289" t="str">
        <f ca="true">+IF(OFFSET('Hygiene Data'!$I$12,0,10*ROW('Hygiene Data'!I164))="","",OFFSET('Hygiene Data'!$I$12,0,10*ROW('Hygiene Data'!I164)))</f>
        <v/>
      </c>
      <c r="EF170" s="289"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5"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9"/>
      <c r="BS171" s="289" t="str">
        <f ca="true">+IF(OFFSET('Water Data'!$D$27,0,10*ROW('Water Data'!D165))="","",OFFSET('Water Data'!$D$27,0,10*ROW('Water Data'!D165)))</f>
        <v/>
      </c>
      <c r="BT171" s="289" t="str">
        <f ca="true">+IF(OFFSET('Water Data'!$D$28,0,10*ROW('Water Data'!D165))="","",OFFSET('Water Data'!$D$28,0,10*ROW('Water Data'!D165)))</f>
        <v/>
      </c>
      <c r="BU171" s="289" t="str">
        <f ca="true">+IF(OFFSET('Water Data'!$D$29,0,10*ROW('Water Data'!D165))="","",OFFSET('Water Data'!$D$29,0,10*ROW('Water Data'!D165)))</f>
        <v/>
      </c>
      <c r="BV171" s="289" t="str">
        <f ca="true">+IF(OFFSET('Water Data'!$E$27,0,10*ROW('Water Data'!E165))="","",OFFSET('Water Data'!$E$27,0,10*ROW('Water Data'!E165)))</f>
        <v/>
      </c>
      <c r="BW171" s="289" t="str">
        <f ca="true">+IF(OFFSET('Water Data'!$E$28,0,10*ROW('Water Data'!E165))="","",OFFSET('Water Data'!$E$28,0,10*ROW('Water Data'!E165)))</f>
        <v/>
      </c>
      <c r="BX171" s="289" t="str">
        <f ca="true">+IF(OFFSET('Water Data'!$E$29,0,10*ROW('Water Data'!E165))="","",OFFSET('Water Data'!$E$29,0,10*ROW('Water Data'!E165)))</f>
        <v/>
      </c>
      <c r="BY171" s="289" t="str">
        <f ca="true">+IF(OFFSET('Water Data'!$F$27,0,10*ROW('Water Data'!F165))="","",OFFSET('Water Data'!$F$27,0,10*ROW('Water Data'!F165)))</f>
        <v/>
      </c>
      <c r="BZ171" s="289" t="str">
        <f ca="true">+IF(OFFSET('Water Data'!$F$28,0,10*ROW('Water Data'!F165))="","",OFFSET('Water Data'!$F$28,0,10*ROW('Water Data'!F165)))</f>
        <v/>
      </c>
      <c r="CA171" s="289" t="str">
        <f ca="true">+IF(OFFSET('Water Data'!$F$29,0,10*ROW('Water Data'!F165))="","",OFFSET('Water Data'!$F$29,0,10*ROW('Water Data'!F165)))</f>
        <v/>
      </c>
      <c r="CB171" s="289" t="str">
        <f ca="true">+IF(OFFSET('Water Data'!$G$27,0,10*ROW('Water Data'!G165))="","",OFFSET('Water Data'!$G$27,0,10*ROW('Water Data'!G165)))</f>
        <v/>
      </c>
      <c r="CC171" s="289" t="str">
        <f ca="true">+IF(OFFSET('Water Data'!$G$28,0,10*ROW('Water Data'!G165))="","",OFFSET('Water Data'!$G$28,0,10*ROW('Water Data'!G165)))</f>
        <v/>
      </c>
      <c r="CD171" s="289" t="str">
        <f ca="true">+IF(OFFSET('Water Data'!$G$29,0,10*ROW('Water Data'!G165))="","",OFFSET('Water Data'!$G$29,0,10*ROW('Water Data'!G165)))</f>
        <v/>
      </c>
      <c r="CE171" s="289" t="str">
        <f ca="true">+IF(OFFSET('Water Data'!$H$27,0,10*ROW('Water Data'!H165))="","",OFFSET('Water Data'!$H$27,0,10*ROW('Water Data'!H165)))</f>
        <v/>
      </c>
      <c r="CF171" s="289" t="str">
        <f ca="true">+IF(OFFSET('Water Data'!$H$28,0,10*ROW('Water Data'!H165))="","",OFFSET('Water Data'!$H$28,0,10*ROW('Water Data'!H165)))</f>
        <v/>
      </c>
      <c r="CG171" s="289" t="str">
        <f ca="true">+IF(OFFSET('Water Data'!$H$29,0,10*ROW('Water Data'!H165))="","",OFFSET('Water Data'!$H$29,0,10*ROW('Water Data'!H165)))</f>
        <v/>
      </c>
      <c r="CH171" s="289" t="str">
        <f ca="true">+IF(OFFSET('Water Data'!$I$27,0,10*ROW('Water Data'!I165))="","",OFFSET('Water Data'!$I$27,0,10*ROW('Water Data'!I165)))</f>
        <v/>
      </c>
      <c r="CI171" s="289" t="str">
        <f ca="true">+IF(OFFSET('Water Data'!$I$28,0,10*ROW('Water Data'!I165))="","",OFFSET('Water Data'!$I$28,0,10*ROW('Water Data'!I165)))</f>
        <v/>
      </c>
      <c r="CJ171" s="289" t="str">
        <f ca="true">+IF(OFFSET('Water Data'!$I$29,0,10*ROW('Water Data'!I165))="","",OFFSET('Water Data'!$I$29,0,10*ROW('Water Data'!I165)))</f>
        <v/>
      </c>
      <c r="CK171" s="289" t="str">
        <f ca="true">+IF(OFFSET('Sanitation Data'!$D$28,0,10*ROW('Sanitation Data'!D165))="","",OFFSET('Sanitation Data'!$D$28,0,10*ROW('Sanitation Data'!D165)))</f>
        <v/>
      </c>
      <c r="CL171" s="289" t="str">
        <f ca="true">+IF(OFFSET('Sanitation Data'!$D$29,0,10*ROW('Sanitation Data'!D165))="","",OFFSET('Sanitation Data'!$D$29,0,10*ROW('Sanitation Data'!D165)))</f>
        <v/>
      </c>
      <c r="CM171" s="289" t="str">
        <f ca="true">+IF(OFFSET('Sanitation Data'!$D$30,0,10*ROW('Sanitation Data'!D165))="","",OFFSET('Sanitation Data'!$D$30,0,10*ROW('Sanitation Data'!D165)))</f>
        <v/>
      </c>
      <c r="CN171" s="289" t="str">
        <f ca="true">+IF(OFFSET('Sanitation Data'!$D$31,0,10*ROW('Sanitation Data'!D165))="","",OFFSET('Sanitation Data'!$D$31,0,10*ROW('Sanitation Data'!D165)))</f>
        <v/>
      </c>
      <c r="CO171" s="289" t="str">
        <f ca="true">+IF(OFFSET('Sanitation Data'!$D$32,0,10*ROW('Sanitation Data'!D165))="","",OFFSET('Sanitation Data'!$D$32,0,10*ROW('Sanitation Data'!D165)))</f>
        <v/>
      </c>
      <c r="CP171" s="289" t="str">
        <f ca="true">+IF(OFFSET('Sanitation Data'!$E$28,0,10*ROW('Sanitation Data'!E165))="","",OFFSET('Sanitation Data'!$E$28,0,10*ROW('Sanitation Data'!E165)))</f>
        <v/>
      </c>
      <c r="CQ171" s="289" t="str">
        <f ca="true">+IF(OFFSET('Sanitation Data'!$E$29,0,10*ROW('Sanitation Data'!E165))="","",OFFSET('Sanitation Data'!$E$29,0,10*ROW('Sanitation Data'!E165)))</f>
        <v/>
      </c>
      <c r="CR171" s="289" t="str">
        <f ca="true">+IF(OFFSET('Sanitation Data'!$E$30,0,10*ROW('Sanitation Data'!E165))="","",OFFSET('Sanitation Data'!$E$30,0,10*ROW('Sanitation Data'!E165)))</f>
        <v/>
      </c>
      <c r="CS171" s="289" t="str">
        <f ca="true">+IF(OFFSET('Sanitation Data'!$E$31,0,10*ROW('Sanitation Data'!E165))="","",OFFSET('Sanitation Data'!$E$31,0,10*ROW('Sanitation Data'!E165)))</f>
        <v/>
      </c>
      <c r="CT171" s="289" t="str">
        <f ca="true">+IF(OFFSET('Sanitation Data'!$E$32,0,10*ROW('Sanitation Data'!E165))="","",OFFSET('Sanitation Data'!$E$32,0,10*ROW('Sanitation Data'!E165)))</f>
        <v/>
      </c>
      <c r="CU171" s="289" t="str">
        <f ca="true">+IF(OFFSET('Sanitation Data'!$F$28,0,10*ROW('Sanitation Data'!F165))="","",OFFSET('Sanitation Data'!$F$28,0,10*ROW('Sanitation Data'!F165)))</f>
        <v/>
      </c>
      <c r="CV171" s="289" t="str">
        <f ca="true">+IF(OFFSET('Sanitation Data'!$F$29,0,10*ROW('Sanitation Data'!F165))="","",OFFSET('Sanitation Data'!$F$29,0,10*ROW('Sanitation Data'!F165)))</f>
        <v/>
      </c>
      <c r="CW171" s="289" t="str">
        <f ca="true">+IF(OFFSET('Sanitation Data'!$F$30,0,10*ROW('Sanitation Data'!F165))="","",OFFSET('Sanitation Data'!$F$30,0,10*ROW('Sanitation Data'!F165)))</f>
        <v/>
      </c>
      <c r="CX171" s="289" t="str">
        <f ca="true">+IF(OFFSET('Sanitation Data'!$F$31,0,10*ROW('Sanitation Data'!F165))="","",OFFSET('Sanitation Data'!$F$31,0,10*ROW('Sanitation Data'!F165)))</f>
        <v/>
      </c>
      <c r="CY171" s="289" t="str">
        <f ca="true">+IF(OFFSET('Sanitation Data'!$F$32,0,10*ROW('Sanitation Data'!F165))="","",OFFSET('Sanitation Data'!$F$32,0,10*ROW('Sanitation Data'!F165)))</f>
        <v/>
      </c>
      <c r="CZ171" s="289" t="str">
        <f ca="true">+IF(OFFSET('Sanitation Data'!$G$28,0,10*ROW('Sanitation Data'!G165))="","",OFFSET('Sanitation Data'!$G$28,0,10*ROW('Sanitation Data'!G165)))</f>
        <v/>
      </c>
      <c r="DA171" s="289" t="str">
        <f ca="true">+IF(OFFSET('Sanitation Data'!$G$29,0,10*ROW('Sanitation Data'!G165))="","",OFFSET('Sanitation Data'!$G$29,0,10*ROW('Sanitation Data'!G165)))</f>
        <v/>
      </c>
      <c r="DB171" s="289" t="str">
        <f ca="true">+IF(OFFSET('Sanitation Data'!$G$30,0,10*ROW('Sanitation Data'!G165))="","",OFFSET('Sanitation Data'!$G$30,0,10*ROW('Sanitation Data'!G165)))</f>
        <v/>
      </c>
      <c r="DC171" s="289" t="str">
        <f ca="true">+IF(OFFSET('Sanitation Data'!$G$31,0,10*ROW('Sanitation Data'!G165))="","",OFFSET('Sanitation Data'!$G$31,0,10*ROW('Sanitation Data'!G165)))</f>
        <v/>
      </c>
      <c r="DD171" s="289" t="str">
        <f ca="true">+IF(OFFSET('Sanitation Data'!$G$32,0,10*ROW('Sanitation Data'!G165))="","",OFFSET('Sanitation Data'!$G$32,0,10*ROW('Sanitation Data'!G165)))</f>
        <v/>
      </c>
      <c r="DE171" s="289" t="str">
        <f ca="true">+IF(OFFSET('Sanitation Data'!$H$28,0,10*ROW('Sanitation Data'!H165))="","",OFFSET('Sanitation Data'!$H$28,0,10*ROW('Sanitation Data'!H165)))</f>
        <v/>
      </c>
      <c r="DF171" s="289" t="str">
        <f ca="true">+IF(OFFSET('Sanitation Data'!$H$29,0,10*ROW('Sanitation Data'!H165))="","",OFFSET('Sanitation Data'!$H$29,0,10*ROW('Sanitation Data'!H165)))</f>
        <v/>
      </c>
      <c r="DG171" s="289" t="str">
        <f ca="true">+IF(OFFSET('Sanitation Data'!$H$30,0,10*ROW('Sanitation Data'!H165))="","",OFFSET('Sanitation Data'!$H$30,0,10*ROW('Sanitation Data'!H165)))</f>
        <v/>
      </c>
      <c r="DH171" s="289" t="str">
        <f ca="true">+IF(OFFSET('Sanitation Data'!$H$31,0,10*ROW('Sanitation Data'!H165))="","",OFFSET('Sanitation Data'!$H$31,0,10*ROW('Sanitation Data'!H165)))</f>
        <v/>
      </c>
      <c r="DI171" s="289" t="str">
        <f ca="true">+IF(OFFSET('Sanitation Data'!$H$32,0,10*ROW('Sanitation Data'!H165))="","",OFFSET('Sanitation Data'!$H$32,0,10*ROW('Sanitation Data'!H165)))</f>
        <v/>
      </c>
      <c r="DJ171" s="289" t="str">
        <f ca="true">+IF(OFFSET('Sanitation Data'!$I$28,0,10*ROW('Sanitation Data'!I165))="","",OFFSET('Sanitation Data'!$I$28,0,10*ROW('Sanitation Data'!I165)))</f>
        <v/>
      </c>
      <c r="DK171" s="289" t="str">
        <f ca="true">+IF(OFFSET('Sanitation Data'!$I$29,0,10*ROW('Sanitation Data'!I165))="","",OFFSET('Sanitation Data'!$I$29,0,10*ROW('Sanitation Data'!I165)))</f>
        <v/>
      </c>
      <c r="DL171" s="289" t="str">
        <f ca="true">+IF(OFFSET('Sanitation Data'!$I$30,0,10*ROW('Sanitation Data'!I165))="","",OFFSET('Sanitation Data'!$I$30,0,10*ROW('Sanitation Data'!I165)))</f>
        <v/>
      </c>
      <c r="DM171" s="289" t="str">
        <f ca="true">+IF(OFFSET('Sanitation Data'!$I$31,0,10*ROW('Sanitation Data'!I165))="","",OFFSET('Sanitation Data'!$I$31,0,10*ROW('Sanitation Data'!I165)))</f>
        <v/>
      </c>
      <c r="DN171" s="289" t="str">
        <f ca="true">+IF(OFFSET('Sanitation Data'!$I$32,0,10*ROW('Sanitation Data'!I165))="","",OFFSET('Sanitation Data'!$I$32,0,10*ROW('Sanitation Data'!I165)))</f>
        <v/>
      </c>
      <c r="DO171" s="289" t="str">
        <f ca="true">+IF(OFFSET('Hygiene Data'!$D$11,0,10*ROW('Hygiene Data'!D165))="","",OFFSET('Hygiene Data'!$D$11,0,10*ROW('Hygiene Data'!D165)))</f>
        <v/>
      </c>
      <c r="DP171" s="289" t="str">
        <f ca="true">+IF(OFFSET('Hygiene Data'!$D$12,0,10*ROW('Hygiene Data'!D165))="","",OFFSET('Hygiene Data'!$D$12,0,10*ROW('Hygiene Data'!D165)))</f>
        <v/>
      </c>
      <c r="DQ171" s="289" t="str">
        <f ca="true">+IF(OFFSET('Hygiene Data'!$D$13,0,10*ROW('Hygiene Data'!D165))="","",OFFSET('Hygiene Data'!$D$13,0,10*ROW('Hygiene Data'!D165)))</f>
        <v/>
      </c>
      <c r="DR171" s="289" t="str">
        <f ca="true">+IF(OFFSET('Hygiene Data'!$E$11,0,10*ROW('Hygiene Data'!E165))="","",OFFSET('Hygiene Data'!$E$11,0,10*ROW('Hygiene Data'!E165)))</f>
        <v/>
      </c>
      <c r="DS171" s="289" t="str">
        <f ca="true">+IF(OFFSET('Hygiene Data'!$E$12,0,10*ROW('Hygiene Data'!E165))="","",OFFSET('Hygiene Data'!$E$12,0,10*ROW('Hygiene Data'!E165)))</f>
        <v/>
      </c>
      <c r="DT171" s="289" t="str">
        <f ca="true">+IF(OFFSET('Hygiene Data'!$E$13,0,10*ROW('Hygiene Data'!E165))="","",OFFSET('Hygiene Data'!$E$13,0,10*ROW('Hygiene Data'!E165)))</f>
        <v/>
      </c>
      <c r="DU171" s="289" t="str">
        <f ca="true">+IF(OFFSET('Hygiene Data'!$F$11,0,10*ROW('Hygiene Data'!F165))="","",OFFSET('Hygiene Data'!$F$11,0,10*ROW('Hygiene Data'!F165)))</f>
        <v/>
      </c>
      <c r="DV171" s="289" t="str">
        <f ca="true">+IF(OFFSET('Hygiene Data'!$F$12,0,10*ROW('Hygiene Data'!F165))="","",OFFSET('Hygiene Data'!$F$12,0,10*ROW('Hygiene Data'!F165)))</f>
        <v/>
      </c>
      <c r="DW171" s="289" t="str">
        <f ca="true">+IF(OFFSET('Hygiene Data'!$F$13,0,10*ROW('Hygiene Data'!F165))="","",OFFSET('Hygiene Data'!$F$13,0,10*ROW('Hygiene Data'!F165)))</f>
        <v/>
      </c>
      <c r="DX171" s="289" t="str">
        <f ca="true">+IF(OFFSET('Hygiene Data'!$G$11,0,10*ROW('Hygiene Data'!G165))="","",OFFSET('Hygiene Data'!$G$11,0,10*ROW('Hygiene Data'!G165)))</f>
        <v/>
      </c>
      <c r="DY171" s="289" t="str">
        <f ca="true">+IF(OFFSET('Hygiene Data'!$G$12,0,10*ROW('Hygiene Data'!G165))="","",OFFSET('Hygiene Data'!$G$12,0,10*ROW('Hygiene Data'!G165)))</f>
        <v/>
      </c>
      <c r="DZ171" s="289" t="str">
        <f ca="true">+IF(OFFSET('Hygiene Data'!$G$13,0,10*ROW('Hygiene Data'!G165))="","",OFFSET('Hygiene Data'!$G$13,0,10*ROW('Hygiene Data'!G165)))</f>
        <v/>
      </c>
      <c r="EA171" s="289" t="str">
        <f ca="true">+IF(OFFSET('Hygiene Data'!$H$11,0,10*ROW('Hygiene Data'!H165))="","",OFFSET('Hygiene Data'!$H$11,0,10*ROW('Hygiene Data'!H165)))</f>
        <v/>
      </c>
      <c r="EB171" s="289" t="str">
        <f ca="true">+IF(OFFSET('Hygiene Data'!$H$12,0,10*ROW('Hygiene Data'!H165))="","",OFFSET('Hygiene Data'!$H$12,0,10*ROW('Hygiene Data'!H165)))</f>
        <v/>
      </c>
      <c r="EC171" s="289" t="str">
        <f ca="true">+IF(OFFSET('Hygiene Data'!$H$13,0,10*ROW('Hygiene Data'!H165))="","",OFFSET('Hygiene Data'!$H$13,0,10*ROW('Hygiene Data'!H165)))</f>
        <v/>
      </c>
      <c r="ED171" s="289" t="str">
        <f ca="true">+IF(OFFSET('Hygiene Data'!$I$11,0,10*ROW('Hygiene Data'!I165))="","",OFFSET('Hygiene Data'!$I$11,0,10*ROW('Hygiene Data'!I165)))</f>
        <v/>
      </c>
      <c r="EE171" s="289" t="str">
        <f ca="true">+IF(OFFSET('Hygiene Data'!$I$12,0,10*ROW('Hygiene Data'!I165))="","",OFFSET('Hygiene Data'!$I$12,0,10*ROW('Hygiene Data'!I165)))</f>
        <v/>
      </c>
      <c r="EF171" s="289"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5"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9"/>
      <c r="BS172" s="289" t="str">
        <f ca="true">+IF(OFFSET('Water Data'!$D$27,0,10*ROW('Water Data'!D166))="","",OFFSET('Water Data'!$D$27,0,10*ROW('Water Data'!D166)))</f>
        <v/>
      </c>
      <c r="BT172" s="289" t="str">
        <f ca="true">+IF(OFFSET('Water Data'!$D$28,0,10*ROW('Water Data'!D166))="","",OFFSET('Water Data'!$D$28,0,10*ROW('Water Data'!D166)))</f>
        <v/>
      </c>
      <c r="BU172" s="289" t="str">
        <f ca="true">+IF(OFFSET('Water Data'!$D$29,0,10*ROW('Water Data'!D166))="","",OFFSET('Water Data'!$D$29,0,10*ROW('Water Data'!D166)))</f>
        <v/>
      </c>
      <c r="BV172" s="289" t="str">
        <f ca="true">+IF(OFFSET('Water Data'!$E$27,0,10*ROW('Water Data'!E166))="","",OFFSET('Water Data'!$E$27,0,10*ROW('Water Data'!E166)))</f>
        <v/>
      </c>
      <c r="BW172" s="289" t="str">
        <f ca="true">+IF(OFFSET('Water Data'!$E$28,0,10*ROW('Water Data'!E166))="","",OFFSET('Water Data'!$E$28,0,10*ROW('Water Data'!E166)))</f>
        <v/>
      </c>
      <c r="BX172" s="289" t="str">
        <f ca="true">+IF(OFFSET('Water Data'!$E$29,0,10*ROW('Water Data'!E166))="","",OFFSET('Water Data'!$E$29,0,10*ROW('Water Data'!E166)))</f>
        <v/>
      </c>
      <c r="BY172" s="289" t="str">
        <f ca="true">+IF(OFFSET('Water Data'!$F$27,0,10*ROW('Water Data'!F166))="","",OFFSET('Water Data'!$F$27,0,10*ROW('Water Data'!F166)))</f>
        <v/>
      </c>
      <c r="BZ172" s="289" t="str">
        <f ca="true">+IF(OFFSET('Water Data'!$F$28,0,10*ROW('Water Data'!F166))="","",OFFSET('Water Data'!$F$28,0,10*ROW('Water Data'!F166)))</f>
        <v/>
      </c>
      <c r="CA172" s="289" t="str">
        <f ca="true">+IF(OFFSET('Water Data'!$F$29,0,10*ROW('Water Data'!F166))="","",OFFSET('Water Data'!$F$29,0,10*ROW('Water Data'!F166)))</f>
        <v/>
      </c>
      <c r="CB172" s="289" t="str">
        <f ca="true">+IF(OFFSET('Water Data'!$G$27,0,10*ROW('Water Data'!G166))="","",OFFSET('Water Data'!$G$27,0,10*ROW('Water Data'!G166)))</f>
        <v/>
      </c>
      <c r="CC172" s="289" t="str">
        <f ca="true">+IF(OFFSET('Water Data'!$G$28,0,10*ROW('Water Data'!G166))="","",OFFSET('Water Data'!$G$28,0,10*ROW('Water Data'!G166)))</f>
        <v/>
      </c>
      <c r="CD172" s="289" t="str">
        <f ca="true">+IF(OFFSET('Water Data'!$G$29,0,10*ROW('Water Data'!G166))="","",OFFSET('Water Data'!$G$29,0,10*ROW('Water Data'!G166)))</f>
        <v/>
      </c>
      <c r="CE172" s="289" t="str">
        <f ca="true">+IF(OFFSET('Water Data'!$H$27,0,10*ROW('Water Data'!H166))="","",OFFSET('Water Data'!$H$27,0,10*ROW('Water Data'!H166)))</f>
        <v/>
      </c>
      <c r="CF172" s="289" t="str">
        <f ca="true">+IF(OFFSET('Water Data'!$H$28,0,10*ROW('Water Data'!H166))="","",OFFSET('Water Data'!$H$28,0,10*ROW('Water Data'!H166)))</f>
        <v/>
      </c>
      <c r="CG172" s="289" t="str">
        <f ca="true">+IF(OFFSET('Water Data'!$H$29,0,10*ROW('Water Data'!H166))="","",OFFSET('Water Data'!$H$29,0,10*ROW('Water Data'!H166)))</f>
        <v/>
      </c>
      <c r="CH172" s="289" t="str">
        <f ca="true">+IF(OFFSET('Water Data'!$I$27,0,10*ROW('Water Data'!I166))="","",OFFSET('Water Data'!$I$27,0,10*ROW('Water Data'!I166)))</f>
        <v/>
      </c>
      <c r="CI172" s="289" t="str">
        <f ca="true">+IF(OFFSET('Water Data'!$I$28,0,10*ROW('Water Data'!I166))="","",OFFSET('Water Data'!$I$28,0,10*ROW('Water Data'!I166)))</f>
        <v/>
      </c>
      <c r="CJ172" s="289" t="str">
        <f ca="true">+IF(OFFSET('Water Data'!$I$29,0,10*ROW('Water Data'!I166))="","",OFFSET('Water Data'!$I$29,0,10*ROW('Water Data'!I166)))</f>
        <v/>
      </c>
      <c r="CK172" s="289" t="str">
        <f ca="true">+IF(OFFSET('Sanitation Data'!$D$28,0,10*ROW('Sanitation Data'!D166))="","",OFFSET('Sanitation Data'!$D$28,0,10*ROW('Sanitation Data'!D166)))</f>
        <v/>
      </c>
      <c r="CL172" s="289" t="str">
        <f ca="true">+IF(OFFSET('Sanitation Data'!$D$29,0,10*ROW('Sanitation Data'!D166))="","",OFFSET('Sanitation Data'!$D$29,0,10*ROW('Sanitation Data'!D166)))</f>
        <v/>
      </c>
      <c r="CM172" s="289" t="str">
        <f ca="true">+IF(OFFSET('Sanitation Data'!$D$30,0,10*ROW('Sanitation Data'!D166))="","",OFFSET('Sanitation Data'!$D$30,0,10*ROW('Sanitation Data'!D166)))</f>
        <v/>
      </c>
      <c r="CN172" s="289" t="str">
        <f ca="true">+IF(OFFSET('Sanitation Data'!$D$31,0,10*ROW('Sanitation Data'!D166))="","",OFFSET('Sanitation Data'!$D$31,0,10*ROW('Sanitation Data'!D166)))</f>
        <v/>
      </c>
      <c r="CO172" s="289" t="str">
        <f ca="true">+IF(OFFSET('Sanitation Data'!$D$32,0,10*ROW('Sanitation Data'!D166))="","",OFFSET('Sanitation Data'!$D$32,0,10*ROW('Sanitation Data'!D166)))</f>
        <v/>
      </c>
      <c r="CP172" s="289" t="str">
        <f ca="true">+IF(OFFSET('Sanitation Data'!$E$28,0,10*ROW('Sanitation Data'!E166))="","",OFFSET('Sanitation Data'!$E$28,0,10*ROW('Sanitation Data'!E166)))</f>
        <v/>
      </c>
      <c r="CQ172" s="289" t="str">
        <f ca="true">+IF(OFFSET('Sanitation Data'!$E$29,0,10*ROW('Sanitation Data'!E166))="","",OFFSET('Sanitation Data'!$E$29,0,10*ROW('Sanitation Data'!E166)))</f>
        <v/>
      </c>
      <c r="CR172" s="289" t="str">
        <f ca="true">+IF(OFFSET('Sanitation Data'!$E$30,0,10*ROW('Sanitation Data'!E166))="","",OFFSET('Sanitation Data'!$E$30,0,10*ROW('Sanitation Data'!E166)))</f>
        <v/>
      </c>
      <c r="CS172" s="289" t="str">
        <f ca="true">+IF(OFFSET('Sanitation Data'!$E$31,0,10*ROW('Sanitation Data'!E166))="","",OFFSET('Sanitation Data'!$E$31,0,10*ROW('Sanitation Data'!E166)))</f>
        <v/>
      </c>
      <c r="CT172" s="289" t="str">
        <f ca="true">+IF(OFFSET('Sanitation Data'!$E$32,0,10*ROW('Sanitation Data'!E166))="","",OFFSET('Sanitation Data'!$E$32,0,10*ROW('Sanitation Data'!E166)))</f>
        <v/>
      </c>
      <c r="CU172" s="289" t="str">
        <f ca="true">+IF(OFFSET('Sanitation Data'!$F$28,0,10*ROW('Sanitation Data'!F166))="","",OFFSET('Sanitation Data'!$F$28,0,10*ROW('Sanitation Data'!F166)))</f>
        <v/>
      </c>
      <c r="CV172" s="289" t="str">
        <f ca="true">+IF(OFFSET('Sanitation Data'!$F$29,0,10*ROW('Sanitation Data'!F166))="","",OFFSET('Sanitation Data'!$F$29,0,10*ROW('Sanitation Data'!F166)))</f>
        <v/>
      </c>
      <c r="CW172" s="289" t="str">
        <f ca="true">+IF(OFFSET('Sanitation Data'!$F$30,0,10*ROW('Sanitation Data'!F166))="","",OFFSET('Sanitation Data'!$F$30,0,10*ROW('Sanitation Data'!F166)))</f>
        <v/>
      </c>
      <c r="CX172" s="289" t="str">
        <f ca="true">+IF(OFFSET('Sanitation Data'!$F$31,0,10*ROW('Sanitation Data'!F166))="","",OFFSET('Sanitation Data'!$F$31,0,10*ROW('Sanitation Data'!F166)))</f>
        <v/>
      </c>
      <c r="CY172" s="289" t="str">
        <f ca="true">+IF(OFFSET('Sanitation Data'!$F$32,0,10*ROW('Sanitation Data'!F166))="","",OFFSET('Sanitation Data'!$F$32,0,10*ROW('Sanitation Data'!F166)))</f>
        <v/>
      </c>
      <c r="CZ172" s="289" t="str">
        <f ca="true">+IF(OFFSET('Sanitation Data'!$G$28,0,10*ROW('Sanitation Data'!G166))="","",OFFSET('Sanitation Data'!$G$28,0,10*ROW('Sanitation Data'!G166)))</f>
        <v/>
      </c>
      <c r="DA172" s="289" t="str">
        <f ca="true">+IF(OFFSET('Sanitation Data'!$G$29,0,10*ROW('Sanitation Data'!G166))="","",OFFSET('Sanitation Data'!$G$29,0,10*ROW('Sanitation Data'!G166)))</f>
        <v/>
      </c>
      <c r="DB172" s="289" t="str">
        <f ca="true">+IF(OFFSET('Sanitation Data'!$G$30,0,10*ROW('Sanitation Data'!G166))="","",OFFSET('Sanitation Data'!$G$30,0,10*ROW('Sanitation Data'!G166)))</f>
        <v/>
      </c>
      <c r="DC172" s="289" t="str">
        <f ca="true">+IF(OFFSET('Sanitation Data'!$G$31,0,10*ROW('Sanitation Data'!G166))="","",OFFSET('Sanitation Data'!$G$31,0,10*ROW('Sanitation Data'!G166)))</f>
        <v/>
      </c>
      <c r="DD172" s="289" t="str">
        <f ca="true">+IF(OFFSET('Sanitation Data'!$G$32,0,10*ROW('Sanitation Data'!G166))="","",OFFSET('Sanitation Data'!$G$32,0,10*ROW('Sanitation Data'!G166)))</f>
        <v/>
      </c>
      <c r="DE172" s="289" t="str">
        <f ca="true">+IF(OFFSET('Sanitation Data'!$H$28,0,10*ROW('Sanitation Data'!H166))="","",OFFSET('Sanitation Data'!$H$28,0,10*ROW('Sanitation Data'!H166)))</f>
        <v/>
      </c>
      <c r="DF172" s="289" t="str">
        <f ca="true">+IF(OFFSET('Sanitation Data'!$H$29,0,10*ROW('Sanitation Data'!H166))="","",OFFSET('Sanitation Data'!$H$29,0,10*ROW('Sanitation Data'!H166)))</f>
        <v/>
      </c>
      <c r="DG172" s="289" t="str">
        <f ca="true">+IF(OFFSET('Sanitation Data'!$H$30,0,10*ROW('Sanitation Data'!H166))="","",OFFSET('Sanitation Data'!$H$30,0,10*ROW('Sanitation Data'!H166)))</f>
        <v/>
      </c>
      <c r="DH172" s="289" t="str">
        <f ca="true">+IF(OFFSET('Sanitation Data'!$H$31,0,10*ROW('Sanitation Data'!H166))="","",OFFSET('Sanitation Data'!$H$31,0,10*ROW('Sanitation Data'!H166)))</f>
        <v/>
      </c>
      <c r="DI172" s="289" t="str">
        <f ca="true">+IF(OFFSET('Sanitation Data'!$H$32,0,10*ROW('Sanitation Data'!H166))="","",OFFSET('Sanitation Data'!$H$32,0,10*ROW('Sanitation Data'!H166)))</f>
        <v/>
      </c>
      <c r="DJ172" s="289" t="str">
        <f ca="true">+IF(OFFSET('Sanitation Data'!$I$28,0,10*ROW('Sanitation Data'!I166))="","",OFFSET('Sanitation Data'!$I$28,0,10*ROW('Sanitation Data'!I166)))</f>
        <v/>
      </c>
      <c r="DK172" s="289" t="str">
        <f ca="true">+IF(OFFSET('Sanitation Data'!$I$29,0,10*ROW('Sanitation Data'!I166))="","",OFFSET('Sanitation Data'!$I$29,0,10*ROW('Sanitation Data'!I166)))</f>
        <v/>
      </c>
      <c r="DL172" s="289" t="str">
        <f ca="true">+IF(OFFSET('Sanitation Data'!$I$30,0,10*ROW('Sanitation Data'!I166))="","",OFFSET('Sanitation Data'!$I$30,0,10*ROW('Sanitation Data'!I166)))</f>
        <v/>
      </c>
      <c r="DM172" s="289" t="str">
        <f ca="true">+IF(OFFSET('Sanitation Data'!$I$31,0,10*ROW('Sanitation Data'!I166))="","",OFFSET('Sanitation Data'!$I$31,0,10*ROW('Sanitation Data'!I166)))</f>
        <v/>
      </c>
      <c r="DN172" s="289" t="str">
        <f ca="true">+IF(OFFSET('Sanitation Data'!$I$32,0,10*ROW('Sanitation Data'!I166))="","",OFFSET('Sanitation Data'!$I$32,0,10*ROW('Sanitation Data'!I166)))</f>
        <v/>
      </c>
      <c r="DO172" s="289" t="str">
        <f ca="true">+IF(OFFSET('Hygiene Data'!$D$11,0,10*ROW('Hygiene Data'!D166))="","",OFFSET('Hygiene Data'!$D$11,0,10*ROW('Hygiene Data'!D166)))</f>
        <v/>
      </c>
      <c r="DP172" s="289" t="str">
        <f ca="true">+IF(OFFSET('Hygiene Data'!$D$12,0,10*ROW('Hygiene Data'!D166))="","",OFFSET('Hygiene Data'!$D$12,0,10*ROW('Hygiene Data'!D166)))</f>
        <v/>
      </c>
      <c r="DQ172" s="289" t="str">
        <f ca="true">+IF(OFFSET('Hygiene Data'!$D$13,0,10*ROW('Hygiene Data'!D166))="","",OFFSET('Hygiene Data'!$D$13,0,10*ROW('Hygiene Data'!D166)))</f>
        <v/>
      </c>
      <c r="DR172" s="289" t="str">
        <f ca="true">+IF(OFFSET('Hygiene Data'!$E$11,0,10*ROW('Hygiene Data'!E166))="","",OFFSET('Hygiene Data'!$E$11,0,10*ROW('Hygiene Data'!E166)))</f>
        <v/>
      </c>
      <c r="DS172" s="289" t="str">
        <f ca="true">+IF(OFFSET('Hygiene Data'!$E$12,0,10*ROW('Hygiene Data'!E166))="","",OFFSET('Hygiene Data'!$E$12,0,10*ROW('Hygiene Data'!E166)))</f>
        <v/>
      </c>
      <c r="DT172" s="289" t="str">
        <f ca="true">+IF(OFFSET('Hygiene Data'!$E$13,0,10*ROW('Hygiene Data'!E166))="","",OFFSET('Hygiene Data'!$E$13,0,10*ROW('Hygiene Data'!E166)))</f>
        <v/>
      </c>
      <c r="DU172" s="289" t="str">
        <f ca="true">+IF(OFFSET('Hygiene Data'!$F$11,0,10*ROW('Hygiene Data'!F166))="","",OFFSET('Hygiene Data'!$F$11,0,10*ROW('Hygiene Data'!F166)))</f>
        <v/>
      </c>
      <c r="DV172" s="289" t="str">
        <f ca="true">+IF(OFFSET('Hygiene Data'!$F$12,0,10*ROW('Hygiene Data'!F166))="","",OFFSET('Hygiene Data'!$F$12,0,10*ROW('Hygiene Data'!F166)))</f>
        <v/>
      </c>
      <c r="DW172" s="289" t="str">
        <f ca="true">+IF(OFFSET('Hygiene Data'!$F$13,0,10*ROW('Hygiene Data'!F166))="","",OFFSET('Hygiene Data'!$F$13,0,10*ROW('Hygiene Data'!F166)))</f>
        <v/>
      </c>
      <c r="DX172" s="289" t="str">
        <f ca="true">+IF(OFFSET('Hygiene Data'!$G$11,0,10*ROW('Hygiene Data'!G166))="","",OFFSET('Hygiene Data'!$G$11,0,10*ROW('Hygiene Data'!G166)))</f>
        <v/>
      </c>
      <c r="DY172" s="289" t="str">
        <f ca="true">+IF(OFFSET('Hygiene Data'!$G$12,0,10*ROW('Hygiene Data'!G166))="","",OFFSET('Hygiene Data'!$G$12,0,10*ROW('Hygiene Data'!G166)))</f>
        <v/>
      </c>
      <c r="DZ172" s="289" t="str">
        <f ca="true">+IF(OFFSET('Hygiene Data'!$G$13,0,10*ROW('Hygiene Data'!G166))="","",OFFSET('Hygiene Data'!$G$13,0,10*ROW('Hygiene Data'!G166)))</f>
        <v/>
      </c>
      <c r="EA172" s="289" t="str">
        <f ca="true">+IF(OFFSET('Hygiene Data'!$H$11,0,10*ROW('Hygiene Data'!H166))="","",OFFSET('Hygiene Data'!$H$11,0,10*ROW('Hygiene Data'!H166)))</f>
        <v/>
      </c>
      <c r="EB172" s="289" t="str">
        <f ca="true">+IF(OFFSET('Hygiene Data'!$H$12,0,10*ROW('Hygiene Data'!H166))="","",OFFSET('Hygiene Data'!$H$12,0,10*ROW('Hygiene Data'!H166)))</f>
        <v/>
      </c>
      <c r="EC172" s="289" t="str">
        <f ca="true">+IF(OFFSET('Hygiene Data'!$H$13,0,10*ROW('Hygiene Data'!H166))="","",OFFSET('Hygiene Data'!$H$13,0,10*ROW('Hygiene Data'!H166)))</f>
        <v/>
      </c>
      <c r="ED172" s="289" t="str">
        <f ca="true">+IF(OFFSET('Hygiene Data'!$I$11,0,10*ROW('Hygiene Data'!I166))="","",OFFSET('Hygiene Data'!$I$11,0,10*ROW('Hygiene Data'!I166)))</f>
        <v/>
      </c>
      <c r="EE172" s="289" t="str">
        <f ca="true">+IF(OFFSET('Hygiene Data'!$I$12,0,10*ROW('Hygiene Data'!I166))="","",OFFSET('Hygiene Data'!$I$12,0,10*ROW('Hygiene Data'!I166)))</f>
        <v/>
      </c>
      <c r="EF172" s="289"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5"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9"/>
      <c r="BS173" s="289" t="str">
        <f ca="true">+IF(OFFSET('Water Data'!$D$27,0,10*ROW('Water Data'!D167))="","",OFFSET('Water Data'!$D$27,0,10*ROW('Water Data'!D167)))</f>
        <v/>
      </c>
      <c r="BT173" s="289" t="str">
        <f ca="true">+IF(OFFSET('Water Data'!$D$28,0,10*ROW('Water Data'!D167))="","",OFFSET('Water Data'!$D$28,0,10*ROW('Water Data'!D167)))</f>
        <v/>
      </c>
      <c r="BU173" s="289" t="str">
        <f ca="true">+IF(OFFSET('Water Data'!$D$29,0,10*ROW('Water Data'!D167))="","",OFFSET('Water Data'!$D$29,0,10*ROW('Water Data'!D167)))</f>
        <v/>
      </c>
      <c r="BV173" s="289" t="str">
        <f ca="true">+IF(OFFSET('Water Data'!$E$27,0,10*ROW('Water Data'!E167))="","",OFFSET('Water Data'!$E$27,0,10*ROW('Water Data'!E167)))</f>
        <v/>
      </c>
      <c r="BW173" s="289" t="str">
        <f ca="true">+IF(OFFSET('Water Data'!$E$28,0,10*ROW('Water Data'!E167))="","",OFFSET('Water Data'!$E$28,0,10*ROW('Water Data'!E167)))</f>
        <v/>
      </c>
      <c r="BX173" s="289" t="str">
        <f ca="true">+IF(OFFSET('Water Data'!$E$29,0,10*ROW('Water Data'!E167))="","",OFFSET('Water Data'!$E$29,0,10*ROW('Water Data'!E167)))</f>
        <v/>
      </c>
      <c r="BY173" s="289" t="str">
        <f ca="true">+IF(OFFSET('Water Data'!$F$27,0,10*ROW('Water Data'!F167))="","",OFFSET('Water Data'!$F$27,0,10*ROW('Water Data'!F167)))</f>
        <v/>
      </c>
      <c r="BZ173" s="289" t="str">
        <f ca="true">+IF(OFFSET('Water Data'!$F$28,0,10*ROW('Water Data'!F167))="","",OFFSET('Water Data'!$F$28,0,10*ROW('Water Data'!F167)))</f>
        <v/>
      </c>
      <c r="CA173" s="289" t="str">
        <f ca="true">+IF(OFFSET('Water Data'!$F$29,0,10*ROW('Water Data'!F167))="","",OFFSET('Water Data'!$F$29,0,10*ROW('Water Data'!F167)))</f>
        <v/>
      </c>
      <c r="CB173" s="289" t="str">
        <f ca="true">+IF(OFFSET('Water Data'!$G$27,0,10*ROW('Water Data'!G167))="","",OFFSET('Water Data'!$G$27,0,10*ROW('Water Data'!G167)))</f>
        <v/>
      </c>
      <c r="CC173" s="289" t="str">
        <f ca="true">+IF(OFFSET('Water Data'!$G$28,0,10*ROW('Water Data'!G167))="","",OFFSET('Water Data'!$G$28,0,10*ROW('Water Data'!G167)))</f>
        <v/>
      </c>
      <c r="CD173" s="289" t="str">
        <f ca="true">+IF(OFFSET('Water Data'!$G$29,0,10*ROW('Water Data'!G167))="","",OFFSET('Water Data'!$G$29,0,10*ROW('Water Data'!G167)))</f>
        <v/>
      </c>
      <c r="CE173" s="289" t="str">
        <f ca="true">+IF(OFFSET('Water Data'!$H$27,0,10*ROW('Water Data'!H167))="","",OFFSET('Water Data'!$H$27,0,10*ROW('Water Data'!H167)))</f>
        <v/>
      </c>
      <c r="CF173" s="289" t="str">
        <f ca="true">+IF(OFFSET('Water Data'!$H$28,0,10*ROW('Water Data'!H167))="","",OFFSET('Water Data'!$H$28,0,10*ROW('Water Data'!H167)))</f>
        <v/>
      </c>
      <c r="CG173" s="289" t="str">
        <f ca="true">+IF(OFFSET('Water Data'!$H$29,0,10*ROW('Water Data'!H167))="","",OFFSET('Water Data'!$H$29,0,10*ROW('Water Data'!H167)))</f>
        <v/>
      </c>
      <c r="CH173" s="289" t="str">
        <f ca="true">+IF(OFFSET('Water Data'!$I$27,0,10*ROW('Water Data'!I167))="","",OFFSET('Water Data'!$I$27,0,10*ROW('Water Data'!I167)))</f>
        <v/>
      </c>
      <c r="CI173" s="289" t="str">
        <f ca="true">+IF(OFFSET('Water Data'!$I$28,0,10*ROW('Water Data'!I167))="","",OFFSET('Water Data'!$I$28,0,10*ROW('Water Data'!I167)))</f>
        <v/>
      </c>
      <c r="CJ173" s="289" t="str">
        <f ca="true">+IF(OFFSET('Water Data'!$I$29,0,10*ROW('Water Data'!I167))="","",OFFSET('Water Data'!$I$29,0,10*ROW('Water Data'!I167)))</f>
        <v/>
      </c>
      <c r="CK173" s="289" t="str">
        <f ca="true">+IF(OFFSET('Sanitation Data'!$D$28,0,10*ROW('Sanitation Data'!D167))="","",OFFSET('Sanitation Data'!$D$28,0,10*ROW('Sanitation Data'!D167)))</f>
        <v/>
      </c>
      <c r="CL173" s="289" t="str">
        <f ca="true">+IF(OFFSET('Sanitation Data'!$D$29,0,10*ROW('Sanitation Data'!D167))="","",OFFSET('Sanitation Data'!$D$29,0,10*ROW('Sanitation Data'!D167)))</f>
        <v/>
      </c>
      <c r="CM173" s="289" t="str">
        <f ca="true">+IF(OFFSET('Sanitation Data'!$D$30,0,10*ROW('Sanitation Data'!D167))="","",OFFSET('Sanitation Data'!$D$30,0,10*ROW('Sanitation Data'!D167)))</f>
        <v/>
      </c>
      <c r="CN173" s="289" t="str">
        <f ca="true">+IF(OFFSET('Sanitation Data'!$D$31,0,10*ROW('Sanitation Data'!D167))="","",OFFSET('Sanitation Data'!$D$31,0,10*ROW('Sanitation Data'!D167)))</f>
        <v/>
      </c>
      <c r="CO173" s="289" t="str">
        <f ca="true">+IF(OFFSET('Sanitation Data'!$D$32,0,10*ROW('Sanitation Data'!D167))="","",OFFSET('Sanitation Data'!$D$32,0,10*ROW('Sanitation Data'!D167)))</f>
        <v/>
      </c>
      <c r="CP173" s="289" t="str">
        <f ca="true">+IF(OFFSET('Sanitation Data'!$E$28,0,10*ROW('Sanitation Data'!E167))="","",OFFSET('Sanitation Data'!$E$28,0,10*ROW('Sanitation Data'!E167)))</f>
        <v/>
      </c>
      <c r="CQ173" s="289" t="str">
        <f ca="true">+IF(OFFSET('Sanitation Data'!$E$29,0,10*ROW('Sanitation Data'!E167))="","",OFFSET('Sanitation Data'!$E$29,0,10*ROW('Sanitation Data'!E167)))</f>
        <v/>
      </c>
      <c r="CR173" s="289" t="str">
        <f ca="true">+IF(OFFSET('Sanitation Data'!$E$30,0,10*ROW('Sanitation Data'!E167))="","",OFFSET('Sanitation Data'!$E$30,0,10*ROW('Sanitation Data'!E167)))</f>
        <v/>
      </c>
      <c r="CS173" s="289" t="str">
        <f ca="true">+IF(OFFSET('Sanitation Data'!$E$31,0,10*ROW('Sanitation Data'!E167))="","",OFFSET('Sanitation Data'!$E$31,0,10*ROW('Sanitation Data'!E167)))</f>
        <v/>
      </c>
      <c r="CT173" s="289" t="str">
        <f ca="true">+IF(OFFSET('Sanitation Data'!$E$32,0,10*ROW('Sanitation Data'!E167))="","",OFFSET('Sanitation Data'!$E$32,0,10*ROW('Sanitation Data'!E167)))</f>
        <v/>
      </c>
      <c r="CU173" s="289" t="str">
        <f ca="true">+IF(OFFSET('Sanitation Data'!$F$28,0,10*ROW('Sanitation Data'!F167))="","",OFFSET('Sanitation Data'!$F$28,0,10*ROW('Sanitation Data'!F167)))</f>
        <v/>
      </c>
      <c r="CV173" s="289" t="str">
        <f ca="true">+IF(OFFSET('Sanitation Data'!$F$29,0,10*ROW('Sanitation Data'!F167))="","",OFFSET('Sanitation Data'!$F$29,0,10*ROW('Sanitation Data'!F167)))</f>
        <v/>
      </c>
      <c r="CW173" s="289" t="str">
        <f ca="true">+IF(OFFSET('Sanitation Data'!$F$30,0,10*ROW('Sanitation Data'!F167))="","",OFFSET('Sanitation Data'!$F$30,0,10*ROW('Sanitation Data'!F167)))</f>
        <v/>
      </c>
      <c r="CX173" s="289" t="str">
        <f ca="true">+IF(OFFSET('Sanitation Data'!$F$31,0,10*ROW('Sanitation Data'!F167))="","",OFFSET('Sanitation Data'!$F$31,0,10*ROW('Sanitation Data'!F167)))</f>
        <v/>
      </c>
      <c r="CY173" s="289" t="str">
        <f ca="true">+IF(OFFSET('Sanitation Data'!$F$32,0,10*ROW('Sanitation Data'!F167))="","",OFFSET('Sanitation Data'!$F$32,0,10*ROW('Sanitation Data'!F167)))</f>
        <v/>
      </c>
      <c r="CZ173" s="289" t="str">
        <f ca="true">+IF(OFFSET('Sanitation Data'!$G$28,0,10*ROW('Sanitation Data'!G167))="","",OFFSET('Sanitation Data'!$G$28,0,10*ROW('Sanitation Data'!G167)))</f>
        <v/>
      </c>
      <c r="DA173" s="289" t="str">
        <f ca="true">+IF(OFFSET('Sanitation Data'!$G$29,0,10*ROW('Sanitation Data'!G167))="","",OFFSET('Sanitation Data'!$G$29,0,10*ROW('Sanitation Data'!G167)))</f>
        <v/>
      </c>
      <c r="DB173" s="289" t="str">
        <f ca="true">+IF(OFFSET('Sanitation Data'!$G$30,0,10*ROW('Sanitation Data'!G167))="","",OFFSET('Sanitation Data'!$G$30,0,10*ROW('Sanitation Data'!G167)))</f>
        <v/>
      </c>
      <c r="DC173" s="289" t="str">
        <f ca="true">+IF(OFFSET('Sanitation Data'!$G$31,0,10*ROW('Sanitation Data'!G167))="","",OFFSET('Sanitation Data'!$G$31,0,10*ROW('Sanitation Data'!G167)))</f>
        <v/>
      </c>
      <c r="DD173" s="289" t="str">
        <f ca="true">+IF(OFFSET('Sanitation Data'!$G$32,0,10*ROW('Sanitation Data'!G167))="","",OFFSET('Sanitation Data'!$G$32,0,10*ROW('Sanitation Data'!G167)))</f>
        <v/>
      </c>
      <c r="DE173" s="289" t="str">
        <f ca="true">+IF(OFFSET('Sanitation Data'!$H$28,0,10*ROW('Sanitation Data'!H167))="","",OFFSET('Sanitation Data'!$H$28,0,10*ROW('Sanitation Data'!H167)))</f>
        <v/>
      </c>
      <c r="DF173" s="289" t="str">
        <f ca="true">+IF(OFFSET('Sanitation Data'!$H$29,0,10*ROW('Sanitation Data'!H167))="","",OFFSET('Sanitation Data'!$H$29,0,10*ROW('Sanitation Data'!H167)))</f>
        <v/>
      </c>
      <c r="DG173" s="289" t="str">
        <f ca="true">+IF(OFFSET('Sanitation Data'!$H$30,0,10*ROW('Sanitation Data'!H167))="","",OFFSET('Sanitation Data'!$H$30,0,10*ROW('Sanitation Data'!H167)))</f>
        <v/>
      </c>
      <c r="DH173" s="289" t="str">
        <f ca="true">+IF(OFFSET('Sanitation Data'!$H$31,0,10*ROW('Sanitation Data'!H167))="","",OFFSET('Sanitation Data'!$H$31,0,10*ROW('Sanitation Data'!H167)))</f>
        <v/>
      </c>
      <c r="DI173" s="289" t="str">
        <f ca="true">+IF(OFFSET('Sanitation Data'!$H$32,0,10*ROW('Sanitation Data'!H167))="","",OFFSET('Sanitation Data'!$H$32,0,10*ROW('Sanitation Data'!H167)))</f>
        <v/>
      </c>
      <c r="DJ173" s="289" t="str">
        <f ca="true">+IF(OFFSET('Sanitation Data'!$I$28,0,10*ROW('Sanitation Data'!I167))="","",OFFSET('Sanitation Data'!$I$28,0,10*ROW('Sanitation Data'!I167)))</f>
        <v/>
      </c>
      <c r="DK173" s="289" t="str">
        <f ca="true">+IF(OFFSET('Sanitation Data'!$I$29,0,10*ROW('Sanitation Data'!I167))="","",OFFSET('Sanitation Data'!$I$29,0,10*ROW('Sanitation Data'!I167)))</f>
        <v/>
      </c>
      <c r="DL173" s="289" t="str">
        <f ca="true">+IF(OFFSET('Sanitation Data'!$I$30,0,10*ROW('Sanitation Data'!I167))="","",OFFSET('Sanitation Data'!$I$30,0,10*ROW('Sanitation Data'!I167)))</f>
        <v/>
      </c>
      <c r="DM173" s="289" t="str">
        <f ca="true">+IF(OFFSET('Sanitation Data'!$I$31,0,10*ROW('Sanitation Data'!I167))="","",OFFSET('Sanitation Data'!$I$31,0,10*ROW('Sanitation Data'!I167)))</f>
        <v/>
      </c>
      <c r="DN173" s="289" t="str">
        <f ca="true">+IF(OFFSET('Sanitation Data'!$I$32,0,10*ROW('Sanitation Data'!I167))="","",OFFSET('Sanitation Data'!$I$32,0,10*ROW('Sanitation Data'!I167)))</f>
        <v/>
      </c>
      <c r="DO173" s="289" t="str">
        <f ca="true">+IF(OFFSET('Hygiene Data'!$D$11,0,10*ROW('Hygiene Data'!D167))="","",OFFSET('Hygiene Data'!$D$11,0,10*ROW('Hygiene Data'!D167)))</f>
        <v/>
      </c>
      <c r="DP173" s="289" t="str">
        <f ca="true">+IF(OFFSET('Hygiene Data'!$D$12,0,10*ROW('Hygiene Data'!D167))="","",OFFSET('Hygiene Data'!$D$12,0,10*ROW('Hygiene Data'!D167)))</f>
        <v/>
      </c>
      <c r="DQ173" s="289" t="str">
        <f ca="true">+IF(OFFSET('Hygiene Data'!$D$13,0,10*ROW('Hygiene Data'!D167))="","",OFFSET('Hygiene Data'!$D$13,0,10*ROW('Hygiene Data'!D167)))</f>
        <v/>
      </c>
      <c r="DR173" s="289" t="str">
        <f ca="true">+IF(OFFSET('Hygiene Data'!$E$11,0,10*ROW('Hygiene Data'!E167))="","",OFFSET('Hygiene Data'!$E$11,0,10*ROW('Hygiene Data'!E167)))</f>
        <v/>
      </c>
      <c r="DS173" s="289" t="str">
        <f ca="true">+IF(OFFSET('Hygiene Data'!$E$12,0,10*ROW('Hygiene Data'!E167))="","",OFFSET('Hygiene Data'!$E$12,0,10*ROW('Hygiene Data'!E167)))</f>
        <v/>
      </c>
      <c r="DT173" s="289" t="str">
        <f ca="true">+IF(OFFSET('Hygiene Data'!$E$13,0,10*ROW('Hygiene Data'!E167))="","",OFFSET('Hygiene Data'!$E$13,0,10*ROW('Hygiene Data'!E167)))</f>
        <v/>
      </c>
      <c r="DU173" s="289" t="str">
        <f ca="true">+IF(OFFSET('Hygiene Data'!$F$11,0,10*ROW('Hygiene Data'!F167))="","",OFFSET('Hygiene Data'!$F$11,0,10*ROW('Hygiene Data'!F167)))</f>
        <v/>
      </c>
      <c r="DV173" s="289" t="str">
        <f ca="true">+IF(OFFSET('Hygiene Data'!$F$12,0,10*ROW('Hygiene Data'!F167))="","",OFFSET('Hygiene Data'!$F$12,0,10*ROW('Hygiene Data'!F167)))</f>
        <v/>
      </c>
      <c r="DW173" s="289" t="str">
        <f ca="true">+IF(OFFSET('Hygiene Data'!$F$13,0,10*ROW('Hygiene Data'!F167))="","",OFFSET('Hygiene Data'!$F$13,0,10*ROW('Hygiene Data'!F167)))</f>
        <v/>
      </c>
      <c r="DX173" s="289" t="str">
        <f ca="true">+IF(OFFSET('Hygiene Data'!$G$11,0,10*ROW('Hygiene Data'!G167))="","",OFFSET('Hygiene Data'!$G$11,0,10*ROW('Hygiene Data'!G167)))</f>
        <v/>
      </c>
      <c r="DY173" s="289" t="str">
        <f ca="true">+IF(OFFSET('Hygiene Data'!$G$12,0,10*ROW('Hygiene Data'!G167))="","",OFFSET('Hygiene Data'!$G$12,0,10*ROW('Hygiene Data'!G167)))</f>
        <v/>
      </c>
      <c r="DZ173" s="289" t="str">
        <f ca="true">+IF(OFFSET('Hygiene Data'!$G$13,0,10*ROW('Hygiene Data'!G167))="","",OFFSET('Hygiene Data'!$G$13,0,10*ROW('Hygiene Data'!G167)))</f>
        <v/>
      </c>
      <c r="EA173" s="289" t="str">
        <f ca="true">+IF(OFFSET('Hygiene Data'!$H$11,0,10*ROW('Hygiene Data'!H167))="","",OFFSET('Hygiene Data'!$H$11,0,10*ROW('Hygiene Data'!H167)))</f>
        <v/>
      </c>
      <c r="EB173" s="289" t="str">
        <f ca="true">+IF(OFFSET('Hygiene Data'!$H$12,0,10*ROW('Hygiene Data'!H167))="","",OFFSET('Hygiene Data'!$H$12,0,10*ROW('Hygiene Data'!H167)))</f>
        <v/>
      </c>
      <c r="EC173" s="289" t="str">
        <f ca="true">+IF(OFFSET('Hygiene Data'!$H$13,0,10*ROW('Hygiene Data'!H167))="","",OFFSET('Hygiene Data'!$H$13,0,10*ROW('Hygiene Data'!H167)))</f>
        <v/>
      </c>
      <c r="ED173" s="289" t="str">
        <f ca="true">+IF(OFFSET('Hygiene Data'!$I$11,0,10*ROW('Hygiene Data'!I167))="","",OFFSET('Hygiene Data'!$I$11,0,10*ROW('Hygiene Data'!I167)))</f>
        <v/>
      </c>
      <c r="EE173" s="289" t="str">
        <f ca="true">+IF(OFFSET('Hygiene Data'!$I$12,0,10*ROW('Hygiene Data'!I167))="","",OFFSET('Hygiene Data'!$I$12,0,10*ROW('Hygiene Data'!I167)))</f>
        <v/>
      </c>
      <c r="EF173" s="289"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5"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9"/>
      <c r="BS174" s="289" t="str">
        <f ca="true">+IF(OFFSET('Water Data'!$D$27,0,10*ROW('Water Data'!D168))="","",OFFSET('Water Data'!$D$27,0,10*ROW('Water Data'!D168)))</f>
        <v/>
      </c>
      <c r="BT174" s="289" t="str">
        <f ca="true">+IF(OFFSET('Water Data'!$D$28,0,10*ROW('Water Data'!D168))="","",OFFSET('Water Data'!$D$28,0,10*ROW('Water Data'!D168)))</f>
        <v/>
      </c>
      <c r="BU174" s="289" t="str">
        <f ca="true">+IF(OFFSET('Water Data'!$D$29,0,10*ROW('Water Data'!D168))="","",OFFSET('Water Data'!$D$29,0,10*ROW('Water Data'!D168)))</f>
        <v/>
      </c>
      <c r="BV174" s="289" t="str">
        <f ca="true">+IF(OFFSET('Water Data'!$E$27,0,10*ROW('Water Data'!E168))="","",OFFSET('Water Data'!$E$27,0,10*ROW('Water Data'!E168)))</f>
        <v/>
      </c>
      <c r="BW174" s="289" t="str">
        <f ca="true">+IF(OFFSET('Water Data'!$E$28,0,10*ROW('Water Data'!E168))="","",OFFSET('Water Data'!$E$28,0,10*ROW('Water Data'!E168)))</f>
        <v/>
      </c>
      <c r="BX174" s="289" t="str">
        <f ca="true">+IF(OFFSET('Water Data'!$E$29,0,10*ROW('Water Data'!E168))="","",OFFSET('Water Data'!$E$29,0,10*ROW('Water Data'!E168)))</f>
        <v/>
      </c>
      <c r="BY174" s="289" t="str">
        <f ca="true">+IF(OFFSET('Water Data'!$F$27,0,10*ROW('Water Data'!F168))="","",OFFSET('Water Data'!$F$27,0,10*ROW('Water Data'!F168)))</f>
        <v/>
      </c>
      <c r="BZ174" s="289" t="str">
        <f ca="true">+IF(OFFSET('Water Data'!$F$28,0,10*ROW('Water Data'!F168))="","",OFFSET('Water Data'!$F$28,0,10*ROW('Water Data'!F168)))</f>
        <v/>
      </c>
      <c r="CA174" s="289" t="str">
        <f ca="true">+IF(OFFSET('Water Data'!$F$29,0,10*ROW('Water Data'!F168))="","",OFFSET('Water Data'!$F$29,0,10*ROW('Water Data'!F168)))</f>
        <v/>
      </c>
      <c r="CB174" s="289" t="str">
        <f ca="true">+IF(OFFSET('Water Data'!$G$27,0,10*ROW('Water Data'!G168))="","",OFFSET('Water Data'!$G$27,0,10*ROW('Water Data'!G168)))</f>
        <v/>
      </c>
      <c r="CC174" s="289" t="str">
        <f ca="true">+IF(OFFSET('Water Data'!$G$28,0,10*ROW('Water Data'!G168))="","",OFFSET('Water Data'!$G$28,0,10*ROW('Water Data'!G168)))</f>
        <v/>
      </c>
      <c r="CD174" s="289" t="str">
        <f ca="true">+IF(OFFSET('Water Data'!$G$29,0,10*ROW('Water Data'!G168))="","",OFFSET('Water Data'!$G$29,0,10*ROW('Water Data'!G168)))</f>
        <v/>
      </c>
      <c r="CE174" s="289" t="str">
        <f ca="true">+IF(OFFSET('Water Data'!$H$27,0,10*ROW('Water Data'!H168))="","",OFFSET('Water Data'!$H$27,0,10*ROW('Water Data'!H168)))</f>
        <v/>
      </c>
      <c r="CF174" s="289" t="str">
        <f ca="true">+IF(OFFSET('Water Data'!$H$28,0,10*ROW('Water Data'!H168))="","",OFFSET('Water Data'!$H$28,0,10*ROW('Water Data'!H168)))</f>
        <v/>
      </c>
      <c r="CG174" s="289" t="str">
        <f ca="true">+IF(OFFSET('Water Data'!$H$29,0,10*ROW('Water Data'!H168))="","",OFFSET('Water Data'!$H$29,0,10*ROW('Water Data'!H168)))</f>
        <v/>
      </c>
      <c r="CH174" s="289" t="str">
        <f ca="true">+IF(OFFSET('Water Data'!$I$27,0,10*ROW('Water Data'!I168))="","",OFFSET('Water Data'!$I$27,0,10*ROW('Water Data'!I168)))</f>
        <v/>
      </c>
      <c r="CI174" s="289" t="str">
        <f ca="true">+IF(OFFSET('Water Data'!$I$28,0,10*ROW('Water Data'!I168))="","",OFFSET('Water Data'!$I$28,0,10*ROW('Water Data'!I168)))</f>
        <v/>
      </c>
      <c r="CJ174" s="289" t="str">
        <f ca="true">+IF(OFFSET('Water Data'!$I$29,0,10*ROW('Water Data'!I168))="","",OFFSET('Water Data'!$I$29,0,10*ROW('Water Data'!I168)))</f>
        <v/>
      </c>
      <c r="CK174" s="289" t="str">
        <f ca="true">+IF(OFFSET('Sanitation Data'!$D$28,0,10*ROW('Sanitation Data'!D168))="","",OFFSET('Sanitation Data'!$D$28,0,10*ROW('Sanitation Data'!D168)))</f>
        <v/>
      </c>
      <c r="CL174" s="289" t="str">
        <f ca="true">+IF(OFFSET('Sanitation Data'!$D$29,0,10*ROW('Sanitation Data'!D168))="","",OFFSET('Sanitation Data'!$D$29,0,10*ROW('Sanitation Data'!D168)))</f>
        <v/>
      </c>
      <c r="CM174" s="289" t="str">
        <f ca="true">+IF(OFFSET('Sanitation Data'!$D$30,0,10*ROW('Sanitation Data'!D168))="","",OFFSET('Sanitation Data'!$D$30,0,10*ROW('Sanitation Data'!D168)))</f>
        <v/>
      </c>
      <c r="CN174" s="289" t="str">
        <f ca="true">+IF(OFFSET('Sanitation Data'!$D$31,0,10*ROW('Sanitation Data'!D168))="","",OFFSET('Sanitation Data'!$D$31,0,10*ROW('Sanitation Data'!D168)))</f>
        <v/>
      </c>
      <c r="CO174" s="289" t="str">
        <f ca="true">+IF(OFFSET('Sanitation Data'!$D$32,0,10*ROW('Sanitation Data'!D168))="","",OFFSET('Sanitation Data'!$D$32,0,10*ROW('Sanitation Data'!D168)))</f>
        <v/>
      </c>
      <c r="CP174" s="289" t="str">
        <f ca="true">+IF(OFFSET('Sanitation Data'!$E$28,0,10*ROW('Sanitation Data'!E168))="","",OFFSET('Sanitation Data'!$E$28,0,10*ROW('Sanitation Data'!E168)))</f>
        <v/>
      </c>
      <c r="CQ174" s="289" t="str">
        <f ca="true">+IF(OFFSET('Sanitation Data'!$E$29,0,10*ROW('Sanitation Data'!E168))="","",OFFSET('Sanitation Data'!$E$29,0,10*ROW('Sanitation Data'!E168)))</f>
        <v/>
      </c>
      <c r="CR174" s="289" t="str">
        <f ca="true">+IF(OFFSET('Sanitation Data'!$E$30,0,10*ROW('Sanitation Data'!E168))="","",OFFSET('Sanitation Data'!$E$30,0,10*ROW('Sanitation Data'!E168)))</f>
        <v/>
      </c>
      <c r="CS174" s="289" t="str">
        <f ca="true">+IF(OFFSET('Sanitation Data'!$E$31,0,10*ROW('Sanitation Data'!E168))="","",OFFSET('Sanitation Data'!$E$31,0,10*ROW('Sanitation Data'!E168)))</f>
        <v/>
      </c>
      <c r="CT174" s="289" t="str">
        <f ca="true">+IF(OFFSET('Sanitation Data'!$E$32,0,10*ROW('Sanitation Data'!E168))="","",OFFSET('Sanitation Data'!$E$32,0,10*ROW('Sanitation Data'!E168)))</f>
        <v/>
      </c>
      <c r="CU174" s="289" t="str">
        <f ca="true">+IF(OFFSET('Sanitation Data'!$F$28,0,10*ROW('Sanitation Data'!F168))="","",OFFSET('Sanitation Data'!$F$28,0,10*ROW('Sanitation Data'!F168)))</f>
        <v/>
      </c>
      <c r="CV174" s="289" t="str">
        <f ca="true">+IF(OFFSET('Sanitation Data'!$F$29,0,10*ROW('Sanitation Data'!F168))="","",OFFSET('Sanitation Data'!$F$29,0,10*ROW('Sanitation Data'!F168)))</f>
        <v/>
      </c>
      <c r="CW174" s="289" t="str">
        <f ca="true">+IF(OFFSET('Sanitation Data'!$F$30,0,10*ROW('Sanitation Data'!F168))="","",OFFSET('Sanitation Data'!$F$30,0,10*ROW('Sanitation Data'!F168)))</f>
        <v/>
      </c>
      <c r="CX174" s="289" t="str">
        <f ca="true">+IF(OFFSET('Sanitation Data'!$F$31,0,10*ROW('Sanitation Data'!F168))="","",OFFSET('Sanitation Data'!$F$31,0,10*ROW('Sanitation Data'!F168)))</f>
        <v/>
      </c>
      <c r="CY174" s="289" t="str">
        <f ca="true">+IF(OFFSET('Sanitation Data'!$F$32,0,10*ROW('Sanitation Data'!F168))="","",OFFSET('Sanitation Data'!$F$32,0,10*ROW('Sanitation Data'!F168)))</f>
        <v/>
      </c>
      <c r="CZ174" s="289" t="str">
        <f ca="true">+IF(OFFSET('Sanitation Data'!$G$28,0,10*ROW('Sanitation Data'!G168))="","",OFFSET('Sanitation Data'!$G$28,0,10*ROW('Sanitation Data'!G168)))</f>
        <v/>
      </c>
      <c r="DA174" s="289" t="str">
        <f ca="true">+IF(OFFSET('Sanitation Data'!$G$29,0,10*ROW('Sanitation Data'!G168))="","",OFFSET('Sanitation Data'!$G$29,0,10*ROW('Sanitation Data'!G168)))</f>
        <v/>
      </c>
      <c r="DB174" s="289" t="str">
        <f ca="true">+IF(OFFSET('Sanitation Data'!$G$30,0,10*ROW('Sanitation Data'!G168))="","",OFFSET('Sanitation Data'!$G$30,0,10*ROW('Sanitation Data'!G168)))</f>
        <v/>
      </c>
      <c r="DC174" s="289" t="str">
        <f ca="true">+IF(OFFSET('Sanitation Data'!$G$31,0,10*ROW('Sanitation Data'!G168))="","",OFFSET('Sanitation Data'!$G$31,0,10*ROW('Sanitation Data'!G168)))</f>
        <v/>
      </c>
      <c r="DD174" s="289" t="str">
        <f ca="true">+IF(OFFSET('Sanitation Data'!$G$32,0,10*ROW('Sanitation Data'!G168))="","",OFFSET('Sanitation Data'!$G$32,0,10*ROW('Sanitation Data'!G168)))</f>
        <v/>
      </c>
      <c r="DE174" s="289" t="str">
        <f ca="true">+IF(OFFSET('Sanitation Data'!$H$28,0,10*ROW('Sanitation Data'!H168))="","",OFFSET('Sanitation Data'!$H$28,0,10*ROW('Sanitation Data'!H168)))</f>
        <v/>
      </c>
      <c r="DF174" s="289" t="str">
        <f ca="true">+IF(OFFSET('Sanitation Data'!$H$29,0,10*ROW('Sanitation Data'!H168))="","",OFFSET('Sanitation Data'!$H$29,0,10*ROW('Sanitation Data'!H168)))</f>
        <v/>
      </c>
      <c r="DG174" s="289" t="str">
        <f ca="true">+IF(OFFSET('Sanitation Data'!$H$30,0,10*ROW('Sanitation Data'!H168))="","",OFFSET('Sanitation Data'!$H$30,0,10*ROW('Sanitation Data'!H168)))</f>
        <v/>
      </c>
      <c r="DH174" s="289" t="str">
        <f ca="true">+IF(OFFSET('Sanitation Data'!$H$31,0,10*ROW('Sanitation Data'!H168))="","",OFFSET('Sanitation Data'!$H$31,0,10*ROW('Sanitation Data'!H168)))</f>
        <v/>
      </c>
      <c r="DI174" s="289" t="str">
        <f ca="true">+IF(OFFSET('Sanitation Data'!$H$32,0,10*ROW('Sanitation Data'!H168))="","",OFFSET('Sanitation Data'!$H$32,0,10*ROW('Sanitation Data'!H168)))</f>
        <v/>
      </c>
      <c r="DJ174" s="289" t="str">
        <f ca="true">+IF(OFFSET('Sanitation Data'!$I$28,0,10*ROW('Sanitation Data'!I168))="","",OFFSET('Sanitation Data'!$I$28,0,10*ROW('Sanitation Data'!I168)))</f>
        <v/>
      </c>
      <c r="DK174" s="289" t="str">
        <f ca="true">+IF(OFFSET('Sanitation Data'!$I$29,0,10*ROW('Sanitation Data'!I168))="","",OFFSET('Sanitation Data'!$I$29,0,10*ROW('Sanitation Data'!I168)))</f>
        <v/>
      </c>
      <c r="DL174" s="289" t="str">
        <f ca="true">+IF(OFFSET('Sanitation Data'!$I$30,0,10*ROW('Sanitation Data'!I168))="","",OFFSET('Sanitation Data'!$I$30,0,10*ROW('Sanitation Data'!I168)))</f>
        <v/>
      </c>
      <c r="DM174" s="289" t="str">
        <f ca="true">+IF(OFFSET('Sanitation Data'!$I$31,0,10*ROW('Sanitation Data'!I168))="","",OFFSET('Sanitation Data'!$I$31,0,10*ROW('Sanitation Data'!I168)))</f>
        <v/>
      </c>
      <c r="DN174" s="289" t="str">
        <f ca="true">+IF(OFFSET('Sanitation Data'!$I$32,0,10*ROW('Sanitation Data'!I168))="","",OFFSET('Sanitation Data'!$I$32,0,10*ROW('Sanitation Data'!I168)))</f>
        <v/>
      </c>
      <c r="DO174" s="289" t="str">
        <f ca="true">+IF(OFFSET('Hygiene Data'!$D$11,0,10*ROW('Hygiene Data'!D168))="","",OFFSET('Hygiene Data'!$D$11,0,10*ROW('Hygiene Data'!D168)))</f>
        <v/>
      </c>
      <c r="DP174" s="289" t="str">
        <f ca="true">+IF(OFFSET('Hygiene Data'!$D$12,0,10*ROW('Hygiene Data'!D168))="","",OFFSET('Hygiene Data'!$D$12,0,10*ROW('Hygiene Data'!D168)))</f>
        <v/>
      </c>
      <c r="DQ174" s="289" t="str">
        <f ca="true">+IF(OFFSET('Hygiene Data'!$D$13,0,10*ROW('Hygiene Data'!D168))="","",OFFSET('Hygiene Data'!$D$13,0,10*ROW('Hygiene Data'!D168)))</f>
        <v/>
      </c>
      <c r="DR174" s="289" t="str">
        <f ca="true">+IF(OFFSET('Hygiene Data'!$E$11,0,10*ROW('Hygiene Data'!E168))="","",OFFSET('Hygiene Data'!$E$11,0,10*ROW('Hygiene Data'!E168)))</f>
        <v/>
      </c>
      <c r="DS174" s="289" t="str">
        <f ca="true">+IF(OFFSET('Hygiene Data'!$E$12,0,10*ROW('Hygiene Data'!E168))="","",OFFSET('Hygiene Data'!$E$12,0,10*ROW('Hygiene Data'!E168)))</f>
        <v/>
      </c>
      <c r="DT174" s="289" t="str">
        <f ca="true">+IF(OFFSET('Hygiene Data'!$E$13,0,10*ROW('Hygiene Data'!E168))="","",OFFSET('Hygiene Data'!$E$13,0,10*ROW('Hygiene Data'!E168)))</f>
        <v/>
      </c>
      <c r="DU174" s="289" t="str">
        <f ca="true">+IF(OFFSET('Hygiene Data'!$F$11,0,10*ROW('Hygiene Data'!F168))="","",OFFSET('Hygiene Data'!$F$11,0,10*ROW('Hygiene Data'!F168)))</f>
        <v/>
      </c>
      <c r="DV174" s="289" t="str">
        <f ca="true">+IF(OFFSET('Hygiene Data'!$F$12,0,10*ROW('Hygiene Data'!F168))="","",OFFSET('Hygiene Data'!$F$12,0,10*ROW('Hygiene Data'!F168)))</f>
        <v/>
      </c>
      <c r="DW174" s="289" t="str">
        <f ca="true">+IF(OFFSET('Hygiene Data'!$F$13,0,10*ROW('Hygiene Data'!F168))="","",OFFSET('Hygiene Data'!$F$13,0,10*ROW('Hygiene Data'!F168)))</f>
        <v/>
      </c>
      <c r="DX174" s="289" t="str">
        <f ca="true">+IF(OFFSET('Hygiene Data'!$G$11,0,10*ROW('Hygiene Data'!G168))="","",OFFSET('Hygiene Data'!$G$11,0,10*ROW('Hygiene Data'!G168)))</f>
        <v/>
      </c>
      <c r="DY174" s="289" t="str">
        <f ca="true">+IF(OFFSET('Hygiene Data'!$G$12,0,10*ROW('Hygiene Data'!G168))="","",OFFSET('Hygiene Data'!$G$12,0,10*ROW('Hygiene Data'!G168)))</f>
        <v/>
      </c>
      <c r="DZ174" s="289" t="str">
        <f ca="true">+IF(OFFSET('Hygiene Data'!$G$13,0,10*ROW('Hygiene Data'!G168))="","",OFFSET('Hygiene Data'!$G$13,0,10*ROW('Hygiene Data'!G168)))</f>
        <v/>
      </c>
      <c r="EA174" s="289" t="str">
        <f ca="true">+IF(OFFSET('Hygiene Data'!$H$11,0,10*ROW('Hygiene Data'!H168))="","",OFFSET('Hygiene Data'!$H$11,0,10*ROW('Hygiene Data'!H168)))</f>
        <v/>
      </c>
      <c r="EB174" s="289" t="str">
        <f ca="true">+IF(OFFSET('Hygiene Data'!$H$12,0,10*ROW('Hygiene Data'!H168))="","",OFFSET('Hygiene Data'!$H$12,0,10*ROW('Hygiene Data'!H168)))</f>
        <v/>
      </c>
      <c r="EC174" s="289" t="str">
        <f ca="true">+IF(OFFSET('Hygiene Data'!$H$13,0,10*ROW('Hygiene Data'!H168))="","",OFFSET('Hygiene Data'!$H$13,0,10*ROW('Hygiene Data'!H168)))</f>
        <v/>
      </c>
      <c r="ED174" s="289" t="str">
        <f ca="true">+IF(OFFSET('Hygiene Data'!$I$11,0,10*ROW('Hygiene Data'!I168))="","",OFFSET('Hygiene Data'!$I$11,0,10*ROW('Hygiene Data'!I168)))</f>
        <v/>
      </c>
      <c r="EE174" s="289" t="str">
        <f ca="true">+IF(OFFSET('Hygiene Data'!$I$12,0,10*ROW('Hygiene Data'!I168))="","",OFFSET('Hygiene Data'!$I$12,0,10*ROW('Hygiene Data'!I168)))</f>
        <v/>
      </c>
      <c r="EF174" s="289"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5"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9"/>
      <c r="BS175" s="289" t="str">
        <f ca="true">+IF(OFFSET('Water Data'!$D$27,0,10*ROW('Water Data'!D169))="","",OFFSET('Water Data'!$D$27,0,10*ROW('Water Data'!D169)))</f>
        <v/>
      </c>
      <c r="BT175" s="289" t="str">
        <f ca="true">+IF(OFFSET('Water Data'!$D$28,0,10*ROW('Water Data'!D169))="","",OFFSET('Water Data'!$D$28,0,10*ROW('Water Data'!D169)))</f>
        <v/>
      </c>
      <c r="BU175" s="289" t="str">
        <f ca="true">+IF(OFFSET('Water Data'!$D$29,0,10*ROW('Water Data'!D169))="","",OFFSET('Water Data'!$D$29,0,10*ROW('Water Data'!D169)))</f>
        <v/>
      </c>
      <c r="BV175" s="289" t="str">
        <f ca="true">+IF(OFFSET('Water Data'!$E$27,0,10*ROW('Water Data'!E169))="","",OFFSET('Water Data'!$E$27,0,10*ROW('Water Data'!E169)))</f>
        <v/>
      </c>
      <c r="BW175" s="289" t="str">
        <f ca="true">+IF(OFFSET('Water Data'!$E$28,0,10*ROW('Water Data'!E169))="","",OFFSET('Water Data'!$E$28,0,10*ROW('Water Data'!E169)))</f>
        <v/>
      </c>
      <c r="BX175" s="289" t="str">
        <f ca="true">+IF(OFFSET('Water Data'!$E$29,0,10*ROW('Water Data'!E169))="","",OFFSET('Water Data'!$E$29,0,10*ROW('Water Data'!E169)))</f>
        <v/>
      </c>
      <c r="BY175" s="289" t="str">
        <f ca="true">+IF(OFFSET('Water Data'!$F$27,0,10*ROW('Water Data'!F169))="","",OFFSET('Water Data'!$F$27,0,10*ROW('Water Data'!F169)))</f>
        <v/>
      </c>
      <c r="BZ175" s="289" t="str">
        <f ca="true">+IF(OFFSET('Water Data'!$F$28,0,10*ROW('Water Data'!F169))="","",OFFSET('Water Data'!$F$28,0,10*ROW('Water Data'!F169)))</f>
        <v/>
      </c>
      <c r="CA175" s="289" t="str">
        <f ca="true">+IF(OFFSET('Water Data'!$F$29,0,10*ROW('Water Data'!F169))="","",OFFSET('Water Data'!$F$29,0,10*ROW('Water Data'!F169)))</f>
        <v/>
      </c>
      <c r="CB175" s="289" t="str">
        <f ca="true">+IF(OFFSET('Water Data'!$G$27,0,10*ROW('Water Data'!G169))="","",OFFSET('Water Data'!$G$27,0,10*ROW('Water Data'!G169)))</f>
        <v/>
      </c>
      <c r="CC175" s="289" t="str">
        <f ca="true">+IF(OFFSET('Water Data'!$G$28,0,10*ROW('Water Data'!G169))="","",OFFSET('Water Data'!$G$28,0,10*ROW('Water Data'!G169)))</f>
        <v/>
      </c>
      <c r="CD175" s="289" t="str">
        <f ca="true">+IF(OFFSET('Water Data'!$G$29,0,10*ROW('Water Data'!G169))="","",OFFSET('Water Data'!$G$29,0,10*ROW('Water Data'!G169)))</f>
        <v/>
      </c>
      <c r="CE175" s="289" t="str">
        <f ca="true">+IF(OFFSET('Water Data'!$H$27,0,10*ROW('Water Data'!H169))="","",OFFSET('Water Data'!$H$27,0,10*ROW('Water Data'!H169)))</f>
        <v/>
      </c>
      <c r="CF175" s="289" t="str">
        <f ca="true">+IF(OFFSET('Water Data'!$H$28,0,10*ROW('Water Data'!H169))="","",OFFSET('Water Data'!$H$28,0,10*ROW('Water Data'!H169)))</f>
        <v/>
      </c>
      <c r="CG175" s="289" t="str">
        <f ca="true">+IF(OFFSET('Water Data'!$H$29,0,10*ROW('Water Data'!H169))="","",OFFSET('Water Data'!$H$29,0,10*ROW('Water Data'!H169)))</f>
        <v/>
      </c>
      <c r="CH175" s="289" t="str">
        <f ca="true">+IF(OFFSET('Water Data'!$I$27,0,10*ROW('Water Data'!I169))="","",OFFSET('Water Data'!$I$27,0,10*ROW('Water Data'!I169)))</f>
        <v/>
      </c>
      <c r="CI175" s="289" t="str">
        <f ca="true">+IF(OFFSET('Water Data'!$I$28,0,10*ROW('Water Data'!I169))="","",OFFSET('Water Data'!$I$28,0,10*ROW('Water Data'!I169)))</f>
        <v/>
      </c>
      <c r="CJ175" s="289" t="str">
        <f ca="true">+IF(OFFSET('Water Data'!$I$29,0,10*ROW('Water Data'!I169))="","",OFFSET('Water Data'!$I$29,0,10*ROW('Water Data'!I169)))</f>
        <v/>
      </c>
      <c r="CK175" s="289" t="str">
        <f ca="true">+IF(OFFSET('Sanitation Data'!$D$28,0,10*ROW('Sanitation Data'!D169))="","",OFFSET('Sanitation Data'!$D$28,0,10*ROW('Sanitation Data'!D169)))</f>
        <v/>
      </c>
      <c r="CL175" s="289" t="str">
        <f ca="true">+IF(OFFSET('Sanitation Data'!$D$29,0,10*ROW('Sanitation Data'!D169))="","",OFFSET('Sanitation Data'!$D$29,0,10*ROW('Sanitation Data'!D169)))</f>
        <v/>
      </c>
      <c r="CM175" s="289" t="str">
        <f ca="true">+IF(OFFSET('Sanitation Data'!$D$30,0,10*ROW('Sanitation Data'!D169))="","",OFFSET('Sanitation Data'!$D$30,0,10*ROW('Sanitation Data'!D169)))</f>
        <v/>
      </c>
      <c r="CN175" s="289" t="str">
        <f ca="true">+IF(OFFSET('Sanitation Data'!$D$31,0,10*ROW('Sanitation Data'!D169))="","",OFFSET('Sanitation Data'!$D$31,0,10*ROW('Sanitation Data'!D169)))</f>
        <v/>
      </c>
      <c r="CO175" s="289" t="str">
        <f ca="true">+IF(OFFSET('Sanitation Data'!$D$32,0,10*ROW('Sanitation Data'!D169))="","",OFFSET('Sanitation Data'!$D$32,0,10*ROW('Sanitation Data'!D169)))</f>
        <v/>
      </c>
      <c r="CP175" s="289" t="str">
        <f ca="true">+IF(OFFSET('Sanitation Data'!$E$28,0,10*ROW('Sanitation Data'!E169))="","",OFFSET('Sanitation Data'!$E$28,0,10*ROW('Sanitation Data'!E169)))</f>
        <v/>
      </c>
      <c r="CQ175" s="289" t="str">
        <f ca="true">+IF(OFFSET('Sanitation Data'!$E$29,0,10*ROW('Sanitation Data'!E169))="","",OFFSET('Sanitation Data'!$E$29,0,10*ROW('Sanitation Data'!E169)))</f>
        <v/>
      </c>
      <c r="CR175" s="289" t="str">
        <f ca="true">+IF(OFFSET('Sanitation Data'!$E$30,0,10*ROW('Sanitation Data'!E169))="","",OFFSET('Sanitation Data'!$E$30,0,10*ROW('Sanitation Data'!E169)))</f>
        <v/>
      </c>
      <c r="CS175" s="289" t="str">
        <f ca="true">+IF(OFFSET('Sanitation Data'!$E$31,0,10*ROW('Sanitation Data'!E169))="","",OFFSET('Sanitation Data'!$E$31,0,10*ROW('Sanitation Data'!E169)))</f>
        <v/>
      </c>
      <c r="CT175" s="289" t="str">
        <f ca="true">+IF(OFFSET('Sanitation Data'!$E$32,0,10*ROW('Sanitation Data'!E169))="","",OFFSET('Sanitation Data'!$E$32,0,10*ROW('Sanitation Data'!E169)))</f>
        <v/>
      </c>
      <c r="CU175" s="289" t="str">
        <f ca="true">+IF(OFFSET('Sanitation Data'!$F$28,0,10*ROW('Sanitation Data'!F169))="","",OFFSET('Sanitation Data'!$F$28,0,10*ROW('Sanitation Data'!F169)))</f>
        <v/>
      </c>
      <c r="CV175" s="289" t="str">
        <f ca="true">+IF(OFFSET('Sanitation Data'!$F$29,0,10*ROW('Sanitation Data'!F169))="","",OFFSET('Sanitation Data'!$F$29,0,10*ROW('Sanitation Data'!F169)))</f>
        <v/>
      </c>
      <c r="CW175" s="289" t="str">
        <f ca="true">+IF(OFFSET('Sanitation Data'!$F$30,0,10*ROW('Sanitation Data'!F169))="","",OFFSET('Sanitation Data'!$F$30,0,10*ROW('Sanitation Data'!F169)))</f>
        <v/>
      </c>
      <c r="CX175" s="289" t="str">
        <f ca="true">+IF(OFFSET('Sanitation Data'!$F$31,0,10*ROW('Sanitation Data'!F169))="","",OFFSET('Sanitation Data'!$F$31,0,10*ROW('Sanitation Data'!F169)))</f>
        <v/>
      </c>
      <c r="CY175" s="289" t="str">
        <f ca="true">+IF(OFFSET('Sanitation Data'!$F$32,0,10*ROW('Sanitation Data'!F169))="","",OFFSET('Sanitation Data'!$F$32,0,10*ROW('Sanitation Data'!F169)))</f>
        <v/>
      </c>
      <c r="CZ175" s="289" t="str">
        <f ca="true">+IF(OFFSET('Sanitation Data'!$G$28,0,10*ROW('Sanitation Data'!G169))="","",OFFSET('Sanitation Data'!$G$28,0,10*ROW('Sanitation Data'!G169)))</f>
        <v/>
      </c>
      <c r="DA175" s="289" t="str">
        <f ca="true">+IF(OFFSET('Sanitation Data'!$G$29,0,10*ROW('Sanitation Data'!G169))="","",OFFSET('Sanitation Data'!$G$29,0,10*ROW('Sanitation Data'!G169)))</f>
        <v/>
      </c>
      <c r="DB175" s="289" t="str">
        <f ca="true">+IF(OFFSET('Sanitation Data'!$G$30,0,10*ROW('Sanitation Data'!G169))="","",OFFSET('Sanitation Data'!$G$30,0,10*ROW('Sanitation Data'!G169)))</f>
        <v/>
      </c>
      <c r="DC175" s="289" t="str">
        <f ca="true">+IF(OFFSET('Sanitation Data'!$G$31,0,10*ROW('Sanitation Data'!G169))="","",OFFSET('Sanitation Data'!$G$31,0,10*ROW('Sanitation Data'!G169)))</f>
        <v/>
      </c>
      <c r="DD175" s="289" t="str">
        <f ca="true">+IF(OFFSET('Sanitation Data'!$G$32,0,10*ROW('Sanitation Data'!G169))="","",OFFSET('Sanitation Data'!$G$32,0,10*ROW('Sanitation Data'!G169)))</f>
        <v/>
      </c>
      <c r="DE175" s="289" t="str">
        <f ca="true">+IF(OFFSET('Sanitation Data'!$H$28,0,10*ROW('Sanitation Data'!H169))="","",OFFSET('Sanitation Data'!$H$28,0,10*ROW('Sanitation Data'!H169)))</f>
        <v/>
      </c>
      <c r="DF175" s="289" t="str">
        <f ca="true">+IF(OFFSET('Sanitation Data'!$H$29,0,10*ROW('Sanitation Data'!H169))="","",OFFSET('Sanitation Data'!$H$29,0,10*ROW('Sanitation Data'!H169)))</f>
        <v/>
      </c>
      <c r="DG175" s="289" t="str">
        <f ca="true">+IF(OFFSET('Sanitation Data'!$H$30,0,10*ROW('Sanitation Data'!H169))="","",OFFSET('Sanitation Data'!$H$30,0,10*ROW('Sanitation Data'!H169)))</f>
        <v/>
      </c>
      <c r="DH175" s="289" t="str">
        <f ca="true">+IF(OFFSET('Sanitation Data'!$H$31,0,10*ROW('Sanitation Data'!H169))="","",OFFSET('Sanitation Data'!$H$31,0,10*ROW('Sanitation Data'!H169)))</f>
        <v/>
      </c>
      <c r="DI175" s="289" t="str">
        <f ca="true">+IF(OFFSET('Sanitation Data'!$H$32,0,10*ROW('Sanitation Data'!H169))="","",OFFSET('Sanitation Data'!$H$32,0,10*ROW('Sanitation Data'!H169)))</f>
        <v/>
      </c>
      <c r="DJ175" s="289" t="str">
        <f ca="true">+IF(OFFSET('Sanitation Data'!$I$28,0,10*ROW('Sanitation Data'!I169))="","",OFFSET('Sanitation Data'!$I$28,0,10*ROW('Sanitation Data'!I169)))</f>
        <v/>
      </c>
      <c r="DK175" s="289" t="str">
        <f ca="true">+IF(OFFSET('Sanitation Data'!$I$29,0,10*ROW('Sanitation Data'!I169))="","",OFFSET('Sanitation Data'!$I$29,0,10*ROW('Sanitation Data'!I169)))</f>
        <v/>
      </c>
      <c r="DL175" s="289" t="str">
        <f ca="true">+IF(OFFSET('Sanitation Data'!$I$30,0,10*ROW('Sanitation Data'!I169))="","",OFFSET('Sanitation Data'!$I$30,0,10*ROW('Sanitation Data'!I169)))</f>
        <v/>
      </c>
      <c r="DM175" s="289" t="str">
        <f ca="true">+IF(OFFSET('Sanitation Data'!$I$31,0,10*ROW('Sanitation Data'!I169))="","",OFFSET('Sanitation Data'!$I$31,0,10*ROW('Sanitation Data'!I169)))</f>
        <v/>
      </c>
      <c r="DN175" s="289" t="str">
        <f ca="true">+IF(OFFSET('Sanitation Data'!$I$32,0,10*ROW('Sanitation Data'!I169))="","",OFFSET('Sanitation Data'!$I$32,0,10*ROW('Sanitation Data'!I169)))</f>
        <v/>
      </c>
      <c r="DO175" s="289" t="str">
        <f ca="true">+IF(OFFSET('Hygiene Data'!$D$11,0,10*ROW('Hygiene Data'!D169))="","",OFFSET('Hygiene Data'!$D$11,0,10*ROW('Hygiene Data'!D169)))</f>
        <v/>
      </c>
      <c r="DP175" s="289" t="str">
        <f ca="true">+IF(OFFSET('Hygiene Data'!$D$12,0,10*ROW('Hygiene Data'!D169))="","",OFFSET('Hygiene Data'!$D$12,0,10*ROW('Hygiene Data'!D169)))</f>
        <v/>
      </c>
      <c r="DQ175" s="289" t="str">
        <f ca="true">+IF(OFFSET('Hygiene Data'!$D$13,0,10*ROW('Hygiene Data'!D169))="","",OFFSET('Hygiene Data'!$D$13,0,10*ROW('Hygiene Data'!D169)))</f>
        <v/>
      </c>
      <c r="DR175" s="289" t="str">
        <f ca="true">+IF(OFFSET('Hygiene Data'!$E$11,0,10*ROW('Hygiene Data'!E169))="","",OFFSET('Hygiene Data'!$E$11,0,10*ROW('Hygiene Data'!E169)))</f>
        <v/>
      </c>
      <c r="DS175" s="289" t="str">
        <f ca="true">+IF(OFFSET('Hygiene Data'!$E$12,0,10*ROW('Hygiene Data'!E169))="","",OFFSET('Hygiene Data'!$E$12,0,10*ROW('Hygiene Data'!E169)))</f>
        <v/>
      </c>
      <c r="DT175" s="289" t="str">
        <f ca="true">+IF(OFFSET('Hygiene Data'!$E$13,0,10*ROW('Hygiene Data'!E169))="","",OFFSET('Hygiene Data'!$E$13,0,10*ROW('Hygiene Data'!E169)))</f>
        <v/>
      </c>
      <c r="DU175" s="289" t="str">
        <f ca="true">+IF(OFFSET('Hygiene Data'!$F$11,0,10*ROW('Hygiene Data'!F169))="","",OFFSET('Hygiene Data'!$F$11,0,10*ROW('Hygiene Data'!F169)))</f>
        <v/>
      </c>
      <c r="DV175" s="289" t="str">
        <f ca="true">+IF(OFFSET('Hygiene Data'!$F$12,0,10*ROW('Hygiene Data'!F169))="","",OFFSET('Hygiene Data'!$F$12,0,10*ROW('Hygiene Data'!F169)))</f>
        <v/>
      </c>
      <c r="DW175" s="289" t="str">
        <f ca="true">+IF(OFFSET('Hygiene Data'!$F$13,0,10*ROW('Hygiene Data'!F169))="","",OFFSET('Hygiene Data'!$F$13,0,10*ROW('Hygiene Data'!F169)))</f>
        <v/>
      </c>
      <c r="DX175" s="289" t="str">
        <f ca="true">+IF(OFFSET('Hygiene Data'!$G$11,0,10*ROW('Hygiene Data'!G169))="","",OFFSET('Hygiene Data'!$G$11,0,10*ROW('Hygiene Data'!G169)))</f>
        <v/>
      </c>
      <c r="DY175" s="289" t="str">
        <f ca="true">+IF(OFFSET('Hygiene Data'!$G$12,0,10*ROW('Hygiene Data'!G169))="","",OFFSET('Hygiene Data'!$G$12,0,10*ROW('Hygiene Data'!G169)))</f>
        <v/>
      </c>
      <c r="DZ175" s="289" t="str">
        <f ca="true">+IF(OFFSET('Hygiene Data'!$G$13,0,10*ROW('Hygiene Data'!G169))="","",OFFSET('Hygiene Data'!$G$13,0,10*ROW('Hygiene Data'!G169)))</f>
        <v/>
      </c>
      <c r="EA175" s="289" t="str">
        <f ca="true">+IF(OFFSET('Hygiene Data'!$H$11,0,10*ROW('Hygiene Data'!H169))="","",OFFSET('Hygiene Data'!$H$11,0,10*ROW('Hygiene Data'!H169)))</f>
        <v/>
      </c>
      <c r="EB175" s="289" t="str">
        <f ca="true">+IF(OFFSET('Hygiene Data'!$H$12,0,10*ROW('Hygiene Data'!H169))="","",OFFSET('Hygiene Data'!$H$12,0,10*ROW('Hygiene Data'!H169)))</f>
        <v/>
      </c>
      <c r="EC175" s="289" t="str">
        <f ca="true">+IF(OFFSET('Hygiene Data'!$H$13,0,10*ROW('Hygiene Data'!H169))="","",OFFSET('Hygiene Data'!$H$13,0,10*ROW('Hygiene Data'!H169)))</f>
        <v/>
      </c>
      <c r="ED175" s="289" t="str">
        <f ca="true">+IF(OFFSET('Hygiene Data'!$I$11,0,10*ROW('Hygiene Data'!I169))="","",OFFSET('Hygiene Data'!$I$11,0,10*ROW('Hygiene Data'!I169)))</f>
        <v/>
      </c>
      <c r="EE175" s="289" t="str">
        <f ca="true">+IF(OFFSET('Hygiene Data'!$I$12,0,10*ROW('Hygiene Data'!I169))="","",OFFSET('Hygiene Data'!$I$12,0,10*ROW('Hygiene Data'!I169)))</f>
        <v/>
      </c>
      <c r="EF175" s="289"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5"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9"/>
      <c r="BS176" s="289" t="str">
        <f ca="true">+IF(OFFSET('Water Data'!$D$27,0,10*ROW('Water Data'!D170))="","",OFFSET('Water Data'!$D$27,0,10*ROW('Water Data'!D170)))</f>
        <v/>
      </c>
      <c r="BT176" s="289" t="str">
        <f ca="true">+IF(OFFSET('Water Data'!$D$28,0,10*ROW('Water Data'!D170))="","",OFFSET('Water Data'!$D$28,0,10*ROW('Water Data'!D170)))</f>
        <v/>
      </c>
      <c r="BU176" s="289" t="str">
        <f ca="true">+IF(OFFSET('Water Data'!$D$29,0,10*ROW('Water Data'!D170))="","",OFFSET('Water Data'!$D$29,0,10*ROW('Water Data'!D170)))</f>
        <v/>
      </c>
      <c r="BV176" s="289" t="str">
        <f ca="true">+IF(OFFSET('Water Data'!$E$27,0,10*ROW('Water Data'!E170))="","",OFFSET('Water Data'!$E$27,0,10*ROW('Water Data'!E170)))</f>
        <v/>
      </c>
      <c r="BW176" s="289" t="str">
        <f ca="true">+IF(OFFSET('Water Data'!$E$28,0,10*ROW('Water Data'!E170))="","",OFFSET('Water Data'!$E$28,0,10*ROW('Water Data'!E170)))</f>
        <v/>
      </c>
      <c r="BX176" s="289" t="str">
        <f ca="true">+IF(OFFSET('Water Data'!$E$29,0,10*ROW('Water Data'!E170))="","",OFFSET('Water Data'!$E$29,0,10*ROW('Water Data'!E170)))</f>
        <v/>
      </c>
      <c r="BY176" s="289" t="str">
        <f ca="true">+IF(OFFSET('Water Data'!$F$27,0,10*ROW('Water Data'!F170))="","",OFFSET('Water Data'!$F$27,0,10*ROW('Water Data'!F170)))</f>
        <v/>
      </c>
      <c r="BZ176" s="289" t="str">
        <f ca="true">+IF(OFFSET('Water Data'!$F$28,0,10*ROW('Water Data'!F170))="","",OFFSET('Water Data'!$F$28,0,10*ROW('Water Data'!F170)))</f>
        <v/>
      </c>
      <c r="CA176" s="289" t="str">
        <f ca="true">+IF(OFFSET('Water Data'!$F$29,0,10*ROW('Water Data'!F170))="","",OFFSET('Water Data'!$F$29,0,10*ROW('Water Data'!F170)))</f>
        <v/>
      </c>
      <c r="CB176" s="289" t="str">
        <f ca="true">+IF(OFFSET('Water Data'!$G$27,0,10*ROW('Water Data'!G170))="","",OFFSET('Water Data'!$G$27,0,10*ROW('Water Data'!G170)))</f>
        <v/>
      </c>
      <c r="CC176" s="289" t="str">
        <f ca="true">+IF(OFFSET('Water Data'!$G$28,0,10*ROW('Water Data'!G170))="","",OFFSET('Water Data'!$G$28,0,10*ROW('Water Data'!G170)))</f>
        <v/>
      </c>
      <c r="CD176" s="289" t="str">
        <f ca="true">+IF(OFFSET('Water Data'!$G$29,0,10*ROW('Water Data'!G170))="","",OFFSET('Water Data'!$G$29,0,10*ROW('Water Data'!G170)))</f>
        <v/>
      </c>
      <c r="CE176" s="289" t="str">
        <f ca="true">+IF(OFFSET('Water Data'!$H$27,0,10*ROW('Water Data'!H170))="","",OFFSET('Water Data'!$H$27,0,10*ROW('Water Data'!H170)))</f>
        <v/>
      </c>
      <c r="CF176" s="289" t="str">
        <f ca="true">+IF(OFFSET('Water Data'!$H$28,0,10*ROW('Water Data'!H170))="","",OFFSET('Water Data'!$H$28,0,10*ROW('Water Data'!H170)))</f>
        <v/>
      </c>
      <c r="CG176" s="289" t="str">
        <f ca="true">+IF(OFFSET('Water Data'!$H$29,0,10*ROW('Water Data'!H170))="","",OFFSET('Water Data'!$H$29,0,10*ROW('Water Data'!H170)))</f>
        <v/>
      </c>
      <c r="CH176" s="289" t="str">
        <f ca="true">+IF(OFFSET('Water Data'!$I$27,0,10*ROW('Water Data'!I170))="","",OFFSET('Water Data'!$I$27,0,10*ROW('Water Data'!I170)))</f>
        <v/>
      </c>
      <c r="CI176" s="289" t="str">
        <f ca="true">+IF(OFFSET('Water Data'!$I$28,0,10*ROW('Water Data'!I170))="","",OFFSET('Water Data'!$I$28,0,10*ROW('Water Data'!I170)))</f>
        <v/>
      </c>
      <c r="CJ176" s="289" t="str">
        <f ca="true">+IF(OFFSET('Water Data'!$I$29,0,10*ROW('Water Data'!I170))="","",OFFSET('Water Data'!$I$29,0,10*ROW('Water Data'!I170)))</f>
        <v/>
      </c>
      <c r="CK176" s="289" t="str">
        <f ca="true">+IF(OFFSET('Sanitation Data'!$D$28,0,10*ROW('Sanitation Data'!D170))="","",OFFSET('Sanitation Data'!$D$28,0,10*ROW('Sanitation Data'!D170)))</f>
        <v/>
      </c>
      <c r="CL176" s="289" t="str">
        <f ca="true">+IF(OFFSET('Sanitation Data'!$D$29,0,10*ROW('Sanitation Data'!D170))="","",OFFSET('Sanitation Data'!$D$29,0,10*ROW('Sanitation Data'!D170)))</f>
        <v/>
      </c>
      <c r="CM176" s="289" t="str">
        <f ca="true">+IF(OFFSET('Sanitation Data'!$D$30,0,10*ROW('Sanitation Data'!D170))="","",OFFSET('Sanitation Data'!$D$30,0,10*ROW('Sanitation Data'!D170)))</f>
        <v/>
      </c>
      <c r="CN176" s="289" t="str">
        <f ca="true">+IF(OFFSET('Sanitation Data'!$D$31,0,10*ROW('Sanitation Data'!D170))="","",OFFSET('Sanitation Data'!$D$31,0,10*ROW('Sanitation Data'!D170)))</f>
        <v/>
      </c>
      <c r="CO176" s="289" t="str">
        <f ca="true">+IF(OFFSET('Sanitation Data'!$D$32,0,10*ROW('Sanitation Data'!D170))="","",OFFSET('Sanitation Data'!$D$32,0,10*ROW('Sanitation Data'!D170)))</f>
        <v/>
      </c>
      <c r="CP176" s="289" t="str">
        <f ca="true">+IF(OFFSET('Sanitation Data'!$E$28,0,10*ROW('Sanitation Data'!E170))="","",OFFSET('Sanitation Data'!$E$28,0,10*ROW('Sanitation Data'!E170)))</f>
        <v/>
      </c>
      <c r="CQ176" s="289" t="str">
        <f ca="true">+IF(OFFSET('Sanitation Data'!$E$29,0,10*ROW('Sanitation Data'!E170))="","",OFFSET('Sanitation Data'!$E$29,0,10*ROW('Sanitation Data'!E170)))</f>
        <v/>
      </c>
      <c r="CR176" s="289" t="str">
        <f ca="true">+IF(OFFSET('Sanitation Data'!$E$30,0,10*ROW('Sanitation Data'!E170))="","",OFFSET('Sanitation Data'!$E$30,0,10*ROW('Sanitation Data'!E170)))</f>
        <v/>
      </c>
      <c r="CS176" s="289" t="str">
        <f ca="true">+IF(OFFSET('Sanitation Data'!$E$31,0,10*ROW('Sanitation Data'!E170))="","",OFFSET('Sanitation Data'!$E$31,0,10*ROW('Sanitation Data'!E170)))</f>
        <v/>
      </c>
      <c r="CT176" s="289" t="str">
        <f ca="true">+IF(OFFSET('Sanitation Data'!$E$32,0,10*ROW('Sanitation Data'!E170))="","",OFFSET('Sanitation Data'!$E$32,0,10*ROW('Sanitation Data'!E170)))</f>
        <v/>
      </c>
      <c r="CU176" s="289" t="str">
        <f ca="true">+IF(OFFSET('Sanitation Data'!$F$28,0,10*ROW('Sanitation Data'!F170))="","",OFFSET('Sanitation Data'!$F$28,0,10*ROW('Sanitation Data'!F170)))</f>
        <v/>
      </c>
      <c r="CV176" s="289" t="str">
        <f ca="true">+IF(OFFSET('Sanitation Data'!$F$29,0,10*ROW('Sanitation Data'!F170))="","",OFFSET('Sanitation Data'!$F$29,0,10*ROW('Sanitation Data'!F170)))</f>
        <v/>
      </c>
      <c r="CW176" s="289" t="str">
        <f ca="true">+IF(OFFSET('Sanitation Data'!$F$30,0,10*ROW('Sanitation Data'!F170))="","",OFFSET('Sanitation Data'!$F$30,0,10*ROW('Sanitation Data'!F170)))</f>
        <v/>
      </c>
      <c r="CX176" s="289" t="str">
        <f ca="true">+IF(OFFSET('Sanitation Data'!$F$31,0,10*ROW('Sanitation Data'!F170))="","",OFFSET('Sanitation Data'!$F$31,0,10*ROW('Sanitation Data'!F170)))</f>
        <v/>
      </c>
      <c r="CY176" s="289" t="str">
        <f ca="true">+IF(OFFSET('Sanitation Data'!$F$32,0,10*ROW('Sanitation Data'!F170))="","",OFFSET('Sanitation Data'!$F$32,0,10*ROW('Sanitation Data'!F170)))</f>
        <v/>
      </c>
      <c r="CZ176" s="289" t="str">
        <f ca="true">+IF(OFFSET('Sanitation Data'!$G$28,0,10*ROW('Sanitation Data'!G170))="","",OFFSET('Sanitation Data'!$G$28,0,10*ROW('Sanitation Data'!G170)))</f>
        <v/>
      </c>
      <c r="DA176" s="289" t="str">
        <f ca="true">+IF(OFFSET('Sanitation Data'!$G$29,0,10*ROW('Sanitation Data'!G170))="","",OFFSET('Sanitation Data'!$G$29,0,10*ROW('Sanitation Data'!G170)))</f>
        <v/>
      </c>
      <c r="DB176" s="289" t="str">
        <f ca="true">+IF(OFFSET('Sanitation Data'!$G$30,0,10*ROW('Sanitation Data'!G170))="","",OFFSET('Sanitation Data'!$G$30,0,10*ROW('Sanitation Data'!G170)))</f>
        <v/>
      </c>
      <c r="DC176" s="289" t="str">
        <f ca="true">+IF(OFFSET('Sanitation Data'!$G$31,0,10*ROW('Sanitation Data'!G170))="","",OFFSET('Sanitation Data'!$G$31,0,10*ROW('Sanitation Data'!G170)))</f>
        <v/>
      </c>
      <c r="DD176" s="289" t="str">
        <f ca="true">+IF(OFFSET('Sanitation Data'!$G$32,0,10*ROW('Sanitation Data'!G170))="","",OFFSET('Sanitation Data'!$G$32,0,10*ROW('Sanitation Data'!G170)))</f>
        <v/>
      </c>
      <c r="DE176" s="289" t="str">
        <f ca="true">+IF(OFFSET('Sanitation Data'!$H$28,0,10*ROW('Sanitation Data'!H170))="","",OFFSET('Sanitation Data'!$H$28,0,10*ROW('Sanitation Data'!H170)))</f>
        <v/>
      </c>
      <c r="DF176" s="289" t="str">
        <f ca="true">+IF(OFFSET('Sanitation Data'!$H$29,0,10*ROW('Sanitation Data'!H170))="","",OFFSET('Sanitation Data'!$H$29,0,10*ROW('Sanitation Data'!H170)))</f>
        <v/>
      </c>
      <c r="DG176" s="289" t="str">
        <f ca="true">+IF(OFFSET('Sanitation Data'!$H$30,0,10*ROW('Sanitation Data'!H170))="","",OFFSET('Sanitation Data'!$H$30,0,10*ROW('Sanitation Data'!H170)))</f>
        <v/>
      </c>
      <c r="DH176" s="289" t="str">
        <f ca="true">+IF(OFFSET('Sanitation Data'!$H$31,0,10*ROW('Sanitation Data'!H170))="","",OFFSET('Sanitation Data'!$H$31,0,10*ROW('Sanitation Data'!H170)))</f>
        <v/>
      </c>
      <c r="DI176" s="289" t="str">
        <f ca="true">+IF(OFFSET('Sanitation Data'!$H$32,0,10*ROW('Sanitation Data'!H170))="","",OFFSET('Sanitation Data'!$H$32,0,10*ROW('Sanitation Data'!H170)))</f>
        <v/>
      </c>
      <c r="DJ176" s="289" t="str">
        <f ca="true">+IF(OFFSET('Sanitation Data'!$I$28,0,10*ROW('Sanitation Data'!I170))="","",OFFSET('Sanitation Data'!$I$28,0,10*ROW('Sanitation Data'!I170)))</f>
        <v/>
      </c>
      <c r="DK176" s="289" t="str">
        <f ca="true">+IF(OFFSET('Sanitation Data'!$I$29,0,10*ROW('Sanitation Data'!I170))="","",OFFSET('Sanitation Data'!$I$29,0,10*ROW('Sanitation Data'!I170)))</f>
        <v/>
      </c>
      <c r="DL176" s="289" t="str">
        <f ca="true">+IF(OFFSET('Sanitation Data'!$I$30,0,10*ROW('Sanitation Data'!I170))="","",OFFSET('Sanitation Data'!$I$30,0,10*ROW('Sanitation Data'!I170)))</f>
        <v/>
      </c>
      <c r="DM176" s="289" t="str">
        <f ca="true">+IF(OFFSET('Sanitation Data'!$I$31,0,10*ROW('Sanitation Data'!I170))="","",OFFSET('Sanitation Data'!$I$31,0,10*ROW('Sanitation Data'!I170)))</f>
        <v/>
      </c>
      <c r="DN176" s="289" t="str">
        <f ca="true">+IF(OFFSET('Sanitation Data'!$I$32,0,10*ROW('Sanitation Data'!I170))="","",OFFSET('Sanitation Data'!$I$32,0,10*ROW('Sanitation Data'!I170)))</f>
        <v/>
      </c>
      <c r="DO176" s="289" t="str">
        <f ca="true">+IF(OFFSET('Hygiene Data'!$D$11,0,10*ROW('Hygiene Data'!D170))="","",OFFSET('Hygiene Data'!$D$11,0,10*ROW('Hygiene Data'!D170)))</f>
        <v/>
      </c>
      <c r="DP176" s="289" t="str">
        <f ca="true">+IF(OFFSET('Hygiene Data'!$D$12,0,10*ROW('Hygiene Data'!D170))="","",OFFSET('Hygiene Data'!$D$12,0,10*ROW('Hygiene Data'!D170)))</f>
        <v/>
      </c>
      <c r="DQ176" s="289" t="str">
        <f ca="true">+IF(OFFSET('Hygiene Data'!$D$13,0,10*ROW('Hygiene Data'!D170))="","",OFFSET('Hygiene Data'!$D$13,0,10*ROW('Hygiene Data'!D170)))</f>
        <v/>
      </c>
      <c r="DR176" s="289" t="str">
        <f ca="true">+IF(OFFSET('Hygiene Data'!$E$11,0,10*ROW('Hygiene Data'!E170))="","",OFFSET('Hygiene Data'!$E$11,0,10*ROW('Hygiene Data'!E170)))</f>
        <v/>
      </c>
      <c r="DS176" s="289" t="str">
        <f ca="true">+IF(OFFSET('Hygiene Data'!$E$12,0,10*ROW('Hygiene Data'!E170))="","",OFFSET('Hygiene Data'!$E$12,0,10*ROW('Hygiene Data'!E170)))</f>
        <v/>
      </c>
      <c r="DT176" s="289" t="str">
        <f ca="true">+IF(OFFSET('Hygiene Data'!$E$13,0,10*ROW('Hygiene Data'!E170))="","",OFFSET('Hygiene Data'!$E$13,0,10*ROW('Hygiene Data'!E170)))</f>
        <v/>
      </c>
      <c r="DU176" s="289" t="str">
        <f ca="true">+IF(OFFSET('Hygiene Data'!$F$11,0,10*ROW('Hygiene Data'!F170))="","",OFFSET('Hygiene Data'!$F$11,0,10*ROW('Hygiene Data'!F170)))</f>
        <v/>
      </c>
      <c r="DV176" s="289" t="str">
        <f ca="true">+IF(OFFSET('Hygiene Data'!$F$12,0,10*ROW('Hygiene Data'!F170))="","",OFFSET('Hygiene Data'!$F$12,0,10*ROW('Hygiene Data'!F170)))</f>
        <v/>
      </c>
      <c r="DW176" s="289" t="str">
        <f ca="true">+IF(OFFSET('Hygiene Data'!$F$13,0,10*ROW('Hygiene Data'!F170))="","",OFFSET('Hygiene Data'!$F$13,0,10*ROW('Hygiene Data'!F170)))</f>
        <v/>
      </c>
      <c r="DX176" s="289" t="str">
        <f ca="true">+IF(OFFSET('Hygiene Data'!$G$11,0,10*ROW('Hygiene Data'!G170))="","",OFFSET('Hygiene Data'!$G$11,0,10*ROW('Hygiene Data'!G170)))</f>
        <v/>
      </c>
      <c r="DY176" s="289" t="str">
        <f ca="true">+IF(OFFSET('Hygiene Data'!$G$12,0,10*ROW('Hygiene Data'!G170))="","",OFFSET('Hygiene Data'!$G$12,0,10*ROW('Hygiene Data'!G170)))</f>
        <v/>
      </c>
      <c r="DZ176" s="289" t="str">
        <f ca="true">+IF(OFFSET('Hygiene Data'!$G$13,0,10*ROW('Hygiene Data'!G170))="","",OFFSET('Hygiene Data'!$G$13,0,10*ROW('Hygiene Data'!G170)))</f>
        <v/>
      </c>
      <c r="EA176" s="289" t="str">
        <f ca="true">+IF(OFFSET('Hygiene Data'!$H$11,0,10*ROW('Hygiene Data'!H170))="","",OFFSET('Hygiene Data'!$H$11,0,10*ROW('Hygiene Data'!H170)))</f>
        <v/>
      </c>
      <c r="EB176" s="289" t="str">
        <f ca="true">+IF(OFFSET('Hygiene Data'!$H$12,0,10*ROW('Hygiene Data'!H170))="","",OFFSET('Hygiene Data'!$H$12,0,10*ROW('Hygiene Data'!H170)))</f>
        <v/>
      </c>
      <c r="EC176" s="289" t="str">
        <f ca="true">+IF(OFFSET('Hygiene Data'!$H$13,0,10*ROW('Hygiene Data'!H170))="","",OFFSET('Hygiene Data'!$H$13,0,10*ROW('Hygiene Data'!H170)))</f>
        <v/>
      </c>
      <c r="ED176" s="289" t="str">
        <f ca="true">+IF(OFFSET('Hygiene Data'!$I$11,0,10*ROW('Hygiene Data'!I170))="","",OFFSET('Hygiene Data'!$I$11,0,10*ROW('Hygiene Data'!I170)))</f>
        <v/>
      </c>
      <c r="EE176" s="289" t="str">
        <f ca="true">+IF(OFFSET('Hygiene Data'!$I$12,0,10*ROW('Hygiene Data'!I170))="","",OFFSET('Hygiene Data'!$I$12,0,10*ROW('Hygiene Data'!I170)))</f>
        <v/>
      </c>
      <c r="EF176" s="289"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5"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9"/>
      <c r="BS177" s="289" t="str">
        <f ca="true">+IF(OFFSET('Water Data'!$D$27,0,10*ROW('Water Data'!D171))="","",OFFSET('Water Data'!$D$27,0,10*ROW('Water Data'!D171)))</f>
        <v/>
      </c>
      <c r="BT177" s="289" t="str">
        <f ca="true">+IF(OFFSET('Water Data'!$D$28,0,10*ROW('Water Data'!D171))="","",OFFSET('Water Data'!$D$28,0,10*ROW('Water Data'!D171)))</f>
        <v/>
      </c>
      <c r="BU177" s="289" t="str">
        <f ca="true">+IF(OFFSET('Water Data'!$D$29,0,10*ROW('Water Data'!D171))="","",OFFSET('Water Data'!$D$29,0,10*ROW('Water Data'!D171)))</f>
        <v/>
      </c>
      <c r="BV177" s="289" t="str">
        <f ca="true">+IF(OFFSET('Water Data'!$E$27,0,10*ROW('Water Data'!E171))="","",OFFSET('Water Data'!$E$27,0,10*ROW('Water Data'!E171)))</f>
        <v/>
      </c>
      <c r="BW177" s="289" t="str">
        <f ca="true">+IF(OFFSET('Water Data'!$E$28,0,10*ROW('Water Data'!E171))="","",OFFSET('Water Data'!$E$28,0,10*ROW('Water Data'!E171)))</f>
        <v/>
      </c>
      <c r="BX177" s="289" t="str">
        <f ca="true">+IF(OFFSET('Water Data'!$E$29,0,10*ROW('Water Data'!E171))="","",OFFSET('Water Data'!$E$29,0,10*ROW('Water Data'!E171)))</f>
        <v/>
      </c>
      <c r="BY177" s="289" t="str">
        <f ca="true">+IF(OFFSET('Water Data'!$F$27,0,10*ROW('Water Data'!F171))="","",OFFSET('Water Data'!$F$27,0,10*ROW('Water Data'!F171)))</f>
        <v/>
      </c>
      <c r="BZ177" s="289" t="str">
        <f ca="true">+IF(OFFSET('Water Data'!$F$28,0,10*ROW('Water Data'!F171))="","",OFFSET('Water Data'!$F$28,0,10*ROW('Water Data'!F171)))</f>
        <v/>
      </c>
      <c r="CA177" s="289" t="str">
        <f ca="true">+IF(OFFSET('Water Data'!$F$29,0,10*ROW('Water Data'!F171))="","",OFFSET('Water Data'!$F$29,0,10*ROW('Water Data'!F171)))</f>
        <v/>
      </c>
      <c r="CB177" s="289" t="str">
        <f ca="true">+IF(OFFSET('Water Data'!$G$27,0,10*ROW('Water Data'!G171))="","",OFFSET('Water Data'!$G$27,0,10*ROW('Water Data'!G171)))</f>
        <v/>
      </c>
      <c r="CC177" s="289" t="str">
        <f ca="true">+IF(OFFSET('Water Data'!$G$28,0,10*ROW('Water Data'!G171))="","",OFFSET('Water Data'!$G$28,0,10*ROW('Water Data'!G171)))</f>
        <v/>
      </c>
      <c r="CD177" s="289" t="str">
        <f ca="true">+IF(OFFSET('Water Data'!$G$29,0,10*ROW('Water Data'!G171))="","",OFFSET('Water Data'!$G$29,0,10*ROW('Water Data'!G171)))</f>
        <v/>
      </c>
      <c r="CE177" s="289" t="str">
        <f ca="true">+IF(OFFSET('Water Data'!$H$27,0,10*ROW('Water Data'!H171))="","",OFFSET('Water Data'!$H$27,0,10*ROW('Water Data'!H171)))</f>
        <v/>
      </c>
      <c r="CF177" s="289" t="str">
        <f ca="true">+IF(OFFSET('Water Data'!$H$28,0,10*ROW('Water Data'!H171))="","",OFFSET('Water Data'!$H$28,0,10*ROW('Water Data'!H171)))</f>
        <v/>
      </c>
      <c r="CG177" s="289" t="str">
        <f ca="true">+IF(OFFSET('Water Data'!$H$29,0,10*ROW('Water Data'!H171))="","",OFFSET('Water Data'!$H$29,0,10*ROW('Water Data'!H171)))</f>
        <v/>
      </c>
      <c r="CH177" s="289" t="str">
        <f ca="true">+IF(OFFSET('Water Data'!$I$27,0,10*ROW('Water Data'!I171))="","",OFFSET('Water Data'!$I$27,0,10*ROW('Water Data'!I171)))</f>
        <v/>
      </c>
      <c r="CI177" s="289" t="str">
        <f ca="true">+IF(OFFSET('Water Data'!$I$28,0,10*ROW('Water Data'!I171))="","",OFFSET('Water Data'!$I$28,0,10*ROW('Water Data'!I171)))</f>
        <v/>
      </c>
      <c r="CJ177" s="289" t="str">
        <f ca="true">+IF(OFFSET('Water Data'!$I$29,0,10*ROW('Water Data'!I171))="","",OFFSET('Water Data'!$I$29,0,10*ROW('Water Data'!I171)))</f>
        <v/>
      </c>
      <c r="CK177" s="289" t="str">
        <f ca="true">+IF(OFFSET('Sanitation Data'!$D$28,0,10*ROW('Sanitation Data'!D171))="","",OFFSET('Sanitation Data'!$D$28,0,10*ROW('Sanitation Data'!D171)))</f>
        <v/>
      </c>
      <c r="CL177" s="289" t="str">
        <f ca="true">+IF(OFFSET('Sanitation Data'!$D$29,0,10*ROW('Sanitation Data'!D171))="","",OFFSET('Sanitation Data'!$D$29,0,10*ROW('Sanitation Data'!D171)))</f>
        <v/>
      </c>
      <c r="CM177" s="289" t="str">
        <f ca="true">+IF(OFFSET('Sanitation Data'!$D$30,0,10*ROW('Sanitation Data'!D171))="","",OFFSET('Sanitation Data'!$D$30,0,10*ROW('Sanitation Data'!D171)))</f>
        <v/>
      </c>
      <c r="CN177" s="289" t="str">
        <f ca="true">+IF(OFFSET('Sanitation Data'!$D$31,0,10*ROW('Sanitation Data'!D171))="","",OFFSET('Sanitation Data'!$D$31,0,10*ROW('Sanitation Data'!D171)))</f>
        <v/>
      </c>
      <c r="CO177" s="289" t="str">
        <f ca="true">+IF(OFFSET('Sanitation Data'!$D$32,0,10*ROW('Sanitation Data'!D171))="","",OFFSET('Sanitation Data'!$D$32,0,10*ROW('Sanitation Data'!D171)))</f>
        <v/>
      </c>
      <c r="CP177" s="289" t="str">
        <f ca="true">+IF(OFFSET('Sanitation Data'!$E$28,0,10*ROW('Sanitation Data'!E171))="","",OFFSET('Sanitation Data'!$E$28,0,10*ROW('Sanitation Data'!E171)))</f>
        <v/>
      </c>
      <c r="CQ177" s="289" t="str">
        <f ca="true">+IF(OFFSET('Sanitation Data'!$E$29,0,10*ROW('Sanitation Data'!E171))="","",OFFSET('Sanitation Data'!$E$29,0,10*ROW('Sanitation Data'!E171)))</f>
        <v/>
      </c>
      <c r="CR177" s="289" t="str">
        <f ca="true">+IF(OFFSET('Sanitation Data'!$E$30,0,10*ROW('Sanitation Data'!E171))="","",OFFSET('Sanitation Data'!$E$30,0,10*ROW('Sanitation Data'!E171)))</f>
        <v/>
      </c>
      <c r="CS177" s="289" t="str">
        <f ca="true">+IF(OFFSET('Sanitation Data'!$E$31,0,10*ROW('Sanitation Data'!E171))="","",OFFSET('Sanitation Data'!$E$31,0,10*ROW('Sanitation Data'!E171)))</f>
        <v/>
      </c>
      <c r="CT177" s="289" t="str">
        <f ca="true">+IF(OFFSET('Sanitation Data'!$E$32,0,10*ROW('Sanitation Data'!E171))="","",OFFSET('Sanitation Data'!$E$32,0,10*ROW('Sanitation Data'!E171)))</f>
        <v/>
      </c>
      <c r="CU177" s="289" t="str">
        <f ca="true">+IF(OFFSET('Sanitation Data'!$F$28,0,10*ROW('Sanitation Data'!F171))="","",OFFSET('Sanitation Data'!$F$28,0,10*ROW('Sanitation Data'!F171)))</f>
        <v/>
      </c>
      <c r="CV177" s="289" t="str">
        <f ca="true">+IF(OFFSET('Sanitation Data'!$F$29,0,10*ROW('Sanitation Data'!F171))="","",OFFSET('Sanitation Data'!$F$29,0,10*ROW('Sanitation Data'!F171)))</f>
        <v/>
      </c>
      <c r="CW177" s="289" t="str">
        <f ca="true">+IF(OFFSET('Sanitation Data'!$F$30,0,10*ROW('Sanitation Data'!F171))="","",OFFSET('Sanitation Data'!$F$30,0,10*ROW('Sanitation Data'!F171)))</f>
        <v/>
      </c>
      <c r="CX177" s="289" t="str">
        <f ca="true">+IF(OFFSET('Sanitation Data'!$F$31,0,10*ROW('Sanitation Data'!F171))="","",OFFSET('Sanitation Data'!$F$31,0,10*ROW('Sanitation Data'!F171)))</f>
        <v/>
      </c>
      <c r="CY177" s="289" t="str">
        <f ca="true">+IF(OFFSET('Sanitation Data'!$F$32,0,10*ROW('Sanitation Data'!F171))="","",OFFSET('Sanitation Data'!$F$32,0,10*ROW('Sanitation Data'!F171)))</f>
        <v/>
      </c>
      <c r="CZ177" s="289" t="str">
        <f ca="true">+IF(OFFSET('Sanitation Data'!$G$28,0,10*ROW('Sanitation Data'!G171))="","",OFFSET('Sanitation Data'!$G$28,0,10*ROW('Sanitation Data'!G171)))</f>
        <v/>
      </c>
      <c r="DA177" s="289" t="str">
        <f ca="true">+IF(OFFSET('Sanitation Data'!$G$29,0,10*ROW('Sanitation Data'!G171))="","",OFFSET('Sanitation Data'!$G$29,0,10*ROW('Sanitation Data'!G171)))</f>
        <v/>
      </c>
      <c r="DB177" s="289" t="str">
        <f ca="true">+IF(OFFSET('Sanitation Data'!$G$30,0,10*ROW('Sanitation Data'!G171))="","",OFFSET('Sanitation Data'!$G$30,0,10*ROW('Sanitation Data'!G171)))</f>
        <v/>
      </c>
      <c r="DC177" s="289" t="str">
        <f ca="true">+IF(OFFSET('Sanitation Data'!$G$31,0,10*ROW('Sanitation Data'!G171))="","",OFFSET('Sanitation Data'!$G$31,0,10*ROW('Sanitation Data'!G171)))</f>
        <v/>
      </c>
      <c r="DD177" s="289" t="str">
        <f ca="true">+IF(OFFSET('Sanitation Data'!$G$32,0,10*ROW('Sanitation Data'!G171))="","",OFFSET('Sanitation Data'!$G$32,0,10*ROW('Sanitation Data'!G171)))</f>
        <v/>
      </c>
      <c r="DE177" s="289" t="str">
        <f ca="true">+IF(OFFSET('Sanitation Data'!$H$28,0,10*ROW('Sanitation Data'!H171))="","",OFFSET('Sanitation Data'!$H$28,0,10*ROW('Sanitation Data'!H171)))</f>
        <v/>
      </c>
      <c r="DF177" s="289" t="str">
        <f ca="true">+IF(OFFSET('Sanitation Data'!$H$29,0,10*ROW('Sanitation Data'!H171))="","",OFFSET('Sanitation Data'!$H$29,0,10*ROW('Sanitation Data'!H171)))</f>
        <v/>
      </c>
      <c r="DG177" s="289" t="str">
        <f ca="true">+IF(OFFSET('Sanitation Data'!$H$30,0,10*ROW('Sanitation Data'!H171))="","",OFFSET('Sanitation Data'!$H$30,0,10*ROW('Sanitation Data'!H171)))</f>
        <v/>
      </c>
      <c r="DH177" s="289" t="str">
        <f ca="true">+IF(OFFSET('Sanitation Data'!$H$31,0,10*ROW('Sanitation Data'!H171))="","",OFFSET('Sanitation Data'!$H$31,0,10*ROW('Sanitation Data'!H171)))</f>
        <v/>
      </c>
      <c r="DI177" s="289" t="str">
        <f ca="true">+IF(OFFSET('Sanitation Data'!$H$32,0,10*ROW('Sanitation Data'!H171))="","",OFFSET('Sanitation Data'!$H$32,0,10*ROW('Sanitation Data'!H171)))</f>
        <v/>
      </c>
      <c r="DJ177" s="289" t="str">
        <f ca="true">+IF(OFFSET('Sanitation Data'!$I$28,0,10*ROW('Sanitation Data'!I171))="","",OFFSET('Sanitation Data'!$I$28,0,10*ROW('Sanitation Data'!I171)))</f>
        <v/>
      </c>
      <c r="DK177" s="289" t="str">
        <f ca="true">+IF(OFFSET('Sanitation Data'!$I$29,0,10*ROW('Sanitation Data'!I171))="","",OFFSET('Sanitation Data'!$I$29,0,10*ROW('Sanitation Data'!I171)))</f>
        <v/>
      </c>
      <c r="DL177" s="289" t="str">
        <f ca="true">+IF(OFFSET('Sanitation Data'!$I$30,0,10*ROW('Sanitation Data'!I171))="","",OFFSET('Sanitation Data'!$I$30,0,10*ROW('Sanitation Data'!I171)))</f>
        <v/>
      </c>
      <c r="DM177" s="289" t="str">
        <f ca="true">+IF(OFFSET('Sanitation Data'!$I$31,0,10*ROW('Sanitation Data'!I171))="","",OFFSET('Sanitation Data'!$I$31,0,10*ROW('Sanitation Data'!I171)))</f>
        <v/>
      </c>
      <c r="DN177" s="289" t="str">
        <f ca="true">+IF(OFFSET('Sanitation Data'!$I$32,0,10*ROW('Sanitation Data'!I171))="","",OFFSET('Sanitation Data'!$I$32,0,10*ROW('Sanitation Data'!I171)))</f>
        <v/>
      </c>
      <c r="DO177" s="289" t="str">
        <f ca="true">+IF(OFFSET('Hygiene Data'!$D$11,0,10*ROW('Hygiene Data'!D171))="","",OFFSET('Hygiene Data'!$D$11,0,10*ROW('Hygiene Data'!D171)))</f>
        <v/>
      </c>
      <c r="DP177" s="289" t="str">
        <f ca="true">+IF(OFFSET('Hygiene Data'!$D$12,0,10*ROW('Hygiene Data'!D171))="","",OFFSET('Hygiene Data'!$D$12,0,10*ROW('Hygiene Data'!D171)))</f>
        <v/>
      </c>
      <c r="DQ177" s="289" t="str">
        <f ca="true">+IF(OFFSET('Hygiene Data'!$D$13,0,10*ROW('Hygiene Data'!D171))="","",OFFSET('Hygiene Data'!$D$13,0,10*ROW('Hygiene Data'!D171)))</f>
        <v/>
      </c>
      <c r="DR177" s="289" t="str">
        <f ca="true">+IF(OFFSET('Hygiene Data'!$E$11,0,10*ROW('Hygiene Data'!E171))="","",OFFSET('Hygiene Data'!$E$11,0,10*ROW('Hygiene Data'!E171)))</f>
        <v/>
      </c>
      <c r="DS177" s="289" t="str">
        <f ca="true">+IF(OFFSET('Hygiene Data'!$E$12,0,10*ROW('Hygiene Data'!E171))="","",OFFSET('Hygiene Data'!$E$12,0,10*ROW('Hygiene Data'!E171)))</f>
        <v/>
      </c>
      <c r="DT177" s="289" t="str">
        <f ca="true">+IF(OFFSET('Hygiene Data'!$E$13,0,10*ROW('Hygiene Data'!E171))="","",OFFSET('Hygiene Data'!$E$13,0,10*ROW('Hygiene Data'!E171)))</f>
        <v/>
      </c>
      <c r="DU177" s="289" t="str">
        <f ca="true">+IF(OFFSET('Hygiene Data'!$F$11,0,10*ROW('Hygiene Data'!F171))="","",OFFSET('Hygiene Data'!$F$11,0,10*ROW('Hygiene Data'!F171)))</f>
        <v/>
      </c>
      <c r="DV177" s="289" t="str">
        <f ca="true">+IF(OFFSET('Hygiene Data'!$F$12,0,10*ROW('Hygiene Data'!F171))="","",OFFSET('Hygiene Data'!$F$12,0,10*ROW('Hygiene Data'!F171)))</f>
        <v/>
      </c>
      <c r="DW177" s="289" t="str">
        <f ca="true">+IF(OFFSET('Hygiene Data'!$F$13,0,10*ROW('Hygiene Data'!F171))="","",OFFSET('Hygiene Data'!$F$13,0,10*ROW('Hygiene Data'!F171)))</f>
        <v/>
      </c>
      <c r="DX177" s="289" t="str">
        <f ca="true">+IF(OFFSET('Hygiene Data'!$G$11,0,10*ROW('Hygiene Data'!G171))="","",OFFSET('Hygiene Data'!$G$11,0,10*ROW('Hygiene Data'!G171)))</f>
        <v/>
      </c>
      <c r="DY177" s="289" t="str">
        <f ca="true">+IF(OFFSET('Hygiene Data'!$G$12,0,10*ROW('Hygiene Data'!G171))="","",OFFSET('Hygiene Data'!$G$12,0,10*ROW('Hygiene Data'!G171)))</f>
        <v/>
      </c>
      <c r="DZ177" s="289" t="str">
        <f ca="true">+IF(OFFSET('Hygiene Data'!$G$13,0,10*ROW('Hygiene Data'!G171))="","",OFFSET('Hygiene Data'!$G$13,0,10*ROW('Hygiene Data'!G171)))</f>
        <v/>
      </c>
      <c r="EA177" s="289" t="str">
        <f ca="true">+IF(OFFSET('Hygiene Data'!$H$11,0,10*ROW('Hygiene Data'!H171))="","",OFFSET('Hygiene Data'!$H$11,0,10*ROW('Hygiene Data'!H171)))</f>
        <v/>
      </c>
      <c r="EB177" s="289" t="str">
        <f ca="true">+IF(OFFSET('Hygiene Data'!$H$12,0,10*ROW('Hygiene Data'!H171))="","",OFFSET('Hygiene Data'!$H$12,0,10*ROW('Hygiene Data'!H171)))</f>
        <v/>
      </c>
      <c r="EC177" s="289" t="str">
        <f ca="true">+IF(OFFSET('Hygiene Data'!$H$13,0,10*ROW('Hygiene Data'!H171))="","",OFFSET('Hygiene Data'!$H$13,0,10*ROW('Hygiene Data'!H171)))</f>
        <v/>
      </c>
      <c r="ED177" s="289" t="str">
        <f ca="true">+IF(OFFSET('Hygiene Data'!$I$11,0,10*ROW('Hygiene Data'!I171))="","",OFFSET('Hygiene Data'!$I$11,0,10*ROW('Hygiene Data'!I171)))</f>
        <v/>
      </c>
      <c r="EE177" s="289" t="str">
        <f ca="true">+IF(OFFSET('Hygiene Data'!$I$12,0,10*ROW('Hygiene Data'!I171))="","",OFFSET('Hygiene Data'!$I$12,0,10*ROW('Hygiene Data'!I171)))</f>
        <v/>
      </c>
      <c r="EF177" s="289"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5"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9"/>
      <c r="BS178" s="289" t="str">
        <f ca="true">+IF(OFFSET('Water Data'!$D$27,0,10*ROW('Water Data'!D172))="","",OFFSET('Water Data'!$D$27,0,10*ROW('Water Data'!D172)))</f>
        <v/>
      </c>
      <c r="BT178" s="289" t="str">
        <f ca="true">+IF(OFFSET('Water Data'!$D$28,0,10*ROW('Water Data'!D172))="","",OFFSET('Water Data'!$D$28,0,10*ROW('Water Data'!D172)))</f>
        <v/>
      </c>
      <c r="BU178" s="289" t="str">
        <f ca="true">+IF(OFFSET('Water Data'!$D$29,0,10*ROW('Water Data'!D172))="","",OFFSET('Water Data'!$D$29,0,10*ROW('Water Data'!D172)))</f>
        <v/>
      </c>
      <c r="BV178" s="289" t="str">
        <f ca="true">+IF(OFFSET('Water Data'!$E$27,0,10*ROW('Water Data'!E172))="","",OFFSET('Water Data'!$E$27,0,10*ROW('Water Data'!E172)))</f>
        <v/>
      </c>
      <c r="BW178" s="289" t="str">
        <f ca="true">+IF(OFFSET('Water Data'!$E$28,0,10*ROW('Water Data'!E172))="","",OFFSET('Water Data'!$E$28,0,10*ROW('Water Data'!E172)))</f>
        <v/>
      </c>
      <c r="BX178" s="289" t="str">
        <f ca="true">+IF(OFFSET('Water Data'!$E$29,0,10*ROW('Water Data'!E172))="","",OFFSET('Water Data'!$E$29,0,10*ROW('Water Data'!E172)))</f>
        <v/>
      </c>
      <c r="BY178" s="289" t="str">
        <f ca="true">+IF(OFFSET('Water Data'!$F$27,0,10*ROW('Water Data'!F172))="","",OFFSET('Water Data'!$F$27,0,10*ROW('Water Data'!F172)))</f>
        <v/>
      </c>
      <c r="BZ178" s="289" t="str">
        <f ca="true">+IF(OFFSET('Water Data'!$F$28,0,10*ROW('Water Data'!F172))="","",OFFSET('Water Data'!$F$28,0,10*ROW('Water Data'!F172)))</f>
        <v/>
      </c>
      <c r="CA178" s="289" t="str">
        <f ca="true">+IF(OFFSET('Water Data'!$F$29,0,10*ROW('Water Data'!F172))="","",OFFSET('Water Data'!$F$29,0,10*ROW('Water Data'!F172)))</f>
        <v/>
      </c>
      <c r="CB178" s="289" t="str">
        <f ca="true">+IF(OFFSET('Water Data'!$G$27,0,10*ROW('Water Data'!G172))="","",OFFSET('Water Data'!$G$27,0,10*ROW('Water Data'!G172)))</f>
        <v/>
      </c>
      <c r="CC178" s="289" t="str">
        <f ca="true">+IF(OFFSET('Water Data'!$G$28,0,10*ROW('Water Data'!G172))="","",OFFSET('Water Data'!$G$28,0,10*ROW('Water Data'!G172)))</f>
        <v/>
      </c>
      <c r="CD178" s="289" t="str">
        <f ca="true">+IF(OFFSET('Water Data'!$G$29,0,10*ROW('Water Data'!G172))="","",OFFSET('Water Data'!$G$29,0,10*ROW('Water Data'!G172)))</f>
        <v/>
      </c>
      <c r="CE178" s="289" t="str">
        <f ca="true">+IF(OFFSET('Water Data'!$H$27,0,10*ROW('Water Data'!H172))="","",OFFSET('Water Data'!$H$27,0,10*ROW('Water Data'!H172)))</f>
        <v/>
      </c>
      <c r="CF178" s="289" t="str">
        <f ca="true">+IF(OFFSET('Water Data'!$H$28,0,10*ROW('Water Data'!H172))="","",OFFSET('Water Data'!$H$28,0,10*ROW('Water Data'!H172)))</f>
        <v/>
      </c>
      <c r="CG178" s="289" t="str">
        <f ca="true">+IF(OFFSET('Water Data'!$H$29,0,10*ROW('Water Data'!H172))="","",OFFSET('Water Data'!$H$29,0,10*ROW('Water Data'!H172)))</f>
        <v/>
      </c>
      <c r="CH178" s="289" t="str">
        <f ca="true">+IF(OFFSET('Water Data'!$I$27,0,10*ROW('Water Data'!I172))="","",OFFSET('Water Data'!$I$27,0,10*ROW('Water Data'!I172)))</f>
        <v/>
      </c>
      <c r="CI178" s="289" t="str">
        <f ca="true">+IF(OFFSET('Water Data'!$I$28,0,10*ROW('Water Data'!I172))="","",OFFSET('Water Data'!$I$28,0,10*ROW('Water Data'!I172)))</f>
        <v/>
      </c>
      <c r="CJ178" s="289" t="str">
        <f ca="true">+IF(OFFSET('Water Data'!$I$29,0,10*ROW('Water Data'!I172))="","",OFFSET('Water Data'!$I$29,0,10*ROW('Water Data'!I172)))</f>
        <v/>
      </c>
      <c r="CK178" s="289" t="str">
        <f ca="true">+IF(OFFSET('Sanitation Data'!$D$28,0,10*ROW('Sanitation Data'!D172))="","",OFFSET('Sanitation Data'!$D$28,0,10*ROW('Sanitation Data'!D172)))</f>
        <v/>
      </c>
      <c r="CL178" s="289" t="str">
        <f ca="true">+IF(OFFSET('Sanitation Data'!$D$29,0,10*ROW('Sanitation Data'!D172))="","",OFFSET('Sanitation Data'!$D$29,0,10*ROW('Sanitation Data'!D172)))</f>
        <v/>
      </c>
      <c r="CM178" s="289" t="str">
        <f ca="true">+IF(OFFSET('Sanitation Data'!$D$30,0,10*ROW('Sanitation Data'!D172))="","",OFFSET('Sanitation Data'!$D$30,0,10*ROW('Sanitation Data'!D172)))</f>
        <v/>
      </c>
      <c r="CN178" s="289" t="str">
        <f ca="true">+IF(OFFSET('Sanitation Data'!$D$31,0,10*ROW('Sanitation Data'!D172))="","",OFFSET('Sanitation Data'!$D$31,0,10*ROW('Sanitation Data'!D172)))</f>
        <v/>
      </c>
      <c r="CO178" s="289" t="str">
        <f ca="true">+IF(OFFSET('Sanitation Data'!$D$32,0,10*ROW('Sanitation Data'!D172))="","",OFFSET('Sanitation Data'!$D$32,0,10*ROW('Sanitation Data'!D172)))</f>
        <v/>
      </c>
      <c r="CP178" s="289" t="str">
        <f ca="true">+IF(OFFSET('Sanitation Data'!$E$28,0,10*ROW('Sanitation Data'!E172))="","",OFFSET('Sanitation Data'!$E$28,0,10*ROW('Sanitation Data'!E172)))</f>
        <v/>
      </c>
      <c r="CQ178" s="289" t="str">
        <f ca="true">+IF(OFFSET('Sanitation Data'!$E$29,0,10*ROW('Sanitation Data'!E172))="","",OFFSET('Sanitation Data'!$E$29,0,10*ROW('Sanitation Data'!E172)))</f>
        <v/>
      </c>
      <c r="CR178" s="289" t="str">
        <f ca="true">+IF(OFFSET('Sanitation Data'!$E$30,0,10*ROW('Sanitation Data'!E172))="","",OFFSET('Sanitation Data'!$E$30,0,10*ROW('Sanitation Data'!E172)))</f>
        <v/>
      </c>
      <c r="CS178" s="289" t="str">
        <f ca="true">+IF(OFFSET('Sanitation Data'!$E$31,0,10*ROW('Sanitation Data'!E172))="","",OFFSET('Sanitation Data'!$E$31,0,10*ROW('Sanitation Data'!E172)))</f>
        <v/>
      </c>
      <c r="CT178" s="289" t="str">
        <f ca="true">+IF(OFFSET('Sanitation Data'!$E$32,0,10*ROW('Sanitation Data'!E172))="","",OFFSET('Sanitation Data'!$E$32,0,10*ROW('Sanitation Data'!E172)))</f>
        <v/>
      </c>
      <c r="CU178" s="289" t="str">
        <f ca="true">+IF(OFFSET('Sanitation Data'!$F$28,0,10*ROW('Sanitation Data'!F172))="","",OFFSET('Sanitation Data'!$F$28,0,10*ROW('Sanitation Data'!F172)))</f>
        <v/>
      </c>
      <c r="CV178" s="289" t="str">
        <f ca="true">+IF(OFFSET('Sanitation Data'!$F$29,0,10*ROW('Sanitation Data'!F172))="","",OFFSET('Sanitation Data'!$F$29,0,10*ROW('Sanitation Data'!F172)))</f>
        <v/>
      </c>
      <c r="CW178" s="289" t="str">
        <f ca="true">+IF(OFFSET('Sanitation Data'!$F$30,0,10*ROW('Sanitation Data'!F172))="","",OFFSET('Sanitation Data'!$F$30,0,10*ROW('Sanitation Data'!F172)))</f>
        <v/>
      </c>
      <c r="CX178" s="289" t="str">
        <f ca="true">+IF(OFFSET('Sanitation Data'!$F$31,0,10*ROW('Sanitation Data'!F172))="","",OFFSET('Sanitation Data'!$F$31,0,10*ROW('Sanitation Data'!F172)))</f>
        <v/>
      </c>
      <c r="CY178" s="289" t="str">
        <f ca="true">+IF(OFFSET('Sanitation Data'!$F$32,0,10*ROW('Sanitation Data'!F172))="","",OFFSET('Sanitation Data'!$F$32,0,10*ROW('Sanitation Data'!F172)))</f>
        <v/>
      </c>
      <c r="CZ178" s="289" t="str">
        <f ca="true">+IF(OFFSET('Sanitation Data'!$G$28,0,10*ROW('Sanitation Data'!G172))="","",OFFSET('Sanitation Data'!$G$28,0,10*ROW('Sanitation Data'!G172)))</f>
        <v/>
      </c>
      <c r="DA178" s="289" t="str">
        <f ca="true">+IF(OFFSET('Sanitation Data'!$G$29,0,10*ROW('Sanitation Data'!G172))="","",OFFSET('Sanitation Data'!$G$29,0,10*ROW('Sanitation Data'!G172)))</f>
        <v/>
      </c>
      <c r="DB178" s="289" t="str">
        <f ca="true">+IF(OFFSET('Sanitation Data'!$G$30,0,10*ROW('Sanitation Data'!G172))="","",OFFSET('Sanitation Data'!$G$30,0,10*ROW('Sanitation Data'!G172)))</f>
        <v/>
      </c>
      <c r="DC178" s="289" t="str">
        <f ca="true">+IF(OFFSET('Sanitation Data'!$G$31,0,10*ROW('Sanitation Data'!G172))="","",OFFSET('Sanitation Data'!$G$31,0,10*ROW('Sanitation Data'!G172)))</f>
        <v/>
      </c>
      <c r="DD178" s="289" t="str">
        <f ca="true">+IF(OFFSET('Sanitation Data'!$G$32,0,10*ROW('Sanitation Data'!G172))="","",OFFSET('Sanitation Data'!$G$32,0,10*ROW('Sanitation Data'!G172)))</f>
        <v/>
      </c>
      <c r="DE178" s="289" t="str">
        <f ca="true">+IF(OFFSET('Sanitation Data'!$H$28,0,10*ROW('Sanitation Data'!H172))="","",OFFSET('Sanitation Data'!$H$28,0,10*ROW('Sanitation Data'!H172)))</f>
        <v/>
      </c>
      <c r="DF178" s="289" t="str">
        <f ca="true">+IF(OFFSET('Sanitation Data'!$H$29,0,10*ROW('Sanitation Data'!H172))="","",OFFSET('Sanitation Data'!$H$29,0,10*ROW('Sanitation Data'!H172)))</f>
        <v/>
      </c>
      <c r="DG178" s="289" t="str">
        <f ca="true">+IF(OFFSET('Sanitation Data'!$H$30,0,10*ROW('Sanitation Data'!H172))="","",OFFSET('Sanitation Data'!$H$30,0,10*ROW('Sanitation Data'!H172)))</f>
        <v/>
      </c>
      <c r="DH178" s="289" t="str">
        <f ca="true">+IF(OFFSET('Sanitation Data'!$H$31,0,10*ROW('Sanitation Data'!H172))="","",OFFSET('Sanitation Data'!$H$31,0,10*ROW('Sanitation Data'!H172)))</f>
        <v/>
      </c>
      <c r="DI178" s="289" t="str">
        <f ca="true">+IF(OFFSET('Sanitation Data'!$H$32,0,10*ROW('Sanitation Data'!H172))="","",OFFSET('Sanitation Data'!$H$32,0,10*ROW('Sanitation Data'!H172)))</f>
        <v/>
      </c>
      <c r="DJ178" s="289" t="str">
        <f ca="true">+IF(OFFSET('Sanitation Data'!$I$28,0,10*ROW('Sanitation Data'!I172))="","",OFFSET('Sanitation Data'!$I$28,0,10*ROW('Sanitation Data'!I172)))</f>
        <v/>
      </c>
      <c r="DK178" s="289" t="str">
        <f ca="true">+IF(OFFSET('Sanitation Data'!$I$29,0,10*ROW('Sanitation Data'!I172))="","",OFFSET('Sanitation Data'!$I$29,0,10*ROW('Sanitation Data'!I172)))</f>
        <v/>
      </c>
      <c r="DL178" s="289" t="str">
        <f ca="true">+IF(OFFSET('Sanitation Data'!$I$30,0,10*ROW('Sanitation Data'!I172))="","",OFFSET('Sanitation Data'!$I$30,0,10*ROW('Sanitation Data'!I172)))</f>
        <v/>
      </c>
      <c r="DM178" s="289" t="str">
        <f ca="true">+IF(OFFSET('Sanitation Data'!$I$31,0,10*ROW('Sanitation Data'!I172))="","",OFFSET('Sanitation Data'!$I$31,0,10*ROW('Sanitation Data'!I172)))</f>
        <v/>
      </c>
      <c r="DN178" s="289" t="str">
        <f ca="true">+IF(OFFSET('Sanitation Data'!$I$32,0,10*ROW('Sanitation Data'!I172))="","",OFFSET('Sanitation Data'!$I$32,0,10*ROW('Sanitation Data'!I172)))</f>
        <v/>
      </c>
      <c r="DO178" s="289" t="str">
        <f ca="true">+IF(OFFSET('Hygiene Data'!$D$11,0,10*ROW('Hygiene Data'!D172))="","",OFFSET('Hygiene Data'!$D$11,0,10*ROW('Hygiene Data'!D172)))</f>
        <v/>
      </c>
      <c r="DP178" s="289" t="str">
        <f ca="true">+IF(OFFSET('Hygiene Data'!$D$12,0,10*ROW('Hygiene Data'!D172))="","",OFFSET('Hygiene Data'!$D$12,0,10*ROW('Hygiene Data'!D172)))</f>
        <v/>
      </c>
      <c r="DQ178" s="289" t="str">
        <f ca="true">+IF(OFFSET('Hygiene Data'!$D$13,0,10*ROW('Hygiene Data'!D172))="","",OFFSET('Hygiene Data'!$D$13,0,10*ROW('Hygiene Data'!D172)))</f>
        <v/>
      </c>
      <c r="DR178" s="289" t="str">
        <f ca="true">+IF(OFFSET('Hygiene Data'!$E$11,0,10*ROW('Hygiene Data'!E172))="","",OFFSET('Hygiene Data'!$E$11,0,10*ROW('Hygiene Data'!E172)))</f>
        <v/>
      </c>
      <c r="DS178" s="289" t="str">
        <f ca="true">+IF(OFFSET('Hygiene Data'!$E$12,0,10*ROW('Hygiene Data'!E172))="","",OFFSET('Hygiene Data'!$E$12,0,10*ROW('Hygiene Data'!E172)))</f>
        <v/>
      </c>
      <c r="DT178" s="289" t="str">
        <f ca="true">+IF(OFFSET('Hygiene Data'!$E$13,0,10*ROW('Hygiene Data'!E172))="","",OFFSET('Hygiene Data'!$E$13,0,10*ROW('Hygiene Data'!E172)))</f>
        <v/>
      </c>
      <c r="DU178" s="289" t="str">
        <f ca="true">+IF(OFFSET('Hygiene Data'!$F$11,0,10*ROW('Hygiene Data'!F172))="","",OFFSET('Hygiene Data'!$F$11,0,10*ROW('Hygiene Data'!F172)))</f>
        <v/>
      </c>
      <c r="DV178" s="289" t="str">
        <f ca="true">+IF(OFFSET('Hygiene Data'!$F$12,0,10*ROW('Hygiene Data'!F172))="","",OFFSET('Hygiene Data'!$F$12,0,10*ROW('Hygiene Data'!F172)))</f>
        <v/>
      </c>
      <c r="DW178" s="289" t="str">
        <f ca="true">+IF(OFFSET('Hygiene Data'!$F$13,0,10*ROW('Hygiene Data'!F172))="","",OFFSET('Hygiene Data'!$F$13,0,10*ROW('Hygiene Data'!F172)))</f>
        <v/>
      </c>
      <c r="DX178" s="289" t="str">
        <f ca="true">+IF(OFFSET('Hygiene Data'!$G$11,0,10*ROW('Hygiene Data'!G172))="","",OFFSET('Hygiene Data'!$G$11,0,10*ROW('Hygiene Data'!G172)))</f>
        <v/>
      </c>
      <c r="DY178" s="289" t="str">
        <f ca="true">+IF(OFFSET('Hygiene Data'!$G$12,0,10*ROW('Hygiene Data'!G172))="","",OFFSET('Hygiene Data'!$G$12,0,10*ROW('Hygiene Data'!G172)))</f>
        <v/>
      </c>
      <c r="DZ178" s="289" t="str">
        <f ca="true">+IF(OFFSET('Hygiene Data'!$G$13,0,10*ROW('Hygiene Data'!G172))="","",OFFSET('Hygiene Data'!$G$13,0,10*ROW('Hygiene Data'!G172)))</f>
        <v/>
      </c>
      <c r="EA178" s="289" t="str">
        <f ca="true">+IF(OFFSET('Hygiene Data'!$H$11,0,10*ROW('Hygiene Data'!H172))="","",OFFSET('Hygiene Data'!$H$11,0,10*ROW('Hygiene Data'!H172)))</f>
        <v/>
      </c>
      <c r="EB178" s="289" t="str">
        <f ca="true">+IF(OFFSET('Hygiene Data'!$H$12,0,10*ROW('Hygiene Data'!H172))="","",OFFSET('Hygiene Data'!$H$12,0,10*ROW('Hygiene Data'!H172)))</f>
        <v/>
      </c>
      <c r="EC178" s="289" t="str">
        <f ca="true">+IF(OFFSET('Hygiene Data'!$H$13,0,10*ROW('Hygiene Data'!H172))="","",OFFSET('Hygiene Data'!$H$13,0,10*ROW('Hygiene Data'!H172)))</f>
        <v/>
      </c>
      <c r="ED178" s="289" t="str">
        <f ca="true">+IF(OFFSET('Hygiene Data'!$I$11,0,10*ROW('Hygiene Data'!I172))="","",OFFSET('Hygiene Data'!$I$11,0,10*ROW('Hygiene Data'!I172)))</f>
        <v/>
      </c>
      <c r="EE178" s="289" t="str">
        <f ca="true">+IF(OFFSET('Hygiene Data'!$I$12,0,10*ROW('Hygiene Data'!I172))="","",OFFSET('Hygiene Data'!$I$12,0,10*ROW('Hygiene Data'!I172)))</f>
        <v/>
      </c>
      <c r="EF178" s="289"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5"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9"/>
      <c r="BS179" s="289" t="str">
        <f ca="true">+IF(OFFSET('Water Data'!$D$27,0,10*ROW('Water Data'!D173))="","",OFFSET('Water Data'!$D$27,0,10*ROW('Water Data'!D173)))</f>
        <v/>
      </c>
      <c r="BT179" s="289" t="str">
        <f ca="true">+IF(OFFSET('Water Data'!$D$28,0,10*ROW('Water Data'!D173))="","",OFFSET('Water Data'!$D$28,0,10*ROW('Water Data'!D173)))</f>
        <v/>
      </c>
      <c r="BU179" s="289" t="str">
        <f ca="true">+IF(OFFSET('Water Data'!$D$29,0,10*ROW('Water Data'!D173))="","",OFFSET('Water Data'!$D$29,0,10*ROW('Water Data'!D173)))</f>
        <v/>
      </c>
      <c r="BV179" s="289" t="str">
        <f ca="true">+IF(OFFSET('Water Data'!$E$27,0,10*ROW('Water Data'!E173))="","",OFFSET('Water Data'!$E$27,0,10*ROW('Water Data'!E173)))</f>
        <v/>
      </c>
      <c r="BW179" s="289" t="str">
        <f ca="true">+IF(OFFSET('Water Data'!$E$28,0,10*ROW('Water Data'!E173))="","",OFFSET('Water Data'!$E$28,0,10*ROW('Water Data'!E173)))</f>
        <v/>
      </c>
      <c r="BX179" s="289" t="str">
        <f ca="true">+IF(OFFSET('Water Data'!$E$29,0,10*ROW('Water Data'!E173))="","",OFFSET('Water Data'!$E$29,0,10*ROW('Water Data'!E173)))</f>
        <v/>
      </c>
      <c r="BY179" s="289" t="str">
        <f ca="true">+IF(OFFSET('Water Data'!$F$27,0,10*ROW('Water Data'!F173))="","",OFFSET('Water Data'!$F$27,0,10*ROW('Water Data'!F173)))</f>
        <v/>
      </c>
      <c r="BZ179" s="289" t="str">
        <f ca="true">+IF(OFFSET('Water Data'!$F$28,0,10*ROW('Water Data'!F173))="","",OFFSET('Water Data'!$F$28,0,10*ROW('Water Data'!F173)))</f>
        <v/>
      </c>
      <c r="CA179" s="289" t="str">
        <f ca="true">+IF(OFFSET('Water Data'!$F$29,0,10*ROW('Water Data'!F173))="","",OFFSET('Water Data'!$F$29,0,10*ROW('Water Data'!F173)))</f>
        <v/>
      </c>
      <c r="CB179" s="289" t="str">
        <f ca="true">+IF(OFFSET('Water Data'!$G$27,0,10*ROW('Water Data'!G173))="","",OFFSET('Water Data'!$G$27,0,10*ROW('Water Data'!G173)))</f>
        <v/>
      </c>
      <c r="CC179" s="289" t="str">
        <f ca="true">+IF(OFFSET('Water Data'!$G$28,0,10*ROW('Water Data'!G173))="","",OFFSET('Water Data'!$G$28,0,10*ROW('Water Data'!G173)))</f>
        <v/>
      </c>
      <c r="CD179" s="289" t="str">
        <f ca="true">+IF(OFFSET('Water Data'!$G$29,0,10*ROW('Water Data'!G173))="","",OFFSET('Water Data'!$G$29,0,10*ROW('Water Data'!G173)))</f>
        <v/>
      </c>
      <c r="CE179" s="289" t="str">
        <f ca="true">+IF(OFFSET('Water Data'!$H$27,0,10*ROW('Water Data'!H173))="","",OFFSET('Water Data'!$H$27,0,10*ROW('Water Data'!H173)))</f>
        <v/>
      </c>
      <c r="CF179" s="289" t="str">
        <f ca="true">+IF(OFFSET('Water Data'!$H$28,0,10*ROW('Water Data'!H173))="","",OFFSET('Water Data'!$H$28,0,10*ROW('Water Data'!H173)))</f>
        <v/>
      </c>
      <c r="CG179" s="289" t="str">
        <f ca="true">+IF(OFFSET('Water Data'!$H$29,0,10*ROW('Water Data'!H173))="","",OFFSET('Water Data'!$H$29,0,10*ROW('Water Data'!H173)))</f>
        <v/>
      </c>
      <c r="CH179" s="289" t="str">
        <f ca="true">+IF(OFFSET('Water Data'!$I$27,0,10*ROW('Water Data'!I173))="","",OFFSET('Water Data'!$I$27,0,10*ROW('Water Data'!I173)))</f>
        <v/>
      </c>
      <c r="CI179" s="289" t="str">
        <f ca="true">+IF(OFFSET('Water Data'!$I$28,0,10*ROW('Water Data'!I173))="","",OFFSET('Water Data'!$I$28,0,10*ROW('Water Data'!I173)))</f>
        <v/>
      </c>
      <c r="CJ179" s="289" t="str">
        <f ca="true">+IF(OFFSET('Water Data'!$I$29,0,10*ROW('Water Data'!I173))="","",OFFSET('Water Data'!$I$29,0,10*ROW('Water Data'!I173)))</f>
        <v/>
      </c>
      <c r="CK179" s="289" t="str">
        <f ca="true">+IF(OFFSET('Sanitation Data'!$D$28,0,10*ROW('Sanitation Data'!D173))="","",OFFSET('Sanitation Data'!$D$28,0,10*ROW('Sanitation Data'!D173)))</f>
        <v/>
      </c>
      <c r="CL179" s="289" t="str">
        <f ca="true">+IF(OFFSET('Sanitation Data'!$D$29,0,10*ROW('Sanitation Data'!D173))="","",OFFSET('Sanitation Data'!$D$29,0,10*ROW('Sanitation Data'!D173)))</f>
        <v/>
      </c>
      <c r="CM179" s="289" t="str">
        <f ca="true">+IF(OFFSET('Sanitation Data'!$D$30,0,10*ROW('Sanitation Data'!D173))="","",OFFSET('Sanitation Data'!$D$30,0,10*ROW('Sanitation Data'!D173)))</f>
        <v/>
      </c>
      <c r="CN179" s="289" t="str">
        <f ca="true">+IF(OFFSET('Sanitation Data'!$D$31,0,10*ROW('Sanitation Data'!D173))="","",OFFSET('Sanitation Data'!$D$31,0,10*ROW('Sanitation Data'!D173)))</f>
        <v/>
      </c>
      <c r="CO179" s="289" t="str">
        <f ca="true">+IF(OFFSET('Sanitation Data'!$D$32,0,10*ROW('Sanitation Data'!D173))="","",OFFSET('Sanitation Data'!$D$32,0,10*ROW('Sanitation Data'!D173)))</f>
        <v/>
      </c>
      <c r="CP179" s="289" t="str">
        <f ca="true">+IF(OFFSET('Sanitation Data'!$E$28,0,10*ROW('Sanitation Data'!E173))="","",OFFSET('Sanitation Data'!$E$28,0,10*ROW('Sanitation Data'!E173)))</f>
        <v/>
      </c>
      <c r="CQ179" s="289" t="str">
        <f ca="true">+IF(OFFSET('Sanitation Data'!$E$29,0,10*ROW('Sanitation Data'!E173))="","",OFFSET('Sanitation Data'!$E$29,0,10*ROW('Sanitation Data'!E173)))</f>
        <v/>
      </c>
      <c r="CR179" s="289" t="str">
        <f ca="true">+IF(OFFSET('Sanitation Data'!$E$30,0,10*ROW('Sanitation Data'!E173))="","",OFFSET('Sanitation Data'!$E$30,0,10*ROW('Sanitation Data'!E173)))</f>
        <v/>
      </c>
      <c r="CS179" s="289" t="str">
        <f ca="true">+IF(OFFSET('Sanitation Data'!$E$31,0,10*ROW('Sanitation Data'!E173))="","",OFFSET('Sanitation Data'!$E$31,0,10*ROW('Sanitation Data'!E173)))</f>
        <v/>
      </c>
      <c r="CT179" s="289" t="str">
        <f ca="true">+IF(OFFSET('Sanitation Data'!$E$32,0,10*ROW('Sanitation Data'!E173))="","",OFFSET('Sanitation Data'!$E$32,0,10*ROW('Sanitation Data'!E173)))</f>
        <v/>
      </c>
      <c r="CU179" s="289" t="str">
        <f ca="true">+IF(OFFSET('Sanitation Data'!$F$28,0,10*ROW('Sanitation Data'!F173))="","",OFFSET('Sanitation Data'!$F$28,0,10*ROW('Sanitation Data'!F173)))</f>
        <v/>
      </c>
      <c r="CV179" s="289" t="str">
        <f ca="true">+IF(OFFSET('Sanitation Data'!$F$29,0,10*ROW('Sanitation Data'!F173))="","",OFFSET('Sanitation Data'!$F$29,0,10*ROW('Sanitation Data'!F173)))</f>
        <v/>
      </c>
      <c r="CW179" s="289" t="str">
        <f ca="true">+IF(OFFSET('Sanitation Data'!$F$30,0,10*ROW('Sanitation Data'!F173))="","",OFFSET('Sanitation Data'!$F$30,0,10*ROW('Sanitation Data'!F173)))</f>
        <v/>
      </c>
      <c r="CX179" s="289" t="str">
        <f ca="true">+IF(OFFSET('Sanitation Data'!$F$31,0,10*ROW('Sanitation Data'!F173))="","",OFFSET('Sanitation Data'!$F$31,0,10*ROW('Sanitation Data'!F173)))</f>
        <v/>
      </c>
      <c r="CY179" s="289" t="str">
        <f ca="true">+IF(OFFSET('Sanitation Data'!$F$32,0,10*ROW('Sanitation Data'!F173))="","",OFFSET('Sanitation Data'!$F$32,0,10*ROW('Sanitation Data'!F173)))</f>
        <v/>
      </c>
      <c r="CZ179" s="289" t="str">
        <f ca="true">+IF(OFFSET('Sanitation Data'!$G$28,0,10*ROW('Sanitation Data'!G173))="","",OFFSET('Sanitation Data'!$G$28,0,10*ROW('Sanitation Data'!G173)))</f>
        <v/>
      </c>
      <c r="DA179" s="289" t="str">
        <f ca="true">+IF(OFFSET('Sanitation Data'!$G$29,0,10*ROW('Sanitation Data'!G173))="","",OFFSET('Sanitation Data'!$G$29,0,10*ROW('Sanitation Data'!G173)))</f>
        <v/>
      </c>
      <c r="DB179" s="289" t="str">
        <f ca="true">+IF(OFFSET('Sanitation Data'!$G$30,0,10*ROW('Sanitation Data'!G173))="","",OFFSET('Sanitation Data'!$G$30,0,10*ROW('Sanitation Data'!G173)))</f>
        <v/>
      </c>
      <c r="DC179" s="289" t="str">
        <f ca="true">+IF(OFFSET('Sanitation Data'!$G$31,0,10*ROW('Sanitation Data'!G173))="","",OFFSET('Sanitation Data'!$G$31,0,10*ROW('Sanitation Data'!G173)))</f>
        <v/>
      </c>
      <c r="DD179" s="289" t="str">
        <f ca="true">+IF(OFFSET('Sanitation Data'!$G$32,0,10*ROW('Sanitation Data'!G173))="","",OFFSET('Sanitation Data'!$G$32,0,10*ROW('Sanitation Data'!G173)))</f>
        <v/>
      </c>
      <c r="DE179" s="289" t="str">
        <f ca="true">+IF(OFFSET('Sanitation Data'!$H$28,0,10*ROW('Sanitation Data'!H173))="","",OFFSET('Sanitation Data'!$H$28,0,10*ROW('Sanitation Data'!H173)))</f>
        <v/>
      </c>
      <c r="DF179" s="289" t="str">
        <f ca="true">+IF(OFFSET('Sanitation Data'!$H$29,0,10*ROW('Sanitation Data'!H173))="","",OFFSET('Sanitation Data'!$H$29,0,10*ROW('Sanitation Data'!H173)))</f>
        <v/>
      </c>
      <c r="DG179" s="289" t="str">
        <f ca="true">+IF(OFFSET('Sanitation Data'!$H$30,0,10*ROW('Sanitation Data'!H173))="","",OFFSET('Sanitation Data'!$H$30,0,10*ROW('Sanitation Data'!H173)))</f>
        <v/>
      </c>
      <c r="DH179" s="289" t="str">
        <f ca="true">+IF(OFFSET('Sanitation Data'!$H$31,0,10*ROW('Sanitation Data'!H173))="","",OFFSET('Sanitation Data'!$H$31,0,10*ROW('Sanitation Data'!H173)))</f>
        <v/>
      </c>
      <c r="DI179" s="289" t="str">
        <f ca="true">+IF(OFFSET('Sanitation Data'!$H$32,0,10*ROW('Sanitation Data'!H173))="","",OFFSET('Sanitation Data'!$H$32,0,10*ROW('Sanitation Data'!H173)))</f>
        <v/>
      </c>
      <c r="DJ179" s="289" t="str">
        <f ca="true">+IF(OFFSET('Sanitation Data'!$I$28,0,10*ROW('Sanitation Data'!I173))="","",OFFSET('Sanitation Data'!$I$28,0,10*ROW('Sanitation Data'!I173)))</f>
        <v/>
      </c>
      <c r="DK179" s="289" t="str">
        <f ca="true">+IF(OFFSET('Sanitation Data'!$I$29,0,10*ROW('Sanitation Data'!I173))="","",OFFSET('Sanitation Data'!$I$29,0,10*ROW('Sanitation Data'!I173)))</f>
        <v/>
      </c>
      <c r="DL179" s="289" t="str">
        <f ca="true">+IF(OFFSET('Sanitation Data'!$I$30,0,10*ROW('Sanitation Data'!I173))="","",OFFSET('Sanitation Data'!$I$30,0,10*ROW('Sanitation Data'!I173)))</f>
        <v/>
      </c>
      <c r="DM179" s="289" t="str">
        <f ca="true">+IF(OFFSET('Sanitation Data'!$I$31,0,10*ROW('Sanitation Data'!I173))="","",OFFSET('Sanitation Data'!$I$31,0,10*ROW('Sanitation Data'!I173)))</f>
        <v/>
      </c>
      <c r="DN179" s="289" t="str">
        <f ca="true">+IF(OFFSET('Sanitation Data'!$I$32,0,10*ROW('Sanitation Data'!I173))="","",OFFSET('Sanitation Data'!$I$32,0,10*ROW('Sanitation Data'!I173)))</f>
        <v/>
      </c>
      <c r="DO179" s="289" t="str">
        <f ca="true">+IF(OFFSET('Hygiene Data'!$D$11,0,10*ROW('Hygiene Data'!D173))="","",OFFSET('Hygiene Data'!$D$11,0,10*ROW('Hygiene Data'!D173)))</f>
        <v/>
      </c>
      <c r="DP179" s="289" t="str">
        <f ca="true">+IF(OFFSET('Hygiene Data'!$D$12,0,10*ROW('Hygiene Data'!D173))="","",OFFSET('Hygiene Data'!$D$12,0,10*ROW('Hygiene Data'!D173)))</f>
        <v/>
      </c>
      <c r="DQ179" s="289" t="str">
        <f ca="true">+IF(OFFSET('Hygiene Data'!$D$13,0,10*ROW('Hygiene Data'!D173))="","",OFFSET('Hygiene Data'!$D$13,0,10*ROW('Hygiene Data'!D173)))</f>
        <v/>
      </c>
      <c r="DR179" s="289" t="str">
        <f ca="true">+IF(OFFSET('Hygiene Data'!$E$11,0,10*ROW('Hygiene Data'!E173))="","",OFFSET('Hygiene Data'!$E$11,0,10*ROW('Hygiene Data'!E173)))</f>
        <v/>
      </c>
      <c r="DS179" s="289" t="str">
        <f ca="true">+IF(OFFSET('Hygiene Data'!$E$12,0,10*ROW('Hygiene Data'!E173))="","",OFFSET('Hygiene Data'!$E$12,0,10*ROW('Hygiene Data'!E173)))</f>
        <v/>
      </c>
      <c r="DT179" s="289" t="str">
        <f ca="true">+IF(OFFSET('Hygiene Data'!$E$13,0,10*ROW('Hygiene Data'!E173))="","",OFFSET('Hygiene Data'!$E$13,0,10*ROW('Hygiene Data'!E173)))</f>
        <v/>
      </c>
      <c r="DU179" s="289" t="str">
        <f ca="true">+IF(OFFSET('Hygiene Data'!$F$11,0,10*ROW('Hygiene Data'!F173))="","",OFFSET('Hygiene Data'!$F$11,0,10*ROW('Hygiene Data'!F173)))</f>
        <v/>
      </c>
      <c r="DV179" s="289" t="str">
        <f ca="true">+IF(OFFSET('Hygiene Data'!$F$12,0,10*ROW('Hygiene Data'!F173))="","",OFFSET('Hygiene Data'!$F$12,0,10*ROW('Hygiene Data'!F173)))</f>
        <v/>
      </c>
      <c r="DW179" s="289" t="str">
        <f ca="true">+IF(OFFSET('Hygiene Data'!$F$13,0,10*ROW('Hygiene Data'!F173))="","",OFFSET('Hygiene Data'!$F$13,0,10*ROW('Hygiene Data'!F173)))</f>
        <v/>
      </c>
      <c r="DX179" s="289" t="str">
        <f ca="true">+IF(OFFSET('Hygiene Data'!$G$11,0,10*ROW('Hygiene Data'!G173))="","",OFFSET('Hygiene Data'!$G$11,0,10*ROW('Hygiene Data'!G173)))</f>
        <v/>
      </c>
      <c r="DY179" s="289" t="str">
        <f ca="true">+IF(OFFSET('Hygiene Data'!$G$12,0,10*ROW('Hygiene Data'!G173))="","",OFFSET('Hygiene Data'!$G$12,0,10*ROW('Hygiene Data'!G173)))</f>
        <v/>
      </c>
      <c r="DZ179" s="289" t="str">
        <f ca="true">+IF(OFFSET('Hygiene Data'!$G$13,0,10*ROW('Hygiene Data'!G173))="","",OFFSET('Hygiene Data'!$G$13,0,10*ROW('Hygiene Data'!G173)))</f>
        <v/>
      </c>
      <c r="EA179" s="289" t="str">
        <f ca="true">+IF(OFFSET('Hygiene Data'!$H$11,0,10*ROW('Hygiene Data'!H173))="","",OFFSET('Hygiene Data'!$H$11,0,10*ROW('Hygiene Data'!H173)))</f>
        <v/>
      </c>
      <c r="EB179" s="289" t="str">
        <f ca="true">+IF(OFFSET('Hygiene Data'!$H$12,0,10*ROW('Hygiene Data'!H173))="","",OFFSET('Hygiene Data'!$H$12,0,10*ROW('Hygiene Data'!H173)))</f>
        <v/>
      </c>
      <c r="EC179" s="289" t="str">
        <f ca="true">+IF(OFFSET('Hygiene Data'!$H$13,0,10*ROW('Hygiene Data'!H173))="","",OFFSET('Hygiene Data'!$H$13,0,10*ROW('Hygiene Data'!H173)))</f>
        <v/>
      </c>
      <c r="ED179" s="289" t="str">
        <f ca="true">+IF(OFFSET('Hygiene Data'!$I$11,0,10*ROW('Hygiene Data'!I173))="","",OFFSET('Hygiene Data'!$I$11,0,10*ROW('Hygiene Data'!I173)))</f>
        <v/>
      </c>
      <c r="EE179" s="289" t="str">
        <f ca="true">+IF(OFFSET('Hygiene Data'!$I$12,0,10*ROW('Hygiene Data'!I173))="","",OFFSET('Hygiene Data'!$I$12,0,10*ROW('Hygiene Data'!I173)))</f>
        <v/>
      </c>
      <c r="EF179" s="289"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5"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9"/>
      <c r="BS180" s="289" t="str">
        <f ca="true">+IF(OFFSET('Water Data'!$D$27,0,10*ROW('Water Data'!D174))="","",OFFSET('Water Data'!$D$27,0,10*ROW('Water Data'!D174)))</f>
        <v/>
      </c>
      <c r="BT180" s="289" t="str">
        <f ca="true">+IF(OFFSET('Water Data'!$D$28,0,10*ROW('Water Data'!D174))="","",OFFSET('Water Data'!$D$28,0,10*ROW('Water Data'!D174)))</f>
        <v/>
      </c>
      <c r="BU180" s="289" t="str">
        <f ca="true">+IF(OFFSET('Water Data'!$D$29,0,10*ROW('Water Data'!D174))="","",OFFSET('Water Data'!$D$29,0,10*ROW('Water Data'!D174)))</f>
        <v/>
      </c>
      <c r="BV180" s="289" t="str">
        <f ca="true">+IF(OFFSET('Water Data'!$E$27,0,10*ROW('Water Data'!E174))="","",OFFSET('Water Data'!$E$27,0,10*ROW('Water Data'!E174)))</f>
        <v/>
      </c>
      <c r="BW180" s="289" t="str">
        <f ca="true">+IF(OFFSET('Water Data'!$E$28,0,10*ROW('Water Data'!E174))="","",OFFSET('Water Data'!$E$28,0,10*ROW('Water Data'!E174)))</f>
        <v/>
      </c>
      <c r="BX180" s="289" t="str">
        <f ca="true">+IF(OFFSET('Water Data'!$E$29,0,10*ROW('Water Data'!E174))="","",OFFSET('Water Data'!$E$29,0,10*ROW('Water Data'!E174)))</f>
        <v/>
      </c>
      <c r="BY180" s="289" t="str">
        <f ca="true">+IF(OFFSET('Water Data'!$F$27,0,10*ROW('Water Data'!F174))="","",OFFSET('Water Data'!$F$27,0,10*ROW('Water Data'!F174)))</f>
        <v/>
      </c>
      <c r="BZ180" s="289" t="str">
        <f ca="true">+IF(OFFSET('Water Data'!$F$28,0,10*ROW('Water Data'!F174))="","",OFFSET('Water Data'!$F$28,0,10*ROW('Water Data'!F174)))</f>
        <v/>
      </c>
      <c r="CA180" s="289" t="str">
        <f ca="true">+IF(OFFSET('Water Data'!$F$29,0,10*ROW('Water Data'!F174))="","",OFFSET('Water Data'!$F$29,0,10*ROW('Water Data'!F174)))</f>
        <v/>
      </c>
      <c r="CB180" s="289" t="str">
        <f ca="true">+IF(OFFSET('Water Data'!$G$27,0,10*ROW('Water Data'!G174))="","",OFFSET('Water Data'!$G$27,0,10*ROW('Water Data'!G174)))</f>
        <v/>
      </c>
      <c r="CC180" s="289" t="str">
        <f ca="true">+IF(OFFSET('Water Data'!$G$28,0,10*ROW('Water Data'!G174))="","",OFFSET('Water Data'!$G$28,0,10*ROW('Water Data'!G174)))</f>
        <v/>
      </c>
      <c r="CD180" s="289" t="str">
        <f ca="true">+IF(OFFSET('Water Data'!$G$29,0,10*ROW('Water Data'!G174))="","",OFFSET('Water Data'!$G$29,0,10*ROW('Water Data'!G174)))</f>
        <v/>
      </c>
      <c r="CE180" s="289" t="str">
        <f ca="true">+IF(OFFSET('Water Data'!$H$27,0,10*ROW('Water Data'!H174))="","",OFFSET('Water Data'!$H$27,0,10*ROW('Water Data'!H174)))</f>
        <v/>
      </c>
      <c r="CF180" s="289" t="str">
        <f ca="true">+IF(OFFSET('Water Data'!$H$28,0,10*ROW('Water Data'!H174))="","",OFFSET('Water Data'!$H$28,0,10*ROW('Water Data'!H174)))</f>
        <v/>
      </c>
      <c r="CG180" s="289" t="str">
        <f ca="true">+IF(OFFSET('Water Data'!$H$29,0,10*ROW('Water Data'!H174))="","",OFFSET('Water Data'!$H$29,0,10*ROW('Water Data'!H174)))</f>
        <v/>
      </c>
      <c r="CH180" s="289" t="str">
        <f ca="true">+IF(OFFSET('Water Data'!$I$27,0,10*ROW('Water Data'!I174))="","",OFFSET('Water Data'!$I$27,0,10*ROW('Water Data'!I174)))</f>
        <v/>
      </c>
      <c r="CI180" s="289" t="str">
        <f ca="true">+IF(OFFSET('Water Data'!$I$28,0,10*ROW('Water Data'!I174))="","",OFFSET('Water Data'!$I$28,0,10*ROW('Water Data'!I174)))</f>
        <v/>
      </c>
      <c r="CJ180" s="289" t="str">
        <f ca="true">+IF(OFFSET('Water Data'!$I$29,0,10*ROW('Water Data'!I174))="","",OFFSET('Water Data'!$I$29,0,10*ROW('Water Data'!I174)))</f>
        <v/>
      </c>
      <c r="CK180" s="289" t="str">
        <f ca="true">+IF(OFFSET('Sanitation Data'!$D$28,0,10*ROW('Sanitation Data'!D174))="","",OFFSET('Sanitation Data'!$D$28,0,10*ROW('Sanitation Data'!D174)))</f>
        <v/>
      </c>
      <c r="CL180" s="289" t="str">
        <f ca="true">+IF(OFFSET('Sanitation Data'!$D$29,0,10*ROW('Sanitation Data'!D174))="","",OFFSET('Sanitation Data'!$D$29,0,10*ROW('Sanitation Data'!D174)))</f>
        <v/>
      </c>
      <c r="CM180" s="289" t="str">
        <f ca="true">+IF(OFFSET('Sanitation Data'!$D$30,0,10*ROW('Sanitation Data'!D174))="","",OFFSET('Sanitation Data'!$D$30,0,10*ROW('Sanitation Data'!D174)))</f>
        <v/>
      </c>
      <c r="CN180" s="289" t="str">
        <f ca="true">+IF(OFFSET('Sanitation Data'!$D$31,0,10*ROW('Sanitation Data'!D174))="","",OFFSET('Sanitation Data'!$D$31,0,10*ROW('Sanitation Data'!D174)))</f>
        <v/>
      </c>
      <c r="CO180" s="289" t="str">
        <f ca="true">+IF(OFFSET('Sanitation Data'!$D$32,0,10*ROW('Sanitation Data'!D174))="","",OFFSET('Sanitation Data'!$D$32,0,10*ROW('Sanitation Data'!D174)))</f>
        <v/>
      </c>
      <c r="CP180" s="289" t="str">
        <f ca="true">+IF(OFFSET('Sanitation Data'!$E$28,0,10*ROW('Sanitation Data'!E174))="","",OFFSET('Sanitation Data'!$E$28,0,10*ROW('Sanitation Data'!E174)))</f>
        <v/>
      </c>
      <c r="CQ180" s="289" t="str">
        <f ca="true">+IF(OFFSET('Sanitation Data'!$E$29,0,10*ROW('Sanitation Data'!E174))="","",OFFSET('Sanitation Data'!$E$29,0,10*ROW('Sanitation Data'!E174)))</f>
        <v/>
      </c>
      <c r="CR180" s="289" t="str">
        <f ca="true">+IF(OFFSET('Sanitation Data'!$E$30,0,10*ROW('Sanitation Data'!E174))="","",OFFSET('Sanitation Data'!$E$30,0,10*ROW('Sanitation Data'!E174)))</f>
        <v/>
      </c>
      <c r="CS180" s="289" t="str">
        <f ca="true">+IF(OFFSET('Sanitation Data'!$E$31,0,10*ROW('Sanitation Data'!E174))="","",OFFSET('Sanitation Data'!$E$31,0,10*ROW('Sanitation Data'!E174)))</f>
        <v/>
      </c>
      <c r="CT180" s="289" t="str">
        <f ca="true">+IF(OFFSET('Sanitation Data'!$E$32,0,10*ROW('Sanitation Data'!E174))="","",OFFSET('Sanitation Data'!$E$32,0,10*ROW('Sanitation Data'!E174)))</f>
        <v/>
      </c>
      <c r="CU180" s="289" t="str">
        <f ca="true">+IF(OFFSET('Sanitation Data'!$F$28,0,10*ROW('Sanitation Data'!F174))="","",OFFSET('Sanitation Data'!$F$28,0,10*ROW('Sanitation Data'!F174)))</f>
        <v/>
      </c>
      <c r="CV180" s="289" t="str">
        <f ca="true">+IF(OFFSET('Sanitation Data'!$F$29,0,10*ROW('Sanitation Data'!F174))="","",OFFSET('Sanitation Data'!$F$29,0,10*ROW('Sanitation Data'!F174)))</f>
        <v/>
      </c>
      <c r="CW180" s="289" t="str">
        <f ca="true">+IF(OFFSET('Sanitation Data'!$F$30,0,10*ROW('Sanitation Data'!F174))="","",OFFSET('Sanitation Data'!$F$30,0,10*ROW('Sanitation Data'!F174)))</f>
        <v/>
      </c>
      <c r="CX180" s="289" t="str">
        <f ca="true">+IF(OFFSET('Sanitation Data'!$F$31,0,10*ROW('Sanitation Data'!F174))="","",OFFSET('Sanitation Data'!$F$31,0,10*ROW('Sanitation Data'!F174)))</f>
        <v/>
      </c>
      <c r="CY180" s="289" t="str">
        <f ca="true">+IF(OFFSET('Sanitation Data'!$F$32,0,10*ROW('Sanitation Data'!F174))="","",OFFSET('Sanitation Data'!$F$32,0,10*ROW('Sanitation Data'!F174)))</f>
        <v/>
      </c>
      <c r="CZ180" s="289" t="str">
        <f ca="true">+IF(OFFSET('Sanitation Data'!$G$28,0,10*ROW('Sanitation Data'!G174))="","",OFFSET('Sanitation Data'!$G$28,0,10*ROW('Sanitation Data'!G174)))</f>
        <v/>
      </c>
      <c r="DA180" s="289" t="str">
        <f ca="true">+IF(OFFSET('Sanitation Data'!$G$29,0,10*ROW('Sanitation Data'!G174))="","",OFFSET('Sanitation Data'!$G$29,0,10*ROW('Sanitation Data'!G174)))</f>
        <v/>
      </c>
      <c r="DB180" s="289" t="str">
        <f ca="true">+IF(OFFSET('Sanitation Data'!$G$30,0,10*ROW('Sanitation Data'!G174))="","",OFFSET('Sanitation Data'!$G$30,0,10*ROW('Sanitation Data'!G174)))</f>
        <v/>
      </c>
      <c r="DC180" s="289" t="str">
        <f ca="true">+IF(OFFSET('Sanitation Data'!$G$31,0,10*ROW('Sanitation Data'!G174))="","",OFFSET('Sanitation Data'!$G$31,0,10*ROW('Sanitation Data'!G174)))</f>
        <v/>
      </c>
      <c r="DD180" s="289" t="str">
        <f ca="true">+IF(OFFSET('Sanitation Data'!$G$32,0,10*ROW('Sanitation Data'!G174))="","",OFFSET('Sanitation Data'!$G$32,0,10*ROW('Sanitation Data'!G174)))</f>
        <v/>
      </c>
      <c r="DE180" s="289" t="str">
        <f ca="true">+IF(OFFSET('Sanitation Data'!$H$28,0,10*ROW('Sanitation Data'!H174))="","",OFFSET('Sanitation Data'!$H$28,0,10*ROW('Sanitation Data'!H174)))</f>
        <v/>
      </c>
      <c r="DF180" s="289" t="str">
        <f ca="true">+IF(OFFSET('Sanitation Data'!$H$29,0,10*ROW('Sanitation Data'!H174))="","",OFFSET('Sanitation Data'!$H$29,0,10*ROW('Sanitation Data'!H174)))</f>
        <v/>
      </c>
      <c r="DG180" s="289" t="str">
        <f ca="true">+IF(OFFSET('Sanitation Data'!$H$30,0,10*ROW('Sanitation Data'!H174))="","",OFFSET('Sanitation Data'!$H$30,0,10*ROW('Sanitation Data'!H174)))</f>
        <v/>
      </c>
      <c r="DH180" s="289" t="str">
        <f ca="true">+IF(OFFSET('Sanitation Data'!$H$31,0,10*ROW('Sanitation Data'!H174))="","",OFFSET('Sanitation Data'!$H$31,0,10*ROW('Sanitation Data'!H174)))</f>
        <v/>
      </c>
      <c r="DI180" s="289" t="str">
        <f ca="true">+IF(OFFSET('Sanitation Data'!$H$32,0,10*ROW('Sanitation Data'!H174))="","",OFFSET('Sanitation Data'!$H$32,0,10*ROW('Sanitation Data'!H174)))</f>
        <v/>
      </c>
      <c r="DJ180" s="289" t="str">
        <f ca="true">+IF(OFFSET('Sanitation Data'!$I$28,0,10*ROW('Sanitation Data'!I174))="","",OFFSET('Sanitation Data'!$I$28,0,10*ROW('Sanitation Data'!I174)))</f>
        <v/>
      </c>
      <c r="DK180" s="289" t="str">
        <f ca="true">+IF(OFFSET('Sanitation Data'!$I$29,0,10*ROW('Sanitation Data'!I174))="","",OFFSET('Sanitation Data'!$I$29,0,10*ROW('Sanitation Data'!I174)))</f>
        <v/>
      </c>
      <c r="DL180" s="289" t="str">
        <f ca="true">+IF(OFFSET('Sanitation Data'!$I$30,0,10*ROW('Sanitation Data'!I174))="","",OFFSET('Sanitation Data'!$I$30,0,10*ROW('Sanitation Data'!I174)))</f>
        <v/>
      </c>
      <c r="DM180" s="289" t="str">
        <f ca="true">+IF(OFFSET('Sanitation Data'!$I$31,0,10*ROW('Sanitation Data'!I174))="","",OFFSET('Sanitation Data'!$I$31,0,10*ROW('Sanitation Data'!I174)))</f>
        <v/>
      </c>
      <c r="DN180" s="289" t="str">
        <f ca="true">+IF(OFFSET('Sanitation Data'!$I$32,0,10*ROW('Sanitation Data'!I174))="","",OFFSET('Sanitation Data'!$I$32,0,10*ROW('Sanitation Data'!I174)))</f>
        <v/>
      </c>
      <c r="DO180" s="289" t="str">
        <f ca="true">+IF(OFFSET('Hygiene Data'!$D$11,0,10*ROW('Hygiene Data'!D174))="","",OFFSET('Hygiene Data'!$D$11,0,10*ROW('Hygiene Data'!D174)))</f>
        <v/>
      </c>
      <c r="DP180" s="289" t="str">
        <f ca="true">+IF(OFFSET('Hygiene Data'!$D$12,0,10*ROW('Hygiene Data'!D174))="","",OFFSET('Hygiene Data'!$D$12,0,10*ROW('Hygiene Data'!D174)))</f>
        <v/>
      </c>
      <c r="DQ180" s="289" t="str">
        <f ca="true">+IF(OFFSET('Hygiene Data'!$D$13,0,10*ROW('Hygiene Data'!D174))="","",OFFSET('Hygiene Data'!$D$13,0,10*ROW('Hygiene Data'!D174)))</f>
        <v/>
      </c>
      <c r="DR180" s="289" t="str">
        <f ca="true">+IF(OFFSET('Hygiene Data'!$E$11,0,10*ROW('Hygiene Data'!E174))="","",OFFSET('Hygiene Data'!$E$11,0,10*ROW('Hygiene Data'!E174)))</f>
        <v/>
      </c>
      <c r="DS180" s="289" t="str">
        <f ca="true">+IF(OFFSET('Hygiene Data'!$E$12,0,10*ROW('Hygiene Data'!E174))="","",OFFSET('Hygiene Data'!$E$12,0,10*ROW('Hygiene Data'!E174)))</f>
        <v/>
      </c>
      <c r="DT180" s="289" t="str">
        <f ca="true">+IF(OFFSET('Hygiene Data'!$E$13,0,10*ROW('Hygiene Data'!E174))="","",OFFSET('Hygiene Data'!$E$13,0,10*ROW('Hygiene Data'!E174)))</f>
        <v/>
      </c>
      <c r="DU180" s="289" t="str">
        <f ca="true">+IF(OFFSET('Hygiene Data'!$F$11,0,10*ROW('Hygiene Data'!F174))="","",OFFSET('Hygiene Data'!$F$11,0,10*ROW('Hygiene Data'!F174)))</f>
        <v/>
      </c>
      <c r="DV180" s="289" t="str">
        <f ca="true">+IF(OFFSET('Hygiene Data'!$F$12,0,10*ROW('Hygiene Data'!F174))="","",OFFSET('Hygiene Data'!$F$12,0,10*ROW('Hygiene Data'!F174)))</f>
        <v/>
      </c>
      <c r="DW180" s="289" t="str">
        <f ca="true">+IF(OFFSET('Hygiene Data'!$F$13,0,10*ROW('Hygiene Data'!F174))="","",OFFSET('Hygiene Data'!$F$13,0,10*ROW('Hygiene Data'!F174)))</f>
        <v/>
      </c>
      <c r="DX180" s="289" t="str">
        <f ca="true">+IF(OFFSET('Hygiene Data'!$G$11,0,10*ROW('Hygiene Data'!G174))="","",OFFSET('Hygiene Data'!$G$11,0,10*ROW('Hygiene Data'!G174)))</f>
        <v/>
      </c>
      <c r="DY180" s="289" t="str">
        <f ca="true">+IF(OFFSET('Hygiene Data'!$G$12,0,10*ROW('Hygiene Data'!G174))="","",OFFSET('Hygiene Data'!$G$12,0,10*ROW('Hygiene Data'!G174)))</f>
        <v/>
      </c>
      <c r="DZ180" s="289" t="str">
        <f ca="true">+IF(OFFSET('Hygiene Data'!$G$13,0,10*ROW('Hygiene Data'!G174))="","",OFFSET('Hygiene Data'!$G$13,0,10*ROW('Hygiene Data'!G174)))</f>
        <v/>
      </c>
      <c r="EA180" s="289" t="str">
        <f ca="true">+IF(OFFSET('Hygiene Data'!$H$11,0,10*ROW('Hygiene Data'!H174))="","",OFFSET('Hygiene Data'!$H$11,0,10*ROW('Hygiene Data'!H174)))</f>
        <v/>
      </c>
      <c r="EB180" s="289" t="str">
        <f ca="true">+IF(OFFSET('Hygiene Data'!$H$12,0,10*ROW('Hygiene Data'!H174))="","",OFFSET('Hygiene Data'!$H$12,0,10*ROW('Hygiene Data'!H174)))</f>
        <v/>
      </c>
      <c r="EC180" s="289" t="str">
        <f ca="true">+IF(OFFSET('Hygiene Data'!$H$13,0,10*ROW('Hygiene Data'!H174))="","",OFFSET('Hygiene Data'!$H$13,0,10*ROW('Hygiene Data'!H174)))</f>
        <v/>
      </c>
      <c r="ED180" s="289" t="str">
        <f ca="true">+IF(OFFSET('Hygiene Data'!$I$11,0,10*ROW('Hygiene Data'!I174))="","",OFFSET('Hygiene Data'!$I$11,0,10*ROW('Hygiene Data'!I174)))</f>
        <v/>
      </c>
      <c r="EE180" s="289" t="str">
        <f ca="true">+IF(OFFSET('Hygiene Data'!$I$12,0,10*ROW('Hygiene Data'!I174))="","",OFFSET('Hygiene Data'!$I$12,0,10*ROW('Hygiene Data'!I174)))</f>
        <v/>
      </c>
      <c r="EF180" s="289"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5"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9"/>
      <c r="BS181" s="289" t="str">
        <f ca="true">+IF(OFFSET('Water Data'!$D$27,0,10*ROW('Water Data'!D175))="","",OFFSET('Water Data'!$D$27,0,10*ROW('Water Data'!D175)))</f>
        <v/>
      </c>
      <c r="BT181" s="289" t="str">
        <f ca="true">+IF(OFFSET('Water Data'!$D$28,0,10*ROW('Water Data'!D175))="","",OFFSET('Water Data'!$D$28,0,10*ROW('Water Data'!D175)))</f>
        <v/>
      </c>
      <c r="BU181" s="289" t="str">
        <f ca="true">+IF(OFFSET('Water Data'!$D$29,0,10*ROW('Water Data'!D175))="","",OFFSET('Water Data'!$D$29,0,10*ROW('Water Data'!D175)))</f>
        <v/>
      </c>
      <c r="BV181" s="289" t="str">
        <f ca="true">+IF(OFFSET('Water Data'!$E$27,0,10*ROW('Water Data'!E175))="","",OFFSET('Water Data'!$E$27,0,10*ROW('Water Data'!E175)))</f>
        <v/>
      </c>
      <c r="BW181" s="289" t="str">
        <f ca="true">+IF(OFFSET('Water Data'!$E$28,0,10*ROW('Water Data'!E175))="","",OFFSET('Water Data'!$E$28,0,10*ROW('Water Data'!E175)))</f>
        <v/>
      </c>
      <c r="BX181" s="289" t="str">
        <f ca="true">+IF(OFFSET('Water Data'!$E$29,0,10*ROW('Water Data'!E175))="","",OFFSET('Water Data'!$E$29,0,10*ROW('Water Data'!E175)))</f>
        <v/>
      </c>
      <c r="BY181" s="289" t="str">
        <f ca="true">+IF(OFFSET('Water Data'!$F$27,0,10*ROW('Water Data'!F175))="","",OFFSET('Water Data'!$F$27,0,10*ROW('Water Data'!F175)))</f>
        <v/>
      </c>
      <c r="BZ181" s="289" t="str">
        <f ca="true">+IF(OFFSET('Water Data'!$F$28,0,10*ROW('Water Data'!F175))="","",OFFSET('Water Data'!$F$28,0,10*ROW('Water Data'!F175)))</f>
        <v/>
      </c>
      <c r="CA181" s="289" t="str">
        <f ca="true">+IF(OFFSET('Water Data'!$F$29,0,10*ROW('Water Data'!F175))="","",OFFSET('Water Data'!$F$29,0,10*ROW('Water Data'!F175)))</f>
        <v/>
      </c>
      <c r="CB181" s="289" t="str">
        <f ca="true">+IF(OFFSET('Water Data'!$G$27,0,10*ROW('Water Data'!G175))="","",OFFSET('Water Data'!$G$27,0,10*ROW('Water Data'!G175)))</f>
        <v/>
      </c>
      <c r="CC181" s="289" t="str">
        <f ca="true">+IF(OFFSET('Water Data'!$G$28,0,10*ROW('Water Data'!G175))="","",OFFSET('Water Data'!$G$28,0,10*ROW('Water Data'!G175)))</f>
        <v/>
      </c>
      <c r="CD181" s="289" t="str">
        <f ca="true">+IF(OFFSET('Water Data'!$G$29,0,10*ROW('Water Data'!G175))="","",OFFSET('Water Data'!$G$29,0,10*ROW('Water Data'!G175)))</f>
        <v/>
      </c>
      <c r="CE181" s="289" t="str">
        <f ca="true">+IF(OFFSET('Water Data'!$H$27,0,10*ROW('Water Data'!H175))="","",OFFSET('Water Data'!$H$27,0,10*ROW('Water Data'!H175)))</f>
        <v/>
      </c>
      <c r="CF181" s="289" t="str">
        <f ca="true">+IF(OFFSET('Water Data'!$H$28,0,10*ROW('Water Data'!H175))="","",OFFSET('Water Data'!$H$28,0,10*ROW('Water Data'!H175)))</f>
        <v/>
      </c>
      <c r="CG181" s="289" t="str">
        <f ca="true">+IF(OFFSET('Water Data'!$H$29,0,10*ROW('Water Data'!H175))="","",OFFSET('Water Data'!$H$29,0,10*ROW('Water Data'!H175)))</f>
        <v/>
      </c>
      <c r="CH181" s="289" t="str">
        <f ca="true">+IF(OFFSET('Water Data'!$I$27,0,10*ROW('Water Data'!I175))="","",OFFSET('Water Data'!$I$27,0,10*ROW('Water Data'!I175)))</f>
        <v/>
      </c>
      <c r="CI181" s="289" t="str">
        <f ca="true">+IF(OFFSET('Water Data'!$I$28,0,10*ROW('Water Data'!I175))="","",OFFSET('Water Data'!$I$28,0,10*ROW('Water Data'!I175)))</f>
        <v/>
      </c>
      <c r="CJ181" s="289" t="str">
        <f ca="true">+IF(OFFSET('Water Data'!$I$29,0,10*ROW('Water Data'!I175))="","",OFFSET('Water Data'!$I$29,0,10*ROW('Water Data'!I175)))</f>
        <v/>
      </c>
      <c r="CK181" s="289" t="str">
        <f ca="true">+IF(OFFSET('Sanitation Data'!$D$28,0,10*ROW('Sanitation Data'!D175))="","",OFFSET('Sanitation Data'!$D$28,0,10*ROW('Sanitation Data'!D175)))</f>
        <v/>
      </c>
      <c r="CL181" s="289" t="str">
        <f ca="true">+IF(OFFSET('Sanitation Data'!$D$29,0,10*ROW('Sanitation Data'!D175))="","",OFFSET('Sanitation Data'!$D$29,0,10*ROW('Sanitation Data'!D175)))</f>
        <v/>
      </c>
      <c r="CM181" s="289" t="str">
        <f ca="true">+IF(OFFSET('Sanitation Data'!$D$30,0,10*ROW('Sanitation Data'!D175))="","",OFFSET('Sanitation Data'!$D$30,0,10*ROW('Sanitation Data'!D175)))</f>
        <v/>
      </c>
      <c r="CN181" s="289" t="str">
        <f ca="true">+IF(OFFSET('Sanitation Data'!$D$31,0,10*ROW('Sanitation Data'!D175))="","",OFFSET('Sanitation Data'!$D$31,0,10*ROW('Sanitation Data'!D175)))</f>
        <v/>
      </c>
      <c r="CO181" s="289" t="str">
        <f ca="true">+IF(OFFSET('Sanitation Data'!$D$32,0,10*ROW('Sanitation Data'!D175))="","",OFFSET('Sanitation Data'!$D$32,0,10*ROW('Sanitation Data'!D175)))</f>
        <v/>
      </c>
      <c r="CP181" s="289" t="str">
        <f ca="true">+IF(OFFSET('Sanitation Data'!$E$28,0,10*ROW('Sanitation Data'!E175))="","",OFFSET('Sanitation Data'!$E$28,0,10*ROW('Sanitation Data'!E175)))</f>
        <v/>
      </c>
      <c r="CQ181" s="289" t="str">
        <f ca="true">+IF(OFFSET('Sanitation Data'!$E$29,0,10*ROW('Sanitation Data'!E175))="","",OFFSET('Sanitation Data'!$E$29,0,10*ROW('Sanitation Data'!E175)))</f>
        <v/>
      </c>
      <c r="CR181" s="289" t="str">
        <f ca="true">+IF(OFFSET('Sanitation Data'!$E$30,0,10*ROW('Sanitation Data'!E175))="","",OFFSET('Sanitation Data'!$E$30,0,10*ROW('Sanitation Data'!E175)))</f>
        <v/>
      </c>
      <c r="CS181" s="289" t="str">
        <f ca="true">+IF(OFFSET('Sanitation Data'!$E$31,0,10*ROW('Sanitation Data'!E175))="","",OFFSET('Sanitation Data'!$E$31,0,10*ROW('Sanitation Data'!E175)))</f>
        <v/>
      </c>
      <c r="CT181" s="289" t="str">
        <f ca="true">+IF(OFFSET('Sanitation Data'!$E$32,0,10*ROW('Sanitation Data'!E175))="","",OFFSET('Sanitation Data'!$E$32,0,10*ROW('Sanitation Data'!E175)))</f>
        <v/>
      </c>
      <c r="CU181" s="289" t="str">
        <f ca="true">+IF(OFFSET('Sanitation Data'!$F$28,0,10*ROW('Sanitation Data'!F175))="","",OFFSET('Sanitation Data'!$F$28,0,10*ROW('Sanitation Data'!F175)))</f>
        <v/>
      </c>
      <c r="CV181" s="289" t="str">
        <f ca="true">+IF(OFFSET('Sanitation Data'!$F$29,0,10*ROW('Sanitation Data'!F175))="","",OFFSET('Sanitation Data'!$F$29,0,10*ROW('Sanitation Data'!F175)))</f>
        <v/>
      </c>
      <c r="CW181" s="289" t="str">
        <f ca="true">+IF(OFFSET('Sanitation Data'!$F$30,0,10*ROW('Sanitation Data'!F175))="","",OFFSET('Sanitation Data'!$F$30,0,10*ROW('Sanitation Data'!F175)))</f>
        <v/>
      </c>
      <c r="CX181" s="289" t="str">
        <f ca="true">+IF(OFFSET('Sanitation Data'!$F$31,0,10*ROW('Sanitation Data'!F175))="","",OFFSET('Sanitation Data'!$F$31,0,10*ROW('Sanitation Data'!F175)))</f>
        <v/>
      </c>
      <c r="CY181" s="289" t="str">
        <f ca="true">+IF(OFFSET('Sanitation Data'!$F$32,0,10*ROW('Sanitation Data'!F175))="","",OFFSET('Sanitation Data'!$F$32,0,10*ROW('Sanitation Data'!F175)))</f>
        <v/>
      </c>
      <c r="CZ181" s="289" t="str">
        <f ca="true">+IF(OFFSET('Sanitation Data'!$G$28,0,10*ROW('Sanitation Data'!G175))="","",OFFSET('Sanitation Data'!$G$28,0,10*ROW('Sanitation Data'!G175)))</f>
        <v/>
      </c>
      <c r="DA181" s="289" t="str">
        <f ca="true">+IF(OFFSET('Sanitation Data'!$G$29,0,10*ROW('Sanitation Data'!G175))="","",OFFSET('Sanitation Data'!$G$29,0,10*ROW('Sanitation Data'!G175)))</f>
        <v/>
      </c>
      <c r="DB181" s="289" t="str">
        <f ca="true">+IF(OFFSET('Sanitation Data'!$G$30,0,10*ROW('Sanitation Data'!G175))="","",OFFSET('Sanitation Data'!$G$30,0,10*ROW('Sanitation Data'!G175)))</f>
        <v/>
      </c>
      <c r="DC181" s="289" t="str">
        <f ca="true">+IF(OFFSET('Sanitation Data'!$G$31,0,10*ROW('Sanitation Data'!G175))="","",OFFSET('Sanitation Data'!$G$31,0,10*ROW('Sanitation Data'!G175)))</f>
        <v/>
      </c>
      <c r="DD181" s="289" t="str">
        <f ca="true">+IF(OFFSET('Sanitation Data'!$G$32,0,10*ROW('Sanitation Data'!G175))="","",OFFSET('Sanitation Data'!$G$32,0,10*ROW('Sanitation Data'!G175)))</f>
        <v/>
      </c>
      <c r="DE181" s="289" t="str">
        <f ca="true">+IF(OFFSET('Sanitation Data'!$H$28,0,10*ROW('Sanitation Data'!H175))="","",OFFSET('Sanitation Data'!$H$28,0,10*ROW('Sanitation Data'!H175)))</f>
        <v/>
      </c>
      <c r="DF181" s="289" t="str">
        <f ca="true">+IF(OFFSET('Sanitation Data'!$H$29,0,10*ROW('Sanitation Data'!H175))="","",OFFSET('Sanitation Data'!$H$29,0,10*ROW('Sanitation Data'!H175)))</f>
        <v/>
      </c>
      <c r="DG181" s="289" t="str">
        <f ca="true">+IF(OFFSET('Sanitation Data'!$H$30,0,10*ROW('Sanitation Data'!H175))="","",OFFSET('Sanitation Data'!$H$30,0,10*ROW('Sanitation Data'!H175)))</f>
        <v/>
      </c>
      <c r="DH181" s="289" t="str">
        <f ca="true">+IF(OFFSET('Sanitation Data'!$H$31,0,10*ROW('Sanitation Data'!H175))="","",OFFSET('Sanitation Data'!$H$31,0,10*ROW('Sanitation Data'!H175)))</f>
        <v/>
      </c>
      <c r="DI181" s="289" t="str">
        <f ca="true">+IF(OFFSET('Sanitation Data'!$H$32,0,10*ROW('Sanitation Data'!H175))="","",OFFSET('Sanitation Data'!$H$32,0,10*ROW('Sanitation Data'!H175)))</f>
        <v/>
      </c>
      <c r="DJ181" s="289" t="str">
        <f ca="true">+IF(OFFSET('Sanitation Data'!$I$28,0,10*ROW('Sanitation Data'!I175))="","",OFFSET('Sanitation Data'!$I$28,0,10*ROW('Sanitation Data'!I175)))</f>
        <v/>
      </c>
      <c r="DK181" s="289" t="str">
        <f ca="true">+IF(OFFSET('Sanitation Data'!$I$29,0,10*ROW('Sanitation Data'!I175))="","",OFFSET('Sanitation Data'!$I$29,0,10*ROW('Sanitation Data'!I175)))</f>
        <v/>
      </c>
      <c r="DL181" s="289" t="str">
        <f ca="true">+IF(OFFSET('Sanitation Data'!$I$30,0,10*ROW('Sanitation Data'!I175))="","",OFFSET('Sanitation Data'!$I$30,0,10*ROW('Sanitation Data'!I175)))</f>
        <v/>
      </c>
      <c r="DM181" s="289" t="str">
        <f ca="true">+IF(OFFSET('Sanitation Data'!$I$31,0,10*ROW('Sanitation Data'!I175))="","",OFFSET('Sanitation Data'!$I$31,0,10*ROW('Sanitation Data'!I175)))</f>
        <v/>
      </c>
      <c r="DN181" s="289" t="str">
        <f ca="true">+IF(OFFSET('Sanitation Data'!$I$32,0,10*ROW('Sanitation Data'!I175))="","",OFFSET('Sanitation Data'!$I$32,0,10*ROW('Sanitation Data'!I175)))</f>
        <v/>
      </c>
      <c r="DO181" s="289" t="str">
        <f ca="true">+IF(OFFSET('Hygiene Data'!$D$11,0,10*ROW('Hygiene Data'!D175))="","",OFFSET('Hygiene Data'!$D$11,0,10*ROW('Hygiene Data'!D175)))</f>
        <v/>
      </c>
      <c r="DP181" s="289" t="str">
        <f ca="true">+IF(OFFSET('Hygiene Data'!$D$12,0,10*ROW('Hygiene Data'!D175))="","",OFFSET('Hygiene Data'!$D$12,0,10*ROW('Hygiene Data'!D175)))</f>
        <v/>
      </c>
      <c r="DQ181" s="289" t="str">
        <f ca="true">+IF(OFFSET('Hygiene Data'!$D$13,0,10*ROW('Hygiene Data'!D175))="","",OFFSET('Hygiene Data'!$D$13,0,10*ROW('Hygiene Data'!D175)))</f>
        <v/>
      </c>
      <c r="DR181" s="289" t="str">
        <f ca="true">+IF(OFFSET('Hygiene Data'!$E$11,0,10*ROW('Hygiene Data'!E175))="","",OFFSET('Hygiene Data'!$E$11,0,10*ROW('Hygiene Data'!E175)))</f>
        <v/>
      </c>
      <c r="DS181" s="289" t="str">
        <f ca="true">+IF(OFFSET('Hygiene Data'!$E$12,0,10*ROW('Hygiene Data'!E175))="","",OFFSET('Hygiene Data'!$E$12,0,10*ROW('Hygiene Data'!E175)))</f>
        <v/>
      </c>
      <c r="DT181" s="289" t="str">
        <f ca="true">+IF(OFFSET('Hygiene Data'!$E$13,0,10*ROW('Hygiene Data'!E175))="","",OFFSET('Hygiene Data'!$E$13,0,10*ROW('Hygiene Data'!E175)))</f>
        <v/>
      </c>
      <c r="DU181" s="289" t="str">
        <f ca="true">+IF(OFFSET('Hygiene Data'!$F$11,0,10*ROW('Hygiene Data'!F175))="","",OFFSET('Hygiene Data'!$F$11,0,10*ROW('Hygiene Data'!F175)))</f>
        <v/>
      </c>
      <c r="DV181" s="289" t="str">
        <f ca="true">+IF(OFFSET('Hygiene Data'!$F$12,0,10*ROW('Hygiene Data'!F175))="","",OFFSET('Hygiene Data'!$F$12,0,10*ROW('Hygiene Data'!F175)))</f>
        <v/>
      </c>
      <c r="DW181" s="289" t="str">
        <f ca="true">+IF(OFFSET('Hygiene Data'!$F$13,0,10*ROW('Hygiene Data'!F175))="","",OFFSET('Hygiene Data'!$F$13,0,10*ROW('Hygiene Data'!F175)))</f>
        <v/>
      </c>
      <c r="DX181" s="289" t="str">
        <f ca="true">+IF(OFFSET('Hygiene Data'!$G$11,0,10*ROW('Hygiene Data'!G175))="","",OFFSET('Hygiene Data'!$G$11,0,10*ROW('Hygiene Data'!G175)))</f>
        <v/>
      </c>
      <c r="DY181" s="289" t="str">
        <f ca="true">+IF(OFFSET('Hygiene Data'!$G$12,0,10*ROW('Hygiene Data'!G175))="","",OFFSET('Hygiene Data'!$G$12,0,10*ROW('Hygiene Data'!G175)))</f>
        <v/>
      </c>
      <c r="DZ181" s="289" t="str">
        <f ca="true">+IF(OFFSET('Hygiene Data'!$G$13,0,10*ROW('Hygiene Data'!G175))="","",OFFSET('Hygiene Data'!$G$13,0,10*ROW('Hygiene Data'!G175)))</f>
        <v/>
      </c>
      <c r="EA181" s="289" t="str">
        <f ca="true">+IF(OFFSET('Hygiene Data'!$H$11,0,10*ROW('Hygiene Data'!H175))="","",OFFSET('Hygiene Data'!$H$11,0,10*ROW('Hygiene Data'!H175)))</f>
        <v/>
      </c>
      <c r="EB181" s="289" t="str">
        <f ca="true">+IF(OFFSET('Hygiene Data'!$H$12,0,10*ROW('Hygiene Data'!H175))="","",OFFSET('Hygiene Data'!$H$12,0,10*ROW('Hygiene Data'!H175)))</f>
        <v/>
      </c>
      <c r="EC181" s="289" t="str">
        <f ca="true">+IF(OFFSET('Hygiene Data'!$H$13,0,10*ROW('Hygiene Data'!H175))="","",OFFSET('Hygiene Data'!$H$13,0,10*ROW('Hygiene Data'!H175)))</f>
        <v/>
      </c>
      <c r="ED181" s="289" t="str">
        <f ca="true">+IF(OFFSET('Hygiene Data'!$I$11,0,10*ROW('Hygiene Data'!I175))="","",OFFSET('Hygiene Data'!$I$11,0,10*ROW('Hygiene Data'!I175)))</f>
        <v/>
      </c>
      <c r="EE181" s="289" t="str">
        <f ca="true">+IF(OFFSET('Hygiene Data'!$I$12,0,10*ROW('Hygiene Data'!I175))="","",OFFSET('Hygiene Data'!$I$12,0,10*ROW('Hygiene Data'!I175)))</f>
        <v/>
      </c>
      <c r="EF181" s="289"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5"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9"/>
      <c r="BS182" s="289" t="str">
        <f ca="true">+IF(OFFSET('Water Data'!$D$27,0,10*ROW('Water Data'!D176))="","",OFFSET('Water Data'!$D$27,0,10*ROW('Water Data'!D176)))</f>
        <v/>
      </c>
      <c r="BT182" s="289" t="str">
        <f ca="true">+IF(OFFSET('Water Data'!$D$28,0,10*ROW('Water Data'!D176))="","",OFFSET('Water Data'!$D$28,0,10*ROW('Water Data'!D176)))</f>
        <v/>
      </c>
      <c r="BU182" s="289" t="str">
        <f ca="true">+IF(OFFSET('Water Data'!$D$29,0,10*ROW('Water Data'!D176))="","",OFFSET('Water Data'!$D$29,0,10*ROW('Water Data'!D176)))</f>
        <v/>
      </c>
      <c r="BV182" s="289" t="str">
        <f ca="true">+IF(OFFSET('Water Data'!$E$27,0,10*ROW('Water Data'!E176))="","",OFFSET('Water Data'!$E$27,0,10*ROW('Water Data'!E176)))</f>
        <v/>
      </c>
      <c r="BW182" s="289" t="str">
        <f ca="true">+IF(OFFSET('Water Data'!$E$28,0,10*ROW('Water Data'!E176))="","",OFFSET('Water Data'!$E$28,0,10*ROW('Water Data'!E176)))</f>
        <v/>
      </c>
      <c r="BX182" s="289" t="str">
        <f ca="true">+IF(OFFSET('Water Data'!$E$29,0,10*ROW('Water Data'!E176))="","",OFFSET('Water Data'!$E$29,0,10*ROW('Water Data'!E176)))</f>
        <v/>
      </c>
      <c r="BY182" s="289" t="str">
        <f ca="true">+IF(OFFSET('Water Data'!$F$27,0,10*ROW('Water Data'!F176))="","",OFFSET('Water Data'!$F$27,0,10*ROW('Water Data'!F176)))</f>
        <v/>
      </c>
      <c r="BZ182" s="289" t="str">
        <f ca="true">+IF(OFFSET('Water Data'!$F$28,0,10*ROW('Water Data'!F176))="","",OFFSET('Water Data'!$F$28,0,10*ROW('Water Data'!F176)))</f>
        <v/>
      </c>
      <c r="CA182" s="289" t="str">
        <f ca="true">+IF(OFFSET('Water Data'!$F$29,0,10*ROW('Water Data'!F176))="","",OFFSET('Water Data'!$F$29,0,10*ROW('Water Data'!F176)))</f>
        <v/>
      </c>
      <c r="CB182" s="289" t="str">
        <f ca="true">+IF(OFFSET('Water Data'!$G$27,0,10*ROW('Water Data'!G176))="","",OFFSET('Water Data'!$G$27,0,10*ROW('Water Data'!G176)))</f>
        <v/>
      </c>
      <c r="CC182" s="289" t="str">
        <f ca="true">+IF(OFFSET('Water Data'!$G$28,0,10*ROW('Water Data'!G176))="","",OFFSET('Water Data'!$G$28,0,10*ROW('Water Data'!G176)))</f>
        <v/>
      </c>
      <c r="CD182" s="289" t="str">
        <f ca="true">+IF(OFFSET('Water Data'!$G$29,0,10*ROW('Water Data'!G176))="","",OFFSET('Water Data'!$G$29,0,10*ROW('Water Data'!G176)))</f>
        <v/>
      </c>
      <c r="CE182" s="289" t="str">
        <f ca="true">+IF(OFFSET('Water Data'!$H$27,0,10*ROW('Water Data'!H176))="","",OFFSET('Water Data'!$H$27,0,10*ROW('Water Data'!H176)))</f>
        <v/>
      </c>
      <c r="CF182" s="289" t="str">
        <f ca="true">+IF(OFFSET('Water Data'!$H$28,0,10*ROW('Water Data'!H176))="","",OFFSET('Water Data'!$H$28,0,10*ROW('Water Data'!H176)))</f>
        <v/>
      </c>
      <c r="CG182" s="289" t="str">
        <f ca="true">+IF(OFFSET('Water Data'!$H$29,0,10*ROW('Water Data'!H176))="","",OFFSET('Water Data'!$H$29,0,10*ROW('Water Data'!H176)))</f>
        <v/>
      </c>
      <c r="CH182" s="289" t="str">
        <f ca="true">+IF(OFFSET('Water Data'!$I$27,0,10*ROW('Water Data'!I176))="","",OFFSET('Water Data'!$I$27,0,10*ROW('Water Data'!I176)))</f>
        <v/>
      </c>
      <c r="CI182" s="289" t="str">
        <f ca="true">+IF(OFFSET('Water Data'!$I$28,0,10*ROW('Water Data'!I176))="","",OFFSET('Water Data'!$I$28,0,10*ROW('Water Data'!I176)))</f>
        <v/>
      </c>
      <c r="CJ182" s="289" t="str">
        <f ca="true">+IF(OFFSET('Water Data'!$I$29,0,10*ROW('Water Data'!I176))="","",OFFSET('Water Data'!$I$29,0,10*ROW('Water Data'!I176)))</f>
        <v/>
      </c>
      <c r="CK182" s="289" t="str">
        <f ca="true">+IF(OFFSET('Sanitation Data'!$D$28,0,10*ROW('Sanitation Data'!D176))="","",OFFSET('Sanitation Data'!$D$28,0,10*ROW('Sanitation Data'!D176)))</f>
        <v/>
      </c>
      <c r="CL182" s="289" t="str">
        <f ca="true">+IF(OFFSET('Sanitation Data'!$D$29,0,10*ROW('Sanitation Data'!D176))="","",OFFSET('Sanitation Data'!$D$29,0,10*ROW('Sanitation Data'!D176)))</f>
        <v/>
      </c>
      <c r="CM182" s="289" t="str">
        <f ca="true">+IF(OFFSET('Sanitation Data'!$D$30,0,10*ROW('Sanitation Data'!D176))="","",OFFSET('Sanitation Data'!$D$30,0,10*ROW('Sanitation Data'!D176)))</f>
        <v/>
      </c>
      <c r="CN182" s="289" t="str">
        <f ca="true">+IF(OFFSET('Sanitation Data'!$D$31,0,10*ROW('Sanitation Data'!D176))="","",OFFSET('Sanitation Data'!$D$31,0,10*ROW('Sanitation Data'!D176)))</f>
        <v/>
      </c>
      <c r="CO182" s="289" t="str">
        <f ca="true">+IF(OFFSET('Sanitation Data'!$D$32,0,10*ROW('Sanitation Data'!D176))="","",OFFSET('Sanitation Data'!$D$32,0,10*ROW('Sanitation Data'!D176)))</f>
        <v/>
      </c>
      <c r="CP182" s="289" t="str">
        <f ca="true">+IF(OFFSET('Sanitation Data'!$E$28,0,10*ROW('Sanitation Data'!E176))="","",OFFSET('Sanitation Data'!$E$28,0,10*ROW('Sanitation Data'!E176)))</f>
        <v/>
      </c>
      <c r="CQ182" s="289" t="str">
        <f ca="true">+IF(OFFSET('Sanitation Data'!$E$29,0,10*ROW('Sanitation Data'!E176))="","",OFFSET('Sanitation Data'!$E$29,0,10*ROW('Sanitation Data'!E176)))</f>
        <v/>
      </c>
      <c r="CR182" s="289" t="str">
        <f ca="true">+IF(OFFSET('Sanitation Data'!$E$30,0,10*ROW('Sanitation Data'!E176))="","",OFFSET('Sanitation Data'!$E$30,0,10*ROW('Sanitation Data'!E176)))</f>
        <v/>
      </c>
      <c r="CS182" s="289" t="str">
        <f ca="true">+IF(OFFSET('Sanitation Data'!$E$31,0,10*ROW('Sanitation Data'!E176))="","",OFFSET('Sanitation Data'!$E$31,0,10*ROW('Sanitation Data'!E176)))</f>
        <v/>
      </c>
      <c r="CT182" s="289" t="str">
        <f ca="true">+IF(OFFSET('Sanitation Data'!$E$32,0,10*ROW('Sanitation Data'!E176))="","",OFFSET('Sanitation Data'!$E$32,0,10*ROW('Sanitation Data'!E176)))</f>
        <v/>
      </c>
      <c r="CU182" s="289" t="str">
        <f ca="true">+IF(OFFSET('Sanitation Data'!$F$28,0,10*ROW('Sanitation Data'!F176))="","",OFFSET('Sanitation Data'!$F$28,0,10*ROW('Sanitation Data'!F176)))</f>
        <v/>
      </c>
      <c r="CV182" s="289" t="str">
        <f ca="true">+IF(OFFSET('Sanitation Data'!$F$29,0,10*ROW('Sanitation Data'!F176))="","",OFFSET('Sanitation Data'!$F$29,0,10*ROW('Sanitation Data'!F176)))</f>
        <v/>
      </c>
      <c r="CW182" s="289" t="str">
        <f ca="true">+IF(OFFSET('Sanitation Data'!$F$30,0,10*ROW('Sanitation Data'!F176))="","",OFFSET('Sanitation Data'!$F$30,0,10*ROW('Sanitation Data'!F176)))</f>
        <v/>
      </c>
      <c r="CX182" s="289" t="str">
        <f ca="true">+IF(OFFSET('Sanitation Data'!$F$31,0,10*ROW('Sanitation Data'!F176))="","",OFFSET('Sanitation Data'!$F$31,0,10*ROW('Sanitation Data'!F176)))</f>
        <v/>
      </c>
      <c r="CY182" s="289" t="str">
        <f ca="true">+IF(OFFSET('Sanitation Data'!$F$32,0,10*ROW('Sanitation Data'!F176))="","",OFFSET('Sanitation Data'!$F$32,0,10*ROW('Sanitation Data'!F176)))</f>
        <v/>
      </c>
      <c r="CZ182" s="289" t="str">
        <f ca="true">+IF(OFFSET('Sanitation Data'!$G$28,0,10*ROW('Sanitation Data'!G176))="","",OFFSET('Sanitation Data'!$G$28,0,10*ROW('Sanitation Data'!G176)))</f>
        <v/>
      </c>
      <c r="DA182" s="289" t="str">
        <f ca="true">+IF(OFFSET('Sanitation Data'!$G$29,0,10*ROW('Sanitation Data'!G176))="","",OFFSET('Sanitation Data'!$G$29,0,10*ROW('Sanitation Data'!G176)))</f>
        <v/>
      </c>
      <c r="DB182" s="289" t="str">
        <f ca="true">+IF(OFFSET('Sanitation Data'!$G$30,0,10*ROW('Sanitation Data'!G176))="","",OFFSET('Sanitation Data'!$G$30,0,10*ROW('Sanitation Data'!G176)))</f>
        <v/>
      </c>
      <c r="DC182" s="289" t="str">
        <f ca="true">+IF(OFFSET('Sanitation Data'!$G$31,0,10*ROW('Sanitation Data'!G176))="","",OFFSET('Sanitation Data'!$G$31,0,10*ROW('Sanitation Data'!G176)))</f>
        <v/>
      </c>
      <c r="DD182" s="289" t="str">
        <f ca="true">+IF(OFFSET('Sanitation Data'!$G$32,0,10*ROW('Sanitation Data'!G176))="","",OFFSET('Sanitation Data'!$G$32,0,10*ROW('Sanitation Data'!G176)))</f>
        <v/>
      </c>
      <c r="DE182" s="289" t="str">
        <f ca="true">+IF(OFFSET('Sanitation Data'!$H$28,0,10*ROW('Sanitation Data'!H176))="","",OFFSET('Sanitation Data'!$H$28,0,10*ROW('Sanitation Data'!H176)))</f>
        <v/>
      </c>
      <c r="DF182" s="289" t="str">
        <f ca="true">+IF(OFFSET('Sanitation Data'!$H$29,0,10*ROW('Sanitation Data'!H176))="","",OFFSET('Sanitation Data'!$H$29,0,10*ROW('Sanitation Data'!H176)))</f>
        <v/>
      </c>
      <c r="DG182" s="289" t="str">
        <f ca="true">+IF(OFFSET('Sanitation Data'!$H$30,0,10*ROW('Sanitation Data'!H176))="","",OFFSET('Sanitation Data'!$H$30,0,10*ROW('Sanitation Data'!H176)))</f>
        <v/>
      </c>
      <c r="DH182" s="289" t="str">
        <f ca="true">+IF(OFFSET('Sanitation Data'!$H$31,0,10*ROW('Sanitation Data'!H176))="","",OFFSET('Sanitation Data'!$H$31,0,10*ROW('Sanitation Data'!H176)))</f>
        <v/>
      </c>
      <c r="DI182" s="289" t="str">
        <f ca="true">+IF(OFFSET('Sanitation Data'!$H$32,0,10*ROW('Sanitation Data'!H176))="","",OFFSET('Sanitation Data'!$H$32,0,10*ROW('Sanitation Data'!H176)))</f>
        <v/>
      </c>
      <c r="DJ182" s="289" t="str">
        <f ca="true">+IF(OFFSET('Sanitation Data'!$I$28,0,10*ROW('Sanitation Data'!I176))="","",OFFSET('Sanitation Data'!$I$28,0,10*ROW('Sanitation Data'!I176)))</f>
        <v/>
      </c>
      <c r="DK182" s="289" t="str">
        <f ca="true">+IF(OFFSET('Sanitation Data'!$I$29,0,10*ROW('Sanitation Data'!I176))="","",OFFSET('Sanitation Data'!$I$29,0,10*ROW('Sanitation Data'!I176)))</f>
        <v/>
      </c>
      <c r="DL182" s="289" t="str">
        <f ca="true">+IF(OFFSET('Sanitation Data'!$I$30,0,10*ROW('Sanitation Data'!I176))="","",OFFSET('Sanitation Data'!$I$30,0,10*ROW('Sanitation Data'!I176)))</f>
        <v/>
      </c>
      <c r="DM182" s="289" t="str">
        <f ca="true">+IF(OFFSET('Sanitation Data'!$I$31,0,10*ROW('Sanitation Data'!I176))="","",OFFSET('Sanitation Data'!$I$31,0,10*ROW('Sanitation Data'!I176)))</f>
        <v/>
      </c>
      <c r="DN182" s="289" t="str">
        <f ca="true">+IF(OFFSET('Sanitation Data'!$I$32,0,10*ROW('Sanitation Data'!I176))="","",OFFSET('Sanitation Data'!$I$32,0,10*ROW('Sanitation Data'!I176)))</f>
        <v/>
      </c>
      <c r="DO182" s="289" t="str">
        <f ca="true">+IF(OFFSET('Hygiene Data'!$D$11,0,10*ROW('Hygiene Data'!D176))="","",OFFSET('Hygiene Data'!$D$11,0,10*ROW('Hygiene Data'!D176)))</f>
        <v/>
      </c>
      <c r="DP182" s="289" t="str">
        <f ca="true">+IF(OFFSET('Hygiene Data'!$D$12,0,10*ROW('Hygiene Data'!D176))="","",OFFSET('Hygiene Data'!$D$12,0,10*ROW('Hygiene Data'!D176)))</f>
        <v/>
      </c>
      <c r="DQ182" s="289" t="str">
        <f ca="true">+IF(OFFSET('Hygiene Data'!$D$13,0,10*ROW('Hygiene Data'!D176))="","",OFFSET('Hygiene Data'!$D$13,0,10*ROW('Hygiene Data'!D176)))</f>
        <v/>
      </c>
      <c r="DR182" s="289" t="str">
        <f ca="true">+IF(OFFSET('Hygiene Data'!$E$11,0,10*ROW('Hygiene Data'!E176))="","",OFFSET('Hygiene Data'!$E$11,0,10*ROW('Hygiene Data'!E176)))</f>
        <v/>
      </c>
      <c r="DS182" s="289" t="str">
        <f ca="true">+IF(OFFSET('Hygiene Data'!$E$12,0,10*ROW('Hygiene Data'!E176))="","",OFFSET('Hygiene Data'!$E$12,0,10*ROW('Hygiene Data'!E176)))</f>
        <v/>
      </c>
      <c r="DT182" s="289" t="str">
        <f ca="true">+IF(OFFSET('Hygiene Data'!$E$13,0,10*ROW('Hygiene Data'!E176))="","",OFFSET('Hygiene Data'!$E$13,0,10*ROW('Hygiene Data'!E176)))</f>
        <v/>
      </c>
      <c r="DU182" s="289" t="str">
        <f ca="true">+IF(OFFSET('Hygiene Data'!$F$11,0,10*ROW('Hygiene Data'!F176))="","",OFFSET('Hygiene Data'!$F$11,0,10*ROW('Hygiene Data'!F176)))</f>
        <v/>
      </c>
      <c r="DV182" s="289" t="str">
        <f ca="true">+IF(OFFSET('Hygiene Data'!$F$12,0,10*ROW('Hygiene Data'!F176))="","",OFFSET('Hygiene Data'!$F$12,0,10*ROW('Hygiene Data'!F176)))</f>
        <v/>
      </c>
      <c r="DW182" s="289" t="str">
        <f ca="true">+IF(OFFSET('Hygiene Data'!$F$13,0,10*ROW('Hygiene Data'!F176))="","",OFFSET('Hygiene Data'!$F$13,0,10*ROW('Hygiene Data'!F176)))</f>
        <v/>
      </c>
      <c r="DX182" s="289" t="str">
        <f ca="true">+IF(OFFSET('Hygiene Data'!$G$11,0,10*ROW('Hygiene Data'!G176))="","",OFFSET('Hygiene Data'!$G$11,0,10*ROW('Hygiene Data'!G176)))</f>
        <v/>
      </c>
      <c r="DY182" s="289" t="str">
        <f ca="true">+IF(OFFSET('Hygiene Data'!$G$12,0,10*ROW('Hygiene Data'!G176))="","",OFFSET('Hygiene Data'!$G$12,0,10*ROW('Hygiene Data'!G176)))</f>
        <v/>
      </c>
      <c r="DZ182" s="289" t="str">
        <f ca="true">+IF(OFFSET('Hygiene Data'!$G$13,0,10*ROW('Hygiene Data'!G176))="","",OFFSET('Hygiene Data'!$G$13,0,10*ROW('Hygiene Data'!G176)))</f>
        <v/>
      </c>
      <c r="EA182" s="289" t="str">
        <f ca="true">+IF(OFFSET('Hygiene Data'!$H$11,0,10*ROW('Hygiene Data'!H176))="","",OFFSET('Hygiene Data'!$H$11,0,10*ROW('Hygiene Data'!H176)))</f>
        <v/>
      </c>
      <c r="EB182" s="289" t="str">
        <f ca="true">+IF(OFFSET('Hygiene Data'!$H$12,0,10*ROW('Hygiene Data'!H176))="","",OFFSET('Hygiene Data'!$H$12,0,10*ROW('Hygiene Data'!H176)))</f>
        <v/>
      </c>
      <c r="EC182" s="289" t="str">
        <f ca="true">+IF(OFFSET('Hygiene Data'!$H$13,0,10*ROW('Hygiene Data'!H176))="","",OFFSET('Hygiene Data'!$H$13,0,10*ROW('Hygiene Data'!H176)))</f>
        <v/>
      </c>
      <c r="ED182" s="289" t="str">
        <f ca="true">+IF(OFFSET('Hygiene Data'!$I$11,0,10*ROW('Hygiene Data'!I176))="","",OFFSET('Hygiene Data'!$I$11,0,10*ROW('Hygiene Data'!I176)))</f>
        <v/>
      </c>
      <c r="EE182" s="289" t="str">
        <f ca="true">+IF(OFFSET('Hygiene Data'!$I$12,0,10*ROW('Hygiene Data'!I176))="","",OFFSET('Hygiene Data'!$I$12,0,10*ROW('Hygiene Data'!I176)))</f>
        <v/>
      </c>
      <c r="EF182" s="289"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5"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9"/>
      <c r="BS183" s="289" t="str">
        <f ca="true">+IF(OFFSET('Water Data'!$D$27,0,10*ROW('Water Data'!D177))="","",OFFSET('Water Data'!$D$27,0,10*ROW('Water Data'!D177)))</f>
        <v/>
      </c>
      <c r="BT183" s="289" t="str">
        <f ca="true">+IF(OFFSET('Water Data'!$D$28,0,10*ROW('Water Data'!D177))="","",OFFSET('Water Data'!$D$28,0,10*ROW('Water Data'!D177)))</f>
        <v/>
      </c>
      <c r="BU183" s="289" t="str">
        <f ca="true">+IF(OFFSET('Water Data'!$D$29,0,10*ROW('Water Data'!D177))="","",OFFSET('Water Data'!$D$29,0,10*ROW('Water Data'!D177)))</f>
        <v/>
      </c>
      <c r="BV183" s="289" t="str">
        <f ca="true">+IF(OFFSET('Water Data'!$E$27,0,10*ROW('Water Data'!E177))="","",OFFSET('Water Data'!$E$27,0,10*ROW('Water Data'!E177)))</f>
        <v/>
      </c>
      <c r="BW183" s="289" t="str">
        <f ca="true">+IF(OFFSET('Water Data'!$E$28,0,10*ROW('Water Data'!E177))="","",OFFSET('Water Data'!$E$28,0,10*ROW('Water Data'!E177)))</f>
        <v/>
      </c>
      <c r="BX183" s="289" t="str">
        <f ca="true">+IF(OFFSET('Water Data'!$E$29,0,10*ROW('Water Data'!E177))="","",OFFSET('Water Data'!$E$29,0,10*ROW('Water Data'!E177)))</f>
        <v/>
      </c>
      <c r="BY183" s="289" t="str">
        <f ca="true">+IF(OFFSET('Water Data'!$F$27,0,10*ROW('Water Data'!F177))="","",OFFSET('Water Data'!$F$27,0,10*ROW('Water Data'!F177)))</f>
        <v/>
      </c>
      <c r="BZ183" s="289" t="str">
        <f ca="true">+IF(OFFSET('Water Data'!$F$28,0,10*ROW('Water Data'!F177))="","",OFFSET('Water Data'!$F$28,0,10*ROW('Water Data'!F177)))</f>
        <v/>
      </c>
      <c r="CA183" s="289" t="str">
        <f ca="true">+IF(OFFSET('Water Data'!$F$29,0,10*ROW('Water Data'!F177))="","",OFFSET('Water Data'!$F$29,0,10*ROW('Water Data'!F177)))</f>
        <v/>
      </c>
      <c r="CB183" s="289" t="str">
        <f ca="true">+IF(OFFSET('Water Data'!$G$27,0,10*ROW('Water Data'!G177))="","",OFFSET('Water Data'!$G$27,0,10*ROW('Water Data'!G177)))</f>
        <v/>
      </c>
      <c r="CC183" s="289" t="str">
        <f ca="true">+IF(OFFSET('Water Data'!$G$28,0,10*ROW('Water Data'!G177))="","",OFFSET('Water Data'!$G$28,0,10*ROW('Water Data'!G177)))</f>
        <v/>
      </c>
      <c r="CD183" s="289" t="str">
        <f ca="true">+IF(OFFSET('Water Data'!$G$29,0,10*ROW('Water Data'!G177))="","",OFFSET('Water Data'!$G$29,0,10*ROW('Water Data'!G177)))</f>
        <v/>
      </c>
      <c r="CE183" s="289" t="str">
        <f ca="true">+IF(OFFSET('Water Data'!$H$27,0,10*ROW('Water Data'!H177))="","",OFFSET('Water Data'!$H$27,0,10*ROW('Water Data'!H177)))</f>
        <v/>
      </c>
      <c r="CF183" s="289" t="str">
        <f ca="true">+IF(OFFSET('Water Data'!$H$28,0,10*ROW('Water Data'!H177))="","",OFFSET('Water Data'!$H$28,0,10*ROW('Water Data'!H177)))</f>
        <v/>
      </c>
      <c r="CG183" s="289" t="str">
        <f ca="true">+IF(OFFSET('Water Data'!$H$29,0,10*ROW('Water Data'!H177))="","",OFFSET('Water Data'!$H$29,0,10*ROW('Water Data'!H177)))</f>
        <v/>
      </c>
      <c r="CH183" s="289" t="str">
        <f ca="true">+IF(OFFSET('Water Data'!$I$27,0,10*ROW('Water Data'!I177))="","",OFFSET('Water Data'!$I$27,0,10*ROW('Water Data'!I177)))</f>
        <v/>
      </c>
      <c r="CI183" s="289" t="str">
        <f ca="true">+IF(OFFSET('Water Data'!$I$28,0,10*ROW('Water Data'!I177))="","",OFFSET('Water Data'!$I$28,0,10*ROW('Water Data'!I177)))</f>
        <v/>
      </c>
      <c r="CJ183" s="289" t="str">
        <f ca="true">+IF(OFFSET('Water Data'!$I$29,0,10*ROW('Water Data'!I177))="","",OFFSET('Water Data'!$I$29,0,10*ROW('Water Data'!I177)))</f>
        <v/>
      </c>
      <c r="CK183" s="289" t="str">
        <f ca="true">+IF(OFFSET('Sanitation Data'!$D$28,0,10*ROW('Sanitation Data'!D177))="","",OFFSET('Sanitation Data'!$D$28,0,10*ROW('Sanitation Data'!D177)))</f>
        <v/>
      </c>
      <c r="CL183" s="289" t="str">
        <f ca="true">+IF(OFFSET('Sanitation Data'!$D$29,0,10*ROW('Sanitation Data'!D177))="","",OFFSET('Sanitation Data'!$D$29,0,10*ROW('Sanitation Data'!D177)))</f>
        <v/>
      </c>
      <c r="CM183" s="289" t="str">
        <f ca="true">+IF(OFFSET('Sanitation Data'!$D$30,0,10*ROW('Sanitation Data'!D177))="","",OFFSET('Sanitation Data'!$D$30,0,10*ROW('Sanitation Data'!D177)))</f>
        <v/>
      </c>
      <c r="CN183" s="289" t="str">
        <f ca="true">+IF(OFFSET('Sanitation Data'!$D$31,0,10*ROW('Sanitation Data'!D177))="","",OFFSET('Sanitation Data'!$D$31,0,10*ROW('Sanitation Data'!D177)))</f>
        <v/>
      </c>
      <c r="CO183" s="289" t="str">
        <f ca="true">+IF(OFFSET('Sanitation Data'!$D$32,0,10*ROW('Sanitation Data'!D177))="","",OFFSET('Sanitation Data'!$D$32,0,10*ROW('Sanitation Data'!D177)))</f>
        <v/>
      </c>
      <c r="CP183" s="289" t="str">
        <f ca="true">+IF(OFFSET('Sanitation Data'!$E$28,0,10*ROW('Sanitation Data'!E177))="","",OFFSET('Sanitation Data'!$E$28,0,10*ROW('Sanitation Data'!E177)))</f>
        <v/>
      </c>
      <c r="CQ183" s="289" t="str">
        <f ca="true">+IF(OFFSET('Sanitation Data'!$E$29,0,10*ROW('Sanitation Data'!E177))="","",OFFSET('Sanitation Data'!$E$29,0,10*ROW('Sanitation Data'!E177)))</f>
        <v/>
      </c>
      <c r="CR183" s="289" t="str">
        <f ca="true">+IF(OFFSET('Sanitation Data'!$E$30,0,10*ROW('Sanitation Data'!E177))="","",OFFSET('Sanitation Data'!$E$30,0,10*ROW('Sanitation Data'!E177)))</f>
        <v/>
      </c>
      <c r="CS183" s="289" t="str">
        <f ca="true">+IF(OFFSET('Sanitation Data'!$E$31,0,10*ROW('Sanitation Data'!E177))="","",OFFSET('Sanitation Data'!$E$31,0,10*ROW('Sanitation Data'!E177)))</f>
        <v/>
      </c>
      <c r="CT183" s="289" t="str">
        <f ca="true">+IF(OFFSET('Sanitation Data'!$E$32,0,10*ROW('Sanitation Data'!E177))="","",OFFSET('Sanitation Data'!$E$32,0,10*ROW('Sanitation Data'!E177)))</f>
        <v/>
      </c>
      <c r="CU183" s="289" t="str">
        <f ca="true">+IF(OFFSET('Sanitation Data'!$F$28,0,10*ROW('Sanitation Data'!F177))="","",OFFSET('Sanitation Data'!$F$28,0,10*ROW('Sanitation Data'!F177)))</f>
        <v/>
      </c>
      <c r="CV183" s="289" t="str">
        <f ca="true">+IF(OFFSET('Sanitation Data'!$F$29,0,10*ROW('Sanitation Data'!F177))="","",OFFSET('Sanitation Data'!$F$29,0,10*ROW('Sanitation Data'!F177)))</f>
        <v/>
      </c>
      <c r="CW183" s="289" t="str">
        <f ca="true">+IF(OFFSET('Sanitation Data'!$F$30,0,10*ROW('Sanitation Data'!F177))="","",OFFSET('Sanitation Data'!$F$30,0,10*ROW('Sanitation Data'!F177)))</f>
        <v/>
      </c>
      <c r="CX183" s="289" t="str">
        <f ca="true">+IF(OFFSET('Sanitation Data'!$F$31,0,10*ROW('Sanitation Data'!F177))="","",OFFSET('Sanitation Data'!$F$31,0,10*ROW('Sanitation Data'!F177)))</f>
        <v/>
      </c>
      <c r="CY183" s="289" t="str">
        <f ca="true">+IF(OFFSET('Sanitation Data'!$F$32,0,10*ROW('Sanitation Data'!F177))="","",OFFSET('Sanitation Data'!$F$32,0,10*ROW('Sanitation Data'!F177)))</f>
        <v/>
      </c>
      <c r="CZ183" s="289" t="str">
        <f ca="true">+IF(OFFSET('Sanitation Data'!$G$28,0,10*ROW('Sanitation Data'!G177))="","",OFFSET('Sanitation Data'!$G$28,0,10*ROW('Sanitation Data'!G177)))</f>
        <v/>
      </c>
      <c r="DA183" s="289" t="str">
        <f ca="true">+IF(OFFSET('Sanitation Data'!$G$29,0,10*ROW('Sanitation Data'!G177))="","",OFFSET('Sanitation Data'!$G$29,0,10*ROW('Sanitation Data'!G177)))</f>
        <v/>
      </c>
      <c r="DB183" s="289" t="str">
        <f ca="true">+IF(OFFSET('Sanitation Data'!$G$30,0,10*ROW('Sanitation Data'!G177))="","",OFFSET('Sanitation Data'!$G$30,0,10*ROW('Sanitation Data'!G177)))</f>
        <v/>
      </c>
      <c r="DC183" s="289" t="str">
        <f ca="true">+IF(OFFSET('Sanitation Data'!$G$31,0,10*ROW('Sanitation Data'!G177))="","",OFFSET('Sanitation Data'!$G$31,0,10*ROW('Sanitation Data'!G177)))</f>
        <v/>
      </c>
      <c r="DD183" s="289" t="str">
        <f ca="true">+IF(OFFSET('Sanitation Data'!$G$32,0,10*ROW('Sanitation Data'!G177))="","",OFFSET('Sanitation Data'!$G$32,0,10*ROW('Sanitation Data'!G177)))</f>
        <v/>
      </c>
      <c r="DE183" s="289" t="str">
        <f ca="true">+IF(OFFSET('Sanitation Data'!$H$28,0,10*ROW('Sanitation Data'!H177))="","",OFFSET('Sanitation Data'!$H$28,0,10*ROW('Sanitation Data'!H177)))</f>
        <v/>
      </c>
      <c r="DF183" s="289" t="str">
        <f ca="true">+IF(OFFSET('Sanitation Data'!$H$29,0,10*ROW('Sanitation Data'!H177))="","",OFFSET('Sanitation Data'!$H$29,0,10*ROW('Sanitation Data'!H177)))</f>
        <v/>
      </c>
      <c r="DG183" s="289" t="str">
        <f ca="true">+IF(OFFSET('Sanitation Data'!$H$30,0,10*ROW('Sanitation Data'!H177))="","",OFFSET('Sanitation Data'!$H$30,0,10*ROW('Sanitation Data'!H177)))</f>
        <v/>
      </c>
      <c r="DH183" s="289" t="str">
        <f ca="true">+IF(OFFSET('Sanitation Data'!$H$31,0,10*ROW('Sanitation Data'!H177))="","",OFFSET('Sanitation Data'!$H$31,0,10*ROW('Sanitation Data'!H177)))</f>
        <v/>
      </c>
      <c r="DI183" s="289" t="str">
        <f ca="true">+IF(OFFSET('Sanitation Data'!$H$32,0,10*ROW('Sanitation Data'!H177))="","",OFFSET('Sanitation Data'!$H$32,0,10*ROW('Sanitation Data'!H177)))</f>
        <v/>
      </c>
      <c r="DJ183" s="289" t="str">
        <f ca="true">+IF(OFFSET('Sanitation Data'!$I$28,0,10*ROW('Sanitation Data'!I177))="","",OFFSET('Sanitation Data'!$I$28,0,10*ROW('Sanitation Data'!I177)))</f>
        <v/>
      </c>
      <c r="DK183" s="289" t="str">
        <f ca="true">+IF(OFFSET('Sanitation Data'!$I$29,0,10*ROW('Sanitation Data'!I177))="","",OFFSET('Sanitation Data'!$I$29,0,10*ROW('Sanitation Data'!I177)))</f>
        <v/>
      </c>
      <c r="DL183" s="289" t="str">
        <f ca="true">+IF(OFFSET('Sanitation Data'!$I$30,0,10*ROW('Sanitation Data'!I177))="","",OFFSET('Sanitation Data'!$I$30,0,10*ROW('Sanitation Data'!I177)))</f>
        <v/>
      </c>
      <c r="DM183" s="289" t="str">
        <f ca="true">+IF(OFFSET('Sanitation Data'!$I$31,0,10*ROW('Sanitation Data'!I177))="","",OFFSET('Sanitation Data'!$I$31,0,10*ROW('Sanitation Data'!I177)))</f>
        <v/>
      </c>
      <c r="DN183" s="289" t="str">
        <f ca="true">+IF(OFFSET('Sanitation Data'!$I$32,0,10*ROW('Sanitation Data'!I177))="","",OFFSET('Sanitation Data'!$I$32,0,10*ROW('Sanitation Data'!I177)))</f>
        <v/>
      </c>
      <c r="DO183" s="289" t="str">
        <f ca="true">+IF(OFFSET('Hygiene Data'!$D$11,0,10*ROW('Hygiene Data'!D177))="","",OFFSET('Hygiene Data'!$D$11,0,10*ROW('Hygiene Data'!D177)))</f>
        <v/>
      </c>
      <c r="DP183" s="289" t="str">
        <f ca="true">+IF(OFFSET('Hygiene Data'!$D$12,0,10*ROW('Hygiene Data'!D177))="","",OFFSET('Hygiene Data'!$D$12,0,10*ROW('Hygiene Data'!D177)))</f>
        <v/>
      </c>
      <c r="DQ183" s="289" t="str">
        <f ca="true">+IF(OFFSET('Hygiene Data'!$D$13,0,10*ROW('Hygiene Data'!D177))="","",OFFSET('Hygiene Data'!$D$13,0,10*ROW('Hygiene Data'!D177)))</f>
        <v/>
      </c>
      <c r="DR183" s="289" t="str">
        <f ca="true">+IF(OFFSET('Hygiene Data'!$E$11,0,10*ROW('Hygiene Data'!E177))="","",OFFSET('Hygiene Data'!$E$11,0,10*ROW('Hygiene Data'!E177)))</f>
        <v/>
      </c>
      <c r="DS183" s="289" t="str">
        <f ca="true">+IF(OFFSET('Hygiene Data'!$E$12,0,10*ROW('Hygiene Data'!E177))="","",OFFSET('Hygiene Data'!$E$12,0,10*ROW('Hygiene Data'!E177)))</f>
        <v/>
      </c>
      <c r="DT183" s="289" t="str">
        <f ca="true">+IF(OFFSET('Hygiene Data'!$E$13,0,10*ROW('Hygiene Data'!E177))="","",OFFSET('Hygiene Data'!$E$13,0,10*ROW('Hygiene Data'!E177)))</f>
        <v/>
      </c>
      <c r="DU183" s="289" t="str">
        <f ca="true">+IF(OFFSET('Hygiene Data'!$F$11,0,10*ROW('Hygiene Data'!F177))="","",OFFSET('Hygiene Data'!$F$11,0,10*ROW('Hygiene Data'!F177)))</f>
        <v/>
      </c>
      <c r="DV183" s="289" t="str">
        <f ca="true">+IF(OFFSET('Hygiene Data'!$F$12,0,10*ROW('Hygiene Data'!F177))="","",OFFSET('Hygiene Data'!$F$12,0,10*ROW('Hygiene Data'!F177)))</f>
        <v/>
      </c>
      <c r="DW183" s="289" t="str">
        <f ca="true">+IF(OFFSET('Hygiene Data'!$F$13,0,10*ROW('Hygiene Data'!F177))="","",OFFSET('Hygiene Data'!$F$13,0,10*ROW('Hygiene Data'!F177)))</f>
        <v/>
      </c>
      <c r="DX183" s="289" t="str">
        <f ca="true">+IF(OFFSET('Hygiene Data'!$G$11,0,10*ROW('Hygiene Data'!G177))="","",OFFSET('Hygiene Data'!$G$11,0,10*ROW('Hygiene Data'!G177)))</f>
        <v/>
      </c>
      <c r="DY183" s="289" t="str">
        <f ca="true">+IF(OFFSET('Hygiene Data'!$G$12,0,10*ROW('Hygiene Data'!G177))="","",OFFSET('Hygiene Data'!$G$12,0,10*ROW('Hygiene Data'!G177)))</f>
        <v/>
      </c>
      <c r="DZ183" s="289" t="str">
        <f ca="true">+IF(OFFSET('Hygiene Data'!$G$13,0,10*ROW('Hygiene Data'!G177))="","",OFFSET('Hygiene Data'!$G$13,0,10*ROW('Hygiene Data'!G177)))</f>
        <v/>
      </c>
      <c r="EA183" s="289" t="str">
        <f ca="true">+IF(OFFSET('Hygiene Data'!$H$11,0,10*ROW('Hygiene Data'!H177))="","",OFFSET('Hygiene Data'!$H$11,0,10*ROW('Hygiene Data'!H177)))</f>
        <v/>
      </c>
      <c r="EB183" s="289" t="str">
        <f ca="true">+IF(OFFSET('Hygiene Data'!$H$12,0,10*ROW('Hygiene Data'!H177))="","",OFFSET('Hygiene Data'!$H$12,0,10*ROW('Hygiene Data'!H177)))</f>
        <v/>
      </c>
      <c r="EC183" s="289" t="str">
        <f ca="true">+IF(OFFSET('Hygiene Data'!$H$13,0,10*ROW('Hygiene Data'!H177))="","",OFFSET('Hygiene Data'!$H$13,0,10*ROW('Hygiene Data'!H177)))</f>
        <v/>
      </c>
      <c r="ED183" s="289" t="str">
        <f ca="true">+IF(OFFSET('Hygiene Data'!$I$11,0,10*ROW('Hygiene Data'!I177))="","",OFFSET('Hygiene Data'!$I$11,0,10*ROW('Hygiene Data'!I177)))</f>
        <v/>
      </c>
      <c r="EE183" s="289" t="str">
        <f ca="true">+IF(OFFSET('Hygiene Data'!$I$12,0,10*ROW('Hygiene Data'!I177))="","",OFFSET('Hygiene Data'!$I$12,0,10*ROW('Hygiene Data'!I177)))</f>
        <v/>
      </c>
      <c r="EF183" s="289"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5"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9"/>
      <c r="BS184" s="289" t="str">
        <f ca="true">+IF(OFFSET('Water Data'!$D$27,0,10*ROW('Water Data'!D178))="","",OFFSET('Water Data'!$D$27,0,10*ROW('Water Data'!D178)))</f>
        <v/>
      </c>
      <c r="BT184" s="289" t="str">
        <f ca="true">+IF(OFFSET('Water Data'!$D$28,0,10*ROW('Water Data'!D178))="","",OFFSET('Water Data'!$D$28,0,10*ROW('Water Data'!D178)))</f>
        <v/>
      </c>
      <c r="BU184" s="289" t="str">
        <f ca="true">+IF(OFFSET('Water Data'!$D$29,0,10*ROW('Water Data'!D178))="","",OFFSET('Water Data'!$D$29,0,10*ROW('Water Data'!D178)))</f>
        <v/>
      </c>
      <c r="BV184" s="289" t="str">
        <f ca="true">+IF(OFFSET('Water Data'!$E$27,0,10*ROW('Water Data'!E178))="","",OFFSET('Water Data'!$E$27,0,10*ROW('Water Data'!E178)))</f>
        <v/>
      </c>
      <c r="BW184" s="289" t="str">
        <f ca="true">+IF(OFFSET('Water Data'!$E$28,0,10*ROW('Water Data'!E178))="","",OFFSET('Water Data'!$E$28,0,10*ROW('Water Data'!E178)))</f>
        <v/>
      </c>
      <c r="BX184" s="289" t="str">
        <f ca="true">+IF(OFFSET('Water Data'!$E$29,0,10*ROW('Water Data'!E178))="","",OFFSET('Water Data'!$E$29,0,10*ROW('Water Data'!E178)))</f>
        <v/>
      </c>
      <c r="BY184" s="289" t="str">
        <f ca="true">+IF(OFFSET('Water Data'!$F$27,0,10*ROW('Water Data'!F178))="","",OFFSET('Water Data'!$F$27,0,10*ROW('Water Data'!F178)))</f>
        <v/>
      </c>
      <c r="BZ184" s="289" t="str">
        <f ca="true">+IF(OFFSET('Water Data'!$F$28,0,10*ROW('Water Data'!F178))="","",OFFSET('Water Data'!$F$28,0,10*ROW('Water Data'!F178)))</f>
        <v/>
      </c>
      <c r="CA184" s="289" t="str">
        <f ca="true">+IF(OFFSET('Water Data'!$F$29,0,10*ROW('Water Data'!F178))="","",OFFSET('Water Data'!$F$29,0,10*ROW('Water Data'!F178)))</f>
        <v/>
      </c>
      <c r="CB184" s="289" t="str">
        <f ca="true">+IF(OFFSET('Water Data'!$G$27,0,10*ROW('Water Data'!G178))="","",OFFSET('Water Data'!$G$27,0,10*ROW('Water Data'!G178)))</f>
        <v/>
      </c>
      <c r="CC184" s="289" t="str">
        <f ca="true">+IF(OFFSET('Water Data'!$G$28,0,10*ROW('Water Data'!G178))="","",OFFSET('Water Data'!$G$28,0,10*ROW('Water Data'!G178)))</f>
        <v/>
      </c>
      <c r="CD184" s="289" t="str">
        <f ca="true">+IF(OFFSET('Water Data'!$G$29,0,10*ROW('Water Data'!G178))="","",OFFSET('Water Data'!$G$29,0,10*ROW('Water Data'!G178)))</f>
        <v/>
      </c>
      <c r="CE184" s="289" t="str">
        <f ca="true">+IF(OFFSET('Water Data'!$H$27,0,10*ROW('Water Data'!H178))="","",OFFSET('Water Data'!$H$27,0,10*ROW('Water Data'!H178)))</f>
        <v/>
      </c>
      <c r="CF184" s="289" t="str">
        <f ca="true">+IF(OFFSET('Water Data'!$H$28,0,10*ROW('Water Data'!H178))="","",OFFSET('Water Data'!$H$28,0,10*ROW('Water Data'!H178)))</f>
        <v/>
      </c>
      <c r="CG184" s="289" t="str">
        <f ca="true">+IF(OFFSET('Water Data'!$H$29,0,10*ROW('Water Data'!H178))="","",OFFSET('Water Data'!$H$29,0,10*ROW('Water Data'!H178)))</f>
        <v/>
      </c>
      <c r="CH184" s="289" t="str">
        <f ca="true">+IF(OFFSET('Water Data'!$I$27,0,10*ROW('Water Data'!I178))="","",OFFSET('Water Data'!$I$27,0,10*ROW('Water Data'!I178)))</f>
        <v/>
      </c>
      <c r="CI184" s="289" t="str">
        <f ca="true">+IF(OFFSET('Water Data'!$I$28,0,10*ROW('Water Data'!I178))="","",OFFSET('Water Data'!$I$28,0,10*ROW('Water Data'!I178)))</f>
        <v/>
      </c>
      <c r="CJ184" s="289" t="str">
        <f ca="true">+IF(OFFSET('Water Data'!$I$29,0,10*ROW('Water Data'!I178))="","",OFFSET('Water Data'!$I$29,0,10*ROW('Water Data'!I178)))</f>
        <v/>
      </c>
      <c r="CK184" s="289" t="str">
        <f ca="true">+IF(OFFSET('Sanitation Data'!$D$28,0,10*ROW('Sanitation Data'!D178))="","",OFFSET('Sanitation Data'!$D$28,0,10*ROW('Sanitation Data'!D178)))</f>
        <v/>
      </c>
      <c r="CL184" s="289" t="str">
        <f ca="true">+IF(OFFSET('Sanitation Data'!$D$29,0,10*ROW('Sanitation Data'!D178))="","",OFFSET('Sanitation Data'!$D$29,0,10*ROW('Sanitation Data'!D178)))</f>
        <v/>
      </c>
      <c r="CM184" s="289" t="str">
        <f ca="true">+IF(OFFSET('Sanitation Data'!$D$30,0,10*ROW('Sanitation Data'!D178))="","",OFFSET('Sanitation Data'!$D$30,0,10*ROW('Sanitation Data'!D178)))</f>
        <v/>
      </c>
      <c r="CN184" s="289" t="str">
        <f ca="true">+IF(OFFSET('Sanitation Data'!$D$31,0,10*ROW('Sanitation Data'!D178))="","",OFFSET('Sanitation Data'!$D$31,0,10*ROW('Sanitation Data'!D178)))</f>
        <v/>
      </c>
      <c r="CO184" s="289" t="str">
        <f ca="true">+IF(OFFSET('Sanitation Data'!$D$32,0,10*ROW('Sanitation Data'!D178))="","",OFFSET('Sanitation Data'!$D$32,0,10*ROW('Sanitation Data'!D178)))</f>
        <v/>
      </c>
      <c r="CP184" s="289" t="str">
        <f ca="true">+IF(OFFSET('Sanitation Data'!$E$28,0,10*ROW('Sanitation Data'!E178))="","",OFFSET('Sanitation Data'!$E$28,0,10*ROW('Sanitation Data'!E178)))</f>
        <v/>
      </c>
      <c r="CQ184" s="289" t="str">
        <f ca="true">+IF(OFFSET('Sanitation Data'!$E$29,0,10*ROW('Sanitation Data'!E178))="","",OFFSET('Sanitation Data'!$E$29,0,10*ROW('Sanitation Data'!E178)))</f>
        <v/>
      </c>
      <c r="CR184" s="289" t="str">
        <f ca="true">+IF(OFFSET('Sanitation Data'!$E$30,0,10*ROW('Sanitation Data'!E178))="","",OFFSET('Sanitation Data'!$E$30,0,10*ROW('Sanitation Data'!E178)))</f>
        <v/>
      </c>
      <c r="CS184" s="289" t="str">
        <f ca="true">+IF(OFFSET('Sanitation Data'!$E$31,0,10*ROW('Sanitation Data'!E178))="","",OFFSET('Sanitation Data'!$E$31,0,10*ROW('Sanitation Data'!E178)))</f>
        <v/>
      </c>
      <c r="CT184" s="289" t="str">
        <f ca="true">+IF(OFFSET('Sanitation Data'!$E$32,0,10*ROW('Sanitation Data'!E178))="","",OFFSET('Sanitation Data'!$E$32,0,10*ROW('Sanitation Data'!E178)))</f>
        <v/>
      </c>
      <c r="CU184" s="289" t="str">
        <f ca="true">+IF(OFFSET('Sanitation Data'!$F$28,0,10*ROW('Sanitation Data'!F178))="","",OFFSET('Sanitation Data'!$F$28,0,10*ROW('Sanitation Data'!F178)))</f>
        <v/>
      </c>
      <c r="CV184" s="289" t="str">
        <f ca="true">+IF(OFFSET('Sanitation Data'!$F$29,0,10*ROW('Sanitation Data'!F178))="","",OFFSET('Sanitation Data'!$F$29,0,10*ROW('Sanitation Data'!F178)))</f>
        <v/>
      </c>
      <c r="CW184" s="289" t="str">
        <f ca="true">+IF(OFFSET('Sanitation Data'!$F$30,0,10*ROW('Sanitation Data'!F178))="","",OFFSET('Sanitation Data'!$F$30,0,10*ROW('Sanitation Data'!F178)))</f>
        <v/>
      </c>
      <c r="CX184" s="289" t="str">
        <f ca="true">+IF(OFFSET('Sanitation Data'!$F$31,0,10*ROW('Sanitation Data'!F178))="","",OFFSET('Sanitation Data'!$F$31,0,10*ROW('Sanitation Data'!F178)))</f>
        <v/>
      </c>
      <c r="CY184" s="289" t="str">
        <f ca="true">+IF(OFFSET('Sanitation Data'!$F$32,0,10*ROW('Sanitation Data'!F178))="","",OFFSET('Sanitation Data'!$F$32,0,10*ROW('Sanitation Data'!F178)))</f>
        <v/>
      </c>
      <c r="CZ184" s="289" t="str">
        <f ca="true">+IF(OFFSET('Sanitation Data'!$G$28,0,10*ROW('Sanitation Data'!G178))="","",OFFSET('Sanitation Data'!$G$28,0,10*ROW('Sanitation Data'!G178)))</f>
        <v/>
      </c>
      <c r="DA184" s="289" t="str">
        <f ca="true">+IF(OFFSET('Sanitation Data'!$G$29,0,10*ROW('Sanitation Data'!G178))="","",OFFSET('Sanitation Data'!$G$29,0,10*ROW('Sanitation Data'!G178)))</f>
        <v/>
      </c>
      <c r="DB184" s="289" t="str">
        <f ca="true">+IF(OFFSET('Sanitation Data'!$G$30,0,10*ROW('Sanitation Data'!G178))="","",OFFSET('Sanitation Data'!$G$30,0,10*ROW('Sanitation Data'!G178)))</f>
        <v/>
      </c>
      <c r="DC184" s="289" t="str">
        <f ca="true">+IF(OFFSET('Sanitation Data'!$G$31,0,10*ROW('Sanitation Data'!G178))="","",OFFSET('Sanitation Data'!$G$31,0,10*ROW('Sanitation Data'!G178)))</f>
        <v/>
      </c>
      <c r="DD184" s="289" t="str">
        <f ca="true">+IF(OFFSET('Sanitation Data'!$G$32,0,10*ROW('Sanitation Data'!G178))="","",OFFSET('Sanitation Data'!$G$32,0,10*ROW('Sanitation Data'!G178)))</f>
        <v/>
      </c>
      <c r="DE184" s="289" t="str">
        <f ca="true">+IF(OFFSET('Sanitation Data'!$H$28,0,10*ROW('Sanitation Data'!H178))="","",OFFSET('Sanitation Data'!$H$28,0,10*ROW('Sanitation Data'!H178)))</f>
        <v/>
      </c>
      <c r="DF184" s="289" t="str">
        <f ca="true">+IF(OFFSET('Sanitation Data'!$H$29,0,10*ROW('Sanitation Data'!H178))="","",OFFSET('Sanitation Data'!$H$29,0,10*ROW('Sanitation Data'!H178)))</f>
        <v/>
      </c>
      <c r="DG184" s="289" t="str">
        <f ca="true">+IF(OFFSET('Sanitation Data'!$H$30,0,10*ROW('Sanitation Data'!H178))="","",OFFSET('Sanitation Data'!$H$30,0,10*ROW('Sanitation Data'!H178)))</f>
        <v/>
      </c>
      <c r="DH184" s="289" t="str">
        <f ca="true">+IF(OFFSET('Sanitation Data'!$H$31,0,10*ROW('Sanitation Data'!H178))="","",OFFSET('Sanitation Data'!$H$31,0,10*ROW('Sanitation Data'!H178)))</f>
        <v/>
      </c>
      <c r="DI184" s="289" t="str">
        <f ca="true">+IF(OFFSET('Sanitation Data'!$H$32,0,10*ROW('Sanitation Data'!H178))="","",OFFSET('Sanitation Data'!$H$32,0,10*ROW('Sanitation Data'!H178)))</f>
        <v/>
      </c>
      <c r="DJ184" s="289" t="str">
        <f ca="true">+IF(OFFSET('Sanitation Data'!$I$28,0,10*ROW('Sanitation Data'!I178))="","",OFFSET('Sanitation Data'!$I$28,0,10*ROW('Sanitation Data'!I178)))</f>
        <v/>
      </c>
      <c r="DK184" s="289" t="str">
        <f ca="true">+IF(OFFSET('Sanitation Data'!$I$29,0,10*ROW('Sanitation Data'!I178))="","",OFFSET('Sanitation Data'!$I$29,0,10*ROW('Sanitation Data'!I178)))</f>
        <v/>
      </c>
      <c r="DL184" s="289" t="str">
        <f ca="true">+IF(OFFSET('Sanitation Data'!$I$30,0,10*ROW('Sanitation Data'!I178))="","",OFFSET('Sanitation Data'!$I$30,0,10*ROW('Sanitation Data'!I178)))</f>
        <v/>
      </c>
      <c r="DM184" s="289" t="str">
        <f ca="true">+IF(OFFSET('Sanitation Data'!$I$31,0,10*ROW('Sanitation Data'!I178))="","",OFFSET('Sanitation Data'!$I$31,0,10*ROW('Sanitation Data'!I178)))</f>
        <v/>
      </c>
      <c r="DN184" s="289" t="str">
        <f ca="true">+IF(OFFSET('Sanitation Data'!$I$32,0,10*ROW('Sanitation Data'!I178))="","",OFFSET('Sanitation Data'!$I$32,0,10*ROW('Sanitation Data'!I178)))</f>
        <v/>
      </c>
      <c r="DO184" s="289" t="str">
        <f ca="true">+IF(OFFSET('Hygiene Data'!$D$11,0,10*ROW('Hygiene Data'!D178))="","",OFFSET('Hygiene Data'!$D$11,0,10*ROW('Hygiene Data'!D178)))</f>
        <v/>
      </c>
      <c r="DP184" s="289" t="str">
        <f ca="true">+IF(OFFSET('Hygiene Data'!$D$12,0,10*ROW('Hygiene Data'!D178))="","",OFFSET('Hygiene Data'!$D$12,0,10*ROW('Hygiene Data'!D178)))</f>
        <v/>
      </c>
      <c r="DQ184" s="289" t="str">
        <f ca="true">+IF(OFFSET('Hygiene Data'!$D$13,0,10*ROW('Hygiene Data'!D178))="","",OFFSET('Hygiene Data'!$D$13,0,10*ROW('Hygiene Data'!D178)))</f>
        <v/>
      </c>
      <c r="DR184" s="289" t="str">
        <f ca="true">+IF(OFFSET('Hygiene Data'!$E$11,0,10*ROW('Hygiene Data'!E178))="","",OFFSET('Hygiene Data'!$E$11,0,10*ROW('Hygiene Data'!E178)))</f>
        <v/>
      </c>
      <c r="DS184" s="289" t="str">
        <f ca="true">+IF(OFFSET('Hygiene Data'!$E$12,0,10*ROW('Hygiene Data'!E178))="","",OFFSET('Hygiene Data'!$E$12,0,10*ROW('Hygiene Data'!E178)))</f>
        <v/>
      </c>
      <c r="DT184" s="289" t="str">
        <f ca="true">+IF(OFFSET('Hygiene Data'!$E$13,0,10*ROW('Hygiene Data'!E178))="","",OFFSET('Hygiene Data'!$E$13,0,10*ROW('Hygiene Data'!E178)))</f>
        <v/>
      </c>
      <c r="DU184" s="289" t="str">
        <f ca="true">+IF(OFFSET('Hygiene Data'!$F$11,0,10*ROW('Hygiene Data'!F178))="","",OFFSET('Hygiene Data'!$F$11,0,10*ROW('Hygiene Data'!F178)))</f>
        <v/>
      </c>
      <c r="DV184" s="289" t="str">
        <f ca="true">+IF(OFFSET('Hygiene Data'!$F$12,0,10*ROW('Hygiene Data'!F178))="","",OFFSET('Hygiene Data'!$F$12,0,10*ROW('Hygiene Data'!F178)))</f>
        <v/>
      </c>
      <c r="DW184" s="289" t="str">
        <f ca="true">+IF(OFFSET('Hygiene Data'!$F$13,0,10*ROW('Hygiene Data'!F178))="","",OFFSET('Hygiene Data'!$F$13,0,10*ROW('Hygiene Data'!F178)))</f>
        <v/>
      </c>
      <c r="DX184" s="289" t="str">
        <f ca="true">+IF(OFFSET('Hygiene Data'!$G$11,0,10*ROW('Hygiene Data'!G178))="","",OFFSET('Hygiene Data'!$G$11,0,10*ROW('Hygiene Data'!G178)))</f>
        <v/>
      </c>
      <c r="DY184" s="289" t="str">
        <f ca="true">+IF(OFFSET('Hygiene Data'!$G$12,0,10*ROW('Hygiene Data'!G178))="","",OFFSET('Hygiene Data'!$G$12,0,10*ROW('Hygiene Data'!G178)))</f>
        <v/>
      </c>
      <c r="DZ184" s="289" t="str">
        <f ca="true">+IF(OFFSET('Hygiene Data'!$G$13,0,10*ROW('Hygiene Data'!G178))="","",OFFSET('Hygiene Data'!$G$13,0,10*ROW('Hygiene Data'!G178)))</f>
        <v/>
      </c>
      <c r="EA184" s="289" t="str">
        <f ca="true">+IF(OFFSET('Hygiene Data'!$H$11,0,10*ROW('Hygiene Data'!H178))="","",OFFSET('Hygiene Data'!$H$11,0,10*ROW('Hygiene Data'!H178)))</f>
        <v/>
      </c>
      <c r="EB184" s="289" t="str">
        <f ca="true">+IF(OFFSET('Hygiene Data'!$H$12,0,10*ROW('Hygiene Data'!H178))="","",OFFSET('Hygiene Data'!$H$12,0,10*ROW('Hygiene Data'!H178)))</f>
        <v/>
      </c>
      <c r="EC184" s="289" t="str">
        <f ca="true">+IF(OFFSET('Hygiene Data'!$H$13,0,10*ROW('Hygiene Data'!H178))="","",OFFSET('Hygiene Data'!$H$13,0,10*ROW('Hygiene Data'!H178)))</f>
        <v/>
      </c>
      <c r="ED184" s="289" t="str">
        <f ca="true">+IF(OFFSET('Hygiene Data'!$I$11,0,10*ROW('Hygiene Data'!I178))="","",OFFSET('Hygiene Data'!$I$11,0,10*ROW('Hygiene Data'!I178)))</f>
        <v/>
      </c>
      <c r="EE184" s="289" t="str">
        <f ca="true">+IF(OFFSET('Hygiene Data'!$I$12,0,10*ROW('Hygiene Data'!I178))="","",OFFSET('Hygiene Data'!$I$12,0,10*ROW('Hygiene Data'!I178)))</f>
        <v/>
      </c>
      <c r="EF184" s="289"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5"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9"/>
      <c r="BS185" s="289" t="str">
        <f ca="true">+IF(OFFSET('Water Data'!$D$27,0,10*ROW('Water Data'!D179))="","",OFFSET('Water Data'!$D$27,0,10*ROW('Water Data'!D179)))</f>
        <v/>
      </c>
      <c r="BT185" s="289" t="str">
        <f ca="true">+IF(OFFSET('Water Data'!$D$28,0,10*ROW('Water Data'!D179))="","",OFFSET('Water Data'!$D$28,0,10*ROW('Water Data'!D179)))</f>
        <v/>
      </c>
      <c r="BU185" s="289" t="str">
        <f ca="true">+IF(OFFSET('Water Data'!$D$29,0,10*ROW('Water Data'!D179))="","",OFFSET('Water Data'!$D$29,0,10*ROW('Water Data'!D179)))</f>
        <v/>
      </c>
      <c r="BV185" s="289" t="str">
        <f ca="true">+IF(OFFSET('Water Data'!$E$27,0,10*ROW('Water Data'!E179))="","",OFFSET('Water Data'!$E$27,0,10*ROW('Water Data'!E179)))</f>
        <v/>
      </c>
      <c r="BW185" s="289" t="str">
        <f ca="true">+IF(OFFSET('Water Data'!$E$28,0,10*ROW('Water Data'!E179))="","",OFFSET('Water Data'!$E$28,0,10*ROW('Water Data'!E179)))</f>
        <v/>
      </c>
      <c r="BX185" s="289" t="str">
        <f ca="true">+IF(OFFSET('Water Data'!$E$29,0,10*ROW('Water Data'!E179))="","",OFFSET('Water Data'!$E$29,0,10*ROW('Water Data'!E179)))</f>
        <v/>
      </c>
      <c r="BY185" s="289" t="str">
        <f ca="true">+IF(OFFSET('Water Data'!$F$27,0,10*ROW('Water Data'!F179))="","",OFFSET('Water Data'!$F$27,0,10*ROW('Water Data'!F179)))</f>
        <v/>
      </c>
      <c r="BZ185" s="289" t="str">
        <f ca="true">+IF(OFFSET('Water Data'!$F$28,0,10*ROW('Water Data'!F179))="","",OFFSET('Water Data'!$F$28,0,10*ROW('Water Data'!F179)))</f>
        <v/>
      </c>
      <c r="CA185" s="289" t="str">
        <f ca="true">+IF(OFFSET('Water Data'!$F$29,0,10*ROW('Water Data'!F179))="","",OFFSET('Water Data'!$F$29,0,10*ROW('Water Data'!F179)))</f>
        <v/>
      </c>
      <c r="CB185" s="289" t="str">
        <f ca="true">+IF(OFFSET('Water Data'!$G$27,0,10*ROW('Water Data'!G179))="","",OFFSET('Water Data'!$G$27,0,10*ROW('Water Data'!G179)))</f>
        <v/>
      </c>
      <c r="CC185" s="289" t="str">
        <f ca="true">+IF(OFFSET('Water Data'!$G$28,0,10*ROW('Water Data'!G179))="","",OFFSET('Water Data'!$G$28,0,10*ROW('Water Data'!G179)))</f>
        <v/>
      </c>
      <c r="CD185" s="289" t="str">
        <f ca="true">+IF(OFFSET('Water Data'!$G$29,0,10*ROW('Water Data'!G179))="","",OFFSET('Water Data'!$G$29,0,10*ROW('Water Data'!G179)))</f>
        <v/>
      </c>
      <c r="CE185" s="289" t="str">
        <f ca="true">+IF(OFFSET('Water Data'!$H$27,0,10*ROW('Water Data'!H179))="","",OFFSET('Water Data'!$H$27,0,10*ROW('Water Data'!H179)))</f>
        <v/>
      </c>
      <c r="CF185" s="289" t="str">
        <f ca="true">+IF(OFFSET('Water Data'!$H$28,0,10*ROW('Water Data'!H179))="","",OFFSET('Water Data'!$H$28,0,10*ROW('Water Data'!H179)))</f>
        <v/>
      </c>
      <c r="CG185" s="289" t="str">
        <f ca="true">+IF(OFFSET('Water Data'!$H$29,0,10*ROW('Water Data'!H179))="","",OFFSET('Water Data'!$H$29,0,10*ROW('Water Data'!H179)))</f>
        <v/>
      </c>
      <c r="CH185" s="289" t="str">
        <f ca="true">+IF(OFFSET('Water Data'!$I$27,0,10*ROW('Water Data'!I179))="","",OFFSET('Water Data'!$I$27,0,10*ROW('Water Data'!I179)))</f>
        <v/>
      </c>
      <c r="CI185" s="289" t="str">
        <f ca="true">+IF(OFFSET('Water Data'!$I$28,0,10*ROW('Water Data'!I179))="","",OFFSET('Water Data'!$I$28,0,10*ROW('Water Data'!I179)))</f>
        <v/>
      </c>
      <c r="CJ185" s="289" t="str">
        <f ca="true">+IF(OFFSET('Water Data'!$I$29,0,10*ROW('Water Data'!I179))="","",OFFSET('Water Data'!$I$29,0,10*ROW('Water Data'!I179)))</f>
        <v/>
      </c>
      <c r="CK185" s="289" t="str">
        <f ca="true">+IF(OFFSET('Sanitation Data'!$D$28,0,10*ROW('Sanitation Data'!D179))="","",OFFSET('Sanitation Data'!$D$28,0,10*ROW('Sanitation Data'!D179)))</f>
        <v/>
      </c>
      <c r="CL185" s="289" t="str">
        <f ca="true">+IF(OFFSET('Sanitation Data'!$D$29,0,10*ROW('Sanitation Data'!D179))="","",OFFSET('Sanitation Data'!$D$29,0,10*ROW('Sanitation Data'!D179)))</f>
        <v/>
      </c>
      <c r="CM185" s="289" t="str">
        <f ca="true">+IF(OFFSET('Sanitation Data'!$D$30,0,10*ROW('Sanitation Data'!D179))="","",OFFSET('Sanitation Data'!$D$30,0,10*ROW('Sanitation Data'!D179)))</f>
        <v/>
      </c>
      <c r="CN185" s="289" t="str">
        <f ca="true">+IF(OFFSET('Sanitation Data'!$D$31,0,10*ROW('Sanitation Data'!D179))="","",OFFSET('Sanitation Data'!$D$31,0,10*ROW('Sanitation Data'!D179)))</f>
        <v/>
      </c>
      <c r="CO185" s="289" t="str">
        <f ca="true">+IF(OFFSET('Sanitation Data'!$D$32,0,10*ROW('Sanitation Data'!D179))="","",OFFSET('Sanitation Data'!$D$32,0,10*ROW('Sanitation Data'!D179)))</f>
        <v/>
      </c>
      <c r="CP185" s="289" t="str">
        <f ca="true">+IF(OFFSET('Sanitation Data'!$E$28,0,10*ROW('Sanitation Data'!E179))="","",OFFSET('Sanitation Data'!$E$28,0,10*ROW('Sanitation Data'!E179)))</f>
        <v/>
      </c>
      <c r="CQ185" s="289" t="str">
        <f ca="true">+IF(OFFSET('Sanitation Data'!$E$29,0,10*ROW('Sanitation Data'!E179))="","",OFFSET('Sanitation Data'!$E$29,0,10*ROW('Sanitation Data'!E179)))</f>
        <v/>
      </c>
      <c r="CR185" s="289" t="str">
        <f ca="true">+IF(OFFSET('Sanitation Data'!$E$30,0,10*ROW('Sanitation Data'!E179))="","",OFFSET('Sanitation Data'!$E$30,0,10*ROW('Sanitation Data'!E179)))</f>
        <v/>
      </c>
      <c r="CS185" s="289" t="str">
        <f ca="true">+IF(OFFSET('Sanitation Data'!$E$31,0,10*ROW('Sanitation Data'!E179))="","",OFFSET('Sanitation Data'!$E$31,0,10*ROW('Sanitation Data'!E179)))</f>
        <v/>
      </c>
      <c r="CT185" s="289" t="str">
        <f ca="true">+IF(OFFSET('Sanitation Data'!$E$32,0,10*ROW('Sanitation Data'!E179))="","",OFFSET('Sanitation Data'!$E$32,0,10*ROW('Sanitation Data'!E179)))</f>
        <v/>
      </c>
      <c r="CU185" s="289" t="str">
        <f ca="true">+IF(OFFSET('Sanitation Data'!$F$28,0,10*ROW('Sanitation Data'!F179))="","",OFFSET('Sanitation Data'!$F$28,0,10*ROW('Sanitation Data'!F179)))</f>
        <v/>
      </c>
      <c r="CV185" s="289" t="str">
        <f ca="true">+IF(OFFSET('Sanitation Data'!$F$29,0,10*ROW('Sanitation Data'!F179))="","",OFFSET('Sanitation Data'!$F$29,0,10*ROW('Sanitation Data'!F179)))</f>
        <v/>
      </c>
      <c r="CW185" s="289" t="str">
        <f ca="true">+IF(OFFSET('Sanitation Data'!$F$30,0,10*ROW('Sanitation Data'!F179))="","",OFFSET('Sanitation Data'!$F$30,0,10*ROW('Sanitation Data'!F179)))</f>
        <v/>
      </c>
      <c r="CX185" s="289" t="str">
        <f ca="true">+IF(OFFSET('Sanitation Data'!$F$31,0,10*ROW('Sanitation Data'!F179))="","",OFFSET('Sanitation Data'!$F$31,0,10*ROW('Sanitation Data'!F179)))</f>
        <v/>
      </c>
      <c r="CY185" s="289" t="str">
        <f ca="true">+IF(OFFSET('Sanitation Data'!$F$32,0,10*ROW('Sanitation Data'!F179))="","",OFFSET('Sanitation Data'!$F$32,0,10*ROW('Sanitation Data'!F179)))</f>
        <v/>
      </c>
      <c r="CZ185" s="289" t="str">
        <f ca="true">+IF(OFFSET('Sanitation Data'!$G$28,0,10*ROW('Sanitation Data'!G179))="","",OFFSET('Sanitation Data'!$G$28,0,10*ROW('Sanitation Data'!G179)))</f>
        <v/>
      </c>
      <c r="DA185" s="289" t="str">
        <f ca="true">+IF(OFFSET('Sanitation Data'!$G$29,0,10*ROW('Sanitation Data'!G179))="","",OFFSET('Sanitation Data'!$G$29,0,10*ROW('Sanitation Data'!G179)))</f>
        <v/>
      </c>
      <c r="DB185" s="289" t="str">
        <f ca="true">+IF(OFFSET('Sanitation Data'!$G$30,0,10*ROW('Sanitation Data'!G179))="","",OFFSET('Sanitation Data'!$G$30,0,10*ROW('Sanitation Data'!G179)))</f>
        <v/>
      </c>
      <c r="DC185" s="289" t="str">
        <f ca="true">+IF(OFFSET('Sanitation Data'!$G$31,0,10*ROW('Sanitation Data'!G179))="","",OFFSET('Sanitation Data'!$G$31,0,10*ROW('Sanitation Data'!G179)))</f>
        <v/>
      </c>
      <c r="DD185" s="289" t="str">
        <f ca="true">+IF(OFFSET('Sanitation Data'!$G$32,0,10*ROW('Sanitation Data'!G179))="","",OFFSET('Sanitation Data'!$G$32,0,10*ROW('Sanitation Data'!G179)))</f>
        <v/>
      </c>
      <c r="DE185" s="289" t="str">
        <f ca="true">+IF(OFFSET('Sanitation Data'!$H$28,0,10*ROW('Sanitation Data'!H179))="","",OFFSET('Sanitation Data'!$H$28,0,10*ROW('Sanitation Data'!H179)))</f>
        <v/>
      </c>
      <c r="DF185" s="289" t="str">
        <f ca="true">+IF(OFFSET('Sanitation Data'!$H$29,0,10*ROW('Sanitation Data'!H179))="","",OFFSET('Sanitation Data'!$H$29,0,10*ROW('Sanitation Data'!H179)))</f>
        <v/>
      </c>
      <c r="DG185" s="289" t="str">
        <f ca="true">+IF(OFFSET('Sanitation Data'!$H$30,0,10*ROW('Sanitation Data'!H179))="","",OFFSET('Sanitation Data'!$H$30,0,10*ROW('Sanitation Data'!H179)))</f>
        <v/>
      </c>
      <c r="DH185" s="289" t="str">
        <f ca="true">+IF(OFFSET('Sanitation Data'!$H$31,0,10*ROW('Sanitation Data'!H179))="","",OFFSET('Sanitation Data'!$H$31,0,10*ROW('Sanitation Data'!H179)))</f>
        <v/>
      </c>
      <c r="DI185" s="289" t="str">
        <f ca="true">+IF(OFFSET('Sanitation Data'!$H$32,0,10*ROW('Sanitation Data'!H179))="","",OFFSET('Sanitation Data'!$H$32,0,10*ROW('Sanitation Data'!H179)))</f>
        <v/>
      </c>
      <c r="DJ185" s="289" t="str">
        <f ca="true">+IF(OFFSET('Sanitation Data'!$I$28,0,10*ROW('Sanitation Data'!I179))="","",OFFSET('Sanitation Data'!$I$28,0,10*ROW('Sanitation Data'!I179)))</f>
        <v/>
      </c>
      <c r="DK185" s="289" t="str">
        <f ca="true">+IF(OFFSET('Sanitation Data'!$I$29,0,10*ROW('Sanitation Data'!I179))="","",OFFSET('Sanitation Data'!$I$29,0,10*ROW('Sanitation Data'!I179)))</f>
        <v/>
      </c>
      <c r="DL185" s="289" t="str">
        <f ca="true">+IF(OFFSET('Sanitation Data'!$I$30,0,10*ROW('Sanitation Data'!I179))="","",OFFSET('Sanitation Data'!$I$30,0,10*ROW('Sanitation Data'!I179)))</f>
        <v/>
      </c>
      <c r="DM185" s="289" t="str">
        <f ca="true">+IF(OFFSET('Sanitation Data'!$I$31,0,10*ROW('Sanitation Data'!I179))="","",OFFSET('Sanitation Data'!$I$31,0,10*ROW('Sanitation Data'!I179)))</f>
        <v/>
      </c>
      <c r="DN185" s="289" t="str">
        <f ca="true">+IF(OFFSET('Sanitation Data'!$I$32,0,10*ROW('Sanitation Data'!I179))="","",OFFSET('Sanitation Data'!$I$32,0,10*ROW('Sanitation Data'!I179)))</f>
        <v/>
      </c>
      <c r="DO185" s="289" t="str">
        <f ca="true">+IF(OFFSET('Hygiene Data'!$D$11,0,10*ROW('Hygiene Data'!D179))="","",OFFSET('Hygiene Data'!$D$11,0,10*ROW('Hygiene Data'!D179)))</f>
        <v/>
      </c>
      <c r="DP185" s="289" t="str">
        <f ca="true">+IF(OFFSET('Hygiene Data'!$D$12,0,10*ROW('Hygiene Data'!D179))="","",OFFSET('Hygiene Data'!$D$12,0,10*ROW('Hygiene Data'!D179)))</f>
        <v/>
      </c>
      <c r="DQ185" s="289" t="str">
        <f ca="true">+IF(OFFSET('Hygiene Data'!$D$13,0,10*ROW('Hygiene Data'!D179))="","",OFFSET('Hygiene Data'!$D$13,0,10*ROW('Hygiene Data'!D179)))</f>
        <v/>
      </c>
      <c r="DR185" s="289" t="str">
        <f ca="true">+IF(OFFSET('Hygiene Data'!$E$11,0,10*ROW('Hygiene Data'!E179))="","",OFFSET('Hygiene Data'!$E$11,0,10*ROW('Hygiene Data'!E179)))</f>
        <v/>
      </c>
      <c r="DS185" s="289" t="str">
        <f ca="true">+IF(OFFSET('Hygiene Data'!$E$12,0,10*ROW('Hygiene Data'!E179))="","",OFFSET('Hygiene Data'!$E$12,0,10*ROW('Hygiene Data'!E179)))</f>
        <v/>
      </c>
      <c r="DT185" s="289" t="str">
        <f ca="true">+IF(OFFSET('Hygiene Data'!$E$13,0,10*ROW('Hygiene Data'!E179))="","",OFFSET('Hygiene Data'!$E$13,0,10*ROW('Hygiene Data'!E179)))</f>
        <v/>
      </c>
      <c r="DU185" s="289" t="str">
        <f ca="true">+IF(OFFSET('Hygiene Data'!$F$11,0,10*ROW('Hygiene Data'!F179))="","",OFFSET('Hygiene Data'!$F$11,0,10*ROW('Hygiene Data'!F179)))</f>
        <v/>
      </c>
      <c r="DV185" s="289" t="str">
        <f ca="true">+IF(OFFSET('Hygiene Data'!$F$12,0,10*ROW('Hygiene Data'!F179))="","",OFFSET('Hygiene Data'!$F$12,0,10*ROW('Hygiene Data'!F179)))</f>
        <v/>
      </c>
      <c r="DW185" s="289" t="str">
        <f ca="true">+IF(OFFSET('Hygiene Data'!$F$13,0,10*ROW('Hygiene Data'!F179))="","",OFFSET('Hygiene Data'!$F$13,0,10*ROW('Hygiene Data'!F179)))</f>
        <v/>
      </c>
      <c r="DX185" s="289" t="str">
        <f ca="true">+IF(OFFSET('Hygiene Data'!$G$11,0,10*ROW('Hygiene Data'!G179))="","",OFFSET('Hygiene Data'!$G$11,0,10*ROW('Hygiene Data'!G179)))</f>
        <v/>
      </c>
      <c r="DY185" s="289" t="str">
        <f ca="true">+IF(OFFSET('Hygiene Data'!$G$12,0,10*ROW('Hygiene Data'!G179))="","",OFFSET('Hygiene Data'!$G$12,0,10*ROW('Hygiene Data'!G179)))</f>
        <v/>
      </c>
      <c r="DZ185" s="289" t="str">
        <f ca="true">+IF(OFFSET('Hygiene Data'!$G$13,0,10*ROW('Hygiene Data'!G179))="","",OFFSET('Hygiene Data'!$G$13,0,10*ROW('Hygiene Data'!G179)))</f>
        <v/>
      </c>
      <c r="EA185" s="289" t="str">
        <f ca="true">+IF(OFFSET('Hygiene Data'!$H$11,0,10*ROW('Hygiene Data'!H179))="","",OFFSET('Hygiene Data'!$H$11,0,10*ROW('Hygiene Data'!H179)))</f>
        <v/>
      </c>
      <c r="EB185" s="289" t="str">
        <f ca="true">+IF(OFFSET('Hygiene Data'!$H$12,0,10*ROW('Hygiene Data'!H179))="","",OFFSET('Hygiene Data'!$H$12,0,10*ROW('Hygiene Data'!H179)))</f>
        <v/>
      </c>
      <c r="EC185" s="289" t="str">
        <f ca="true">+IF(OFFSET('Hygiene Data'!$H$13,0,10*ROW('Hygiene Data'!H179))="","",OFFSET('Hygiene Data'!$H$13,0,10*ROW('Hygiene Data'!H179)))</f>
        <v/>
      </c>
      <c r="ED185" s="289" t="str">
        <f ca="true">+IF(OFFSET('Hygiene Data'!$I$11,0,10*ROW('Hygiene Data'!I179))="","",OFFSET('Hygiene Data'!$I$11,0,10*ROW('Hygiene Data'!I179)))</f>
        <v/>
      </c>
      <c r="EE185" s="289" t="str">
        <f ca="true">+IF(OFFSET('Hygiene Data'!$I$12,0,10*ROW('Hygiene Data'!I179))="","",OFFSET('Hygiene Data'!$I$12,0,10*ROW('Hygiene Data'!I179)))</f>
        <v/>
      </c>
      <c r="EF185" s="289"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5"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9"/>
      <c r="BS186" s="289" t="str">
        <f ca="true">+IF(OFFSET('Water Data'!$D$27,0,10*ROW('Water Data'!D180))="","",OFFSET('Water Data'!$D$27,0,10*ROW('Water Data'!D180)))</f>
        <v/>
      </c>
      <c r="BT186" s="289" t="str">
        <f ca="true">+IF(OFFSET('Water Data'!$D$28,0,10*ROW('Water Data'!D180))="","",OFFSET('Water Data'!$D$28,0,10*ROW('Water Data'!D180)))</f>
        <v/>
      </c>
      <c r="BU186" s="289" t="str">
        <f ca="true">+IF(OFFSET('Water Data'!$D$29,0,10*ROW('Water Data'!D180))="","",OFFSET('Water Data'!$D$29,0,10*ROW('Water Data'!D180)))</f>
        <v/>
      </c>
      <c r="BV186" s="289" t="str">
        <f ca="true">+IF(OFFSET('Water Data'!$E$27,0,10*ROW('Water Data'!E180))="","",OFFSET('Water Data'!$E$27,0,10*ROW('Water Data'!E180)))</f>
        <v/>
      </c>
      <c r="BW186" s="289" t="str">
        <f ca="true">+IF(OFFSET('Water Data'!$E$28,0,10*ROW('Water Data'!E180))="","",OFFSET('Water Data'!$E$28,0,10*ROW('Water Data'!E180)))</f>
        <v/>
      </c>
      <c r="BX186" s="289" t="str">
        <f ca="true">+IF(OFFSET('Water Data'!$E$29,0,10*ROW('Water Data'!E180))="","",OFFSET('Water Data'!$E$29,0,10*ROW('Water Data'!E180)))</f>
        <v/>
      </c>
      <c r="BY186" s="289" t="str">
        <f ca="true">+IF(OFFSET('Water Data'!$F$27,0,10*ROW('Water Data'!F180))="","",OFFSET('Water Data'!$F$27,0,10*ROW('Water Data'!F180)))</f>
        <v/>
      </c>
      <c r="BZ186" s="289" t="str">
        <f ca="true">+IF(OFFSET('Water Data'!$F$28,0,10*ROW('Water Data'!F180))="","",OFFSET('Water Data'!$F$28,0,10*ROW('Water Data'!F180)))</f>
        <v/>
      </c>
      <c r="CA186" s="289" t="str">
        <f ca="true">+IF(OFFSET('Water Data'!$F$29,0,10*ROW('Water Data'!F180))="","",OFFSET('Water Data'!$F$29,0,10*ROW('Water Data'!F180)))</f>
        <v/>
      </c>
      <c r="CB186" s="289" t="str">
        <f ca="true">+IF(OFFSET('Water Data'!$G$27,0,10*ROW('Water Data'!G180))="","",OFFSET('Water Data'!$G$27,0,10*ROW('Water Data'!G180)))</f>
        <v/>
      </c>
      <c r="CC186" s="289" t="str">
        <f ca="true">+IF(OFFSET('Water Data'!$G$28,0,10*ROW('Water Data'!G180))="","",OFFSET('Water Data'!$G$28,0,10*ROW('Water Data'!G180)))</f>
        <v/>
      </c>
      <c r="CD186" s="289" t="str">
        <f ca="true">+IF(OFFSET('Water Data'!$G$29,0,10*ROW('Water Data'!G180))="","",OFFSET('Water Data'!$G$29,0,10*ROW('Water Data'!G180)))</f>
        <v/>
      </c>
      <c r="CE186" s="289" t="str">
        <f ca="true">+IF(OFFSET('Water Data'!$H$27,0,10*ROW('Water Data'!H180))="","",OFFSET('Water Data'!$H$27,0,10*ROW('Water Data'!H180)))</f>
        <v/>
      </c>
      <c r="CF186" s="289" t="str">
        <f ca="true">+IF(OFFSET('Water Data'!$H$28,0,10*ROW('Water Data'!H180))="","",OFFSET('Water Data'!$H$28,0,10*ROW('Water Data'!H180)))</f>
        <v/>
      </c>
      <c r="CG186" s="289" t="str">
        <f ca="true">+IF(OFFSET('Water Data'!$H$29,0,10*ROW('Water Data'!H180))="","",OFFSET('Water Data'!$H$29,0,10*ROW('Water Data'!H180)))</f>
        <v/>
      </c>
      <c r="CH186" s="289" t="str">
        <f ca="true">+IF(OFFSET('Water Data'!$I$27,0,10*ROW('Water Data'!I180))="","",OFFSET('Water Data'!$I$27,0,10*ROW('Water Data'!I180)))</f>
        <v/>
      </c>
      <c r="CI186" s="289" t="str">
        <f ca="true">+IF(OFFSET('Water Data'!$I$28,0,10*ROW('Water Data'!I180))="","",OFFSET('Water Data'!$I$28,0,10*ROW('Water Data'!I180)))</f>
        <v/>
      </c>
      <c r="CJ186" s="289" t="str">
        <f ca="true">+IF(OFFSET('Water Data'!$I$29,0,10*ROW('Water Data'!I180))="","",OFFSET('Water Data'!$I$29,0,10*ROW('Water Data'!I180)))</f>
        <v/>
      </c>
      <c r="CK186" s="289" t="str">
        <f ca="true">+IF(OFFSET('Sanitation Data'!$D$28,0,10*ROW('Sanitation Data'!D180))="","",OFFSET('Sanitation Data'!$D$28,0,10*ROW('Sanitation Data'!D180)))</f>
        <v/>
      </c>
      <c r="CL186" s="289" t="str">
        <f ca="true">+IF(OFFSET('Sanitation Data'!$D$29,0,10*ROW('Sanitation Data'!D180))="","",OFFSET('Sanitation Data'!$D$29,0,10*ROW('Sanitation Data'!D180)))</f>
        <v/>
      </c>
      <c r="CM186" s="289" t="str">
        <f ca="true">+IF(OFFSET('Sanitation Data'!$D$30,0,10*ROW('Sanitation Data'!D180))="","",OFFSET('Sanitation Data'!$D$30,0,10*ROW('Sanitation Data'!D180)))</f>
        <v/>
      </c>
      <c r="CN186" s="289" t="str">
        <f ca="true">+IF(OFFSET('Sanitation Data'!$D$31,0,10*ROW('Sanitation Data'!D180))="","",OFFSET('Sanitation Data'!$D$31,0,10*ROW('Sanitation Data'!D180)))</f>
        <v/>
      </c>
      <c r="CO186" s="289" t="str">
        <f ca="true">+IF(OFFSET('Sanitation Data'!$D$32,0,10*ROW('Sanitation Data'!D180))="","",OFFSET('Sanitation Data'!$D$32,0,10*ROW('Sanitation Data'!D180)))</f>
        <v/>
      </c>
      <c r="CP186" s="289" t="str">
        <f ca="true">+IF(OFFSET('Sanitation Data'!$E$28,0,10*ROW('Sanitation Data'!E180))="","",OFFSET('Sanitation Data'!$E$28,0,10*ROW('Sanitation Data'!E180)))</f>
        <v/>
      </c>
      <c r="CQ186" s="289" t="str">
        <f ca="true">+IF(OFFSET('Sanitation Data'!$E$29,0,10*ROW('Sanitation Data'!E180))="","",OFFSET('Sanitation Data'!$E$29,0,10*ROW('Sanitation Data'!E180)))</f>
        <v/>
      </c>
      <c r="CR186" s="289" t="str">
        <f ca="true">+IF(OFFSET('Sanitation Data'!$E$30,0,10*ROW('Sanitation Data'!E180))="","",OFFSET('Sanitation Data'!$E$30,0,10*ROW('Sanitation Data'!E180)))</f>
        <v/>
      </c>
      <c r="CS186" s="289" t="str">
        <f ca="true">+IF(OFFSET('Sanitation Data'!$E$31,0,10*ROW('Sanitation Data'!E180))="","",OFFSET('Sanitation Data'!$E$31,0,10*ROW('Sanitation Data'!E180)))</f>
        <v/>
      </c>
      <c r="CT186" s="289" t="str">
        <f ca="true">+IF(OFFSET('Sanitation Data'!$E$32,0,10*ROW('Sanitation Data'!E180))="","",OFFSET('Sanitation Data'!$E$32,0,10*ROW('Sanitation Data'!E180)))</f>
        <v/>
      </c>
      <c r="CU186" s="289" t="str">
        <f ca="true">+IF(OFFSET('Sanitation Data'!$F$28,0,10*ROW('Sanitation Data'!F180))="","",OFFSET('Sanitation Data'!$F$28,0,10*ROW('Sanitation Data'!F180)))</f>
        <v/>
      </c>
      <c r="CV186" s="289" t="str">
        <f ca="true">+IF(OFFSET('Sanitation Data'!$F$29,0,10*ROW('Sanitation Data'!F180))="","",OFFSET('Sanitation Data'!$F$29,0,10*ROW('Sanitation Data'!F180)))</f>
        <v/>
      </c>
      <c r="CW186" s="289" t="str">
        <f ca="true">+IF(OFFSET('Sanitation Data'!$F$30,0,10*ROW('Sanitation Data'!F180))="","",OFFSET('Sanitation Data'!$F$30,0,10*ROW('Sanitation Data'!F180)))</f>
        <v/>
      </c>
      <c r="CX186" s="289" t="str">
        <f ca="true">+IF(OFFSET('Sanitation Data'!$F$31,0,10*ROW('Sanitation Data'!F180))="","",OFFSET('Sanitation Data'!$F$31,0,10*ROW('Sanitation Data'!F180)))</f>
        <v/>
      </c>
      <c r="CY186" s="289" t="str">
        <f ca="true">+IF(OFFSET('Sanitation Data'!$F$32,0,10*ROW('Sanitation Data'!F180))="","",OFFSET('Sanitation Data'!$F$32,0,10*ROW('Sanitation Data'!F180)))</f>
        <v/>
      </c>
      <c r="CZ186" s="289" t="str">
        <f ca="true">+IF(OFFSET('Sanitation Data'!$G$28,0,10*ROW('Sanitation Data'!G180))="","",OFFSET('Sanitation Data'!$G$28,0,10*ROW('Sanitation Data'!G180)))</f>
        <v/>
      </c>
      <c r="DA186" s="289" t="str">
        <f ca="true">+IF(OFFSET('Sanitation Data'!$G$29,0,10*ROW('Sanitation Data'!G180))="","",OFFSET('Sanitation Data'!$G$29,0,10*ROW('Sanitation Data'!G180)))</f>
        <v/>
      </c>
      <c r="DB186" s="289" t="str">
        <f ca="true">+IF(OFFSET('Sanitation Data'!$G$30,0,10*ROW('Sanitation Data'!G180))="","",OFFSET('Sanitation Data'!$G$30,0,10*ROW('Sanitation Data'!G180)))</f>
        <v/>
      </c>
      <c r="DC186" s="289" t="str">
        <f ca="true">+IF(OFFSET('Sanitation Data'!$G$31,0,10*ROW('Sanitation Data'!G180))="","",OFFSET('Sanitation Data'!$G$31,0,10*ROW('Sanitation Data'!G180)))</f>
        <v/>
      </c>
      <c r="DD186" s="289" t="str">
        <f ca="true">+IF(OFFSET('Sanitation Data'!$G$32,0,10*ROW('Sanitation Data'!G180))="","",OFFSET('Sanitation Data'!$G$32,0,10*ROW('Sanitation Data'!G180)))</f>
        <v/>
      </c>
      <c r="DE186" s="289" t="str">
        <f ca="true">+IF(OFFSET('Sanitation Data'!$H$28,0,10*ROW('Sanitation Data'!H180))="","",OFFSET('Sanitation Data'!$H$28,0,10*ROW('Sanitation Data'!H180)))</f>
        <v/>
      </c>
      <c r="DF186" s="289" t="str">
        <f ca="true">+IF(OFFSET('Sanitation Data'!$H$29,0,10*ROW('Sanitation Data'!H180))="","",OFFSET('Sanitation Data'!$H$29,0,10*ROW('Sanitation Data'!H180)))</f>
        <v/>
      </c>
      <c r="DG186" s="289" t="str">
        <f ca="true">+IF(OFFSET('Sanitation Data'!$H$30,0,10*ROW('Sanitation Data'!H180))="","",OFFSET('Sanitation Data'!$H$30,0,10*ROW('Sanitation Data'!H180)))</f>
        <v/>
      </c>
      <c r="DH186" s="289" t="str">
        <f ca="true">+IF(OFFSET('Sanitation Data'!$H$31,0,10*ROW('Sanitation Data'!H180))="","",OFFSET('Sanitation Data'!$H$31,0,10*ROW('Sanitation Data'!H180)))</f>
        <v/>
      </c>
      <c r="DI186" s="289" t="str">
        <f ca="true">+IF(OFFSET('Sanitation Data'!$H$32,0,10*ROW('Sanitation Data'!H180))="","",OFFSET('Sanitation Data'!$H$32,0,10*ROW('Sanitation Data'!H180)))</f>
        <v/>
      </c>
      <c r="DJ186" s="289" t="str">
        <f ca="true">+IF(OFFSET('Sanitation Data'!$I$28,0,10*ROW('Sanitation Data'!I180))="","",OFFSET('Sanitation Data'!$I$28,0,10*ROW('Sanitation Data'!I180)))</f>
        <v/>
      </c>
      <c r="DK186" s="289" t="str">
        <f ca="true">+IF(OFFSET('Sanitation Data'!$I$29,0,10*ROW('Sanitation Data'!I180))="","",OFFSET('Sanitation Data'!$I$29,0,10*ROW('Sanitation Data'!I180)))</f>
        <v/>
      </c>
      <c r="DL186" s="289" t="str">
        <f ca="true">+IF(OFFSET('Sanitation Data'!$I$30,0,10*ROW('Sanitation Data'!I180))="","",OFFSET('Sanitation Data'!$I$30,0,10*ROW('Sanitation Data'!I180)))</f>
        <v/>
      </c>
      <c r="DM186" s="289" t="str">
        <f ca="true">+IF(OFFSET('Sanitation Data'!$I$31,0,10*ROW('Sanitation Data'!I180))="","",OFFSET('Sanitation Data'!$I$31,0,10*ROW('Sanitation Data'!I180)))</f>
        <v/>
      </c>
      <c r="DN186" s="289" t="str">
        <f ca="true">+IF(OFFSET('Sanitation Data'!$I$32,0,10*ROW('Sanitation Data'!I180))="","",OFFSET('Sanitation Data'!$I$32,0,10*ROW('Sanitation Data'!I180)))</f>
        <v/>
      </c>
      <c r="DO186" s="289" t="str">
        <f ca="true">+IF(OFFSET('Hygiene Data'!$D$11,0,10*ROW('Hygiene Data'!D180))="","",OFFSET('Hygiene Data'!$D$11,0,10*ROW('Hygiene Data'!D180)))</f>
        <v/>
      </c>
      <c r="DP186" s="289" t="str">
        <f ca="true">+IF(OFFSET('Hygiene Data'!$D$12,0,10*ROW('Hygiene Data'!D180))="","",OFFSET('Hygiene Data'!$D$12,0,10*ROW('Hygiene Data'!D180)))</f>
        <v/>
      </c>
      <c r="DQ186" s="289" t="str">
        <f ca="true">+IF(OFFSET('Hygiene Data'!$D$13,0,10*ROW('Hygiene Data'!D180))="","",OFFSET('Hygiene Data'!$D$13,0,10*ROW('Hygiene Data'!D180)))</f>
        <v/>
      </c>
      <c r="DR186" s="289" t="str">
        <f ca="true">+IF(OFFSET('Hygiene Data'!$E$11,0,10*ROW('Hygiene Data'!E180))="","",OFFSET('Hygiene Data'!$E$11,0,10*ROW('Hygiene Data'!E180)))</f>
        <v/>
      </c>
      <c r="DS186" s="289" t="str">
        <f ca="true">+IF(OFFSET('Hygiene Data'!$E$12,0,10*ROW('Hygiene Data'!E180))="","",OFFSET('Hygiene Data'!$E$12,0,10*ROW('Hygiene Data'!E180)))</f>
        <v/>
      </c>
      <c r="DT186" s="289" t="str">
        <f ca="true">+IF(OFFSET('Hygiene Data'!$E$13,0,10*ROW('Hygiene Data'!E180))="","",OFFSET('Hygiene Data'!$E$13,0,10*ROW('Hygiene Data'!E180)))</f>
        <v/>
      </c>
      <c r="DU186" s="289" t="str">
        <f ca="true">+IF(OFFSET('Hygiene Data'!$F$11,0,10*ROW('Hygiene Data'!F180))="","",OFFSET('Hygiene Data'!$F$11,0,10*ROW('Hygiene Data'!F180)))</f>
        <v/>
      </c>
      <c r="DV186" s="289" t="str">
        <f ca="true">+IF(OFFSET('Hygiene Data'!$F$12,0,10*ROW('Hygiene Data'!F180))="","",OFFSET('Hygiene Data'!$F$12,0,10*ROW('Hygiene Data'!F180)))</f>
        <v/>
      </c>
      <c r="DW186" s="289" t="str">
        <f ca="true">+IF(OFFSET('Hygiene Data'!$F$13,0,10*ROW('Hygiene Data'!F180))="","",OFFSET('Hygiene Data'!$F$13,0,10*ROW('Hygiene Data'!F180)))</f>
        <v/>
      </c>
      <c r="DX186" s="289" t="str">
        <f ca="true">+IF(OFFSET('Hygiene Data'!$G$11,0,10*ROW('Hygiene Data'!G180))="","",OFFSET('Hygiene Data'!$G$11,0,10*ROW('Hygiene Data'!G180)))</f>
        <v/>
      </c>
      <c r="DY186" s="289" t="str">
        <f ca="true">+IF(OFFSET('Hygiene Data'!$G$12,0,10*ROW('Hygiene Data'!G180))="","",OFFSET('Hygiene Data'!$G$12,0,10*ROW('Hygiene Data'!G180)))</f>
        <v/>
      </c>
      <c r="DZ186" s="289" t="str">
        <f ca="true">+IF(OFFSET('Hygiene Data'!$G$13,0,10*ROW('Hygiene Data'!G180))="","",OFFSET('Hygiene Data'!$G$13,0,10*ROW('Hygiene Data'!G180)))</f>
        <v/>
      </c>
      <c r="EA186" s="289" t="str">
        <f ca="true">+IF(OFFSET('Hygiene Data'!$H$11,0,10*ROW('Hygiene Data'!H180))="","",OFFSET('Hygiene Data'!$H$11,0,10*ROW('Hygiene Data'!H180)))</f>
        <v/>
      </c>
      <c r="EB186" s="289" t="str">
        <f ca="true">+IF(OFFSET('Hygiene Data'!$H$12,0,10*ROW('Hygiene Data'!H180))="","",OFFSET('Hygiene Data'!$H$12,0,10*ROW('Hygiene Data'!H180)))</f>
        <v/>
      </c>
      <c r="EC186" s="289" t="str">
        <f ca="true">+IF(OFFSET('Hygiene Data'!$H$13,0,10*ROW('Hygiene Data'!H180))="","",OFFSET('Hygiene Data'!$H$13,0,10*ROW('Hygiene Data'!H180)))</f>
        <v/>
      </c>
      <c r="ED186" s="289" t="str">
        <f ca="true">+IF(OFFSET('Hygiene Data'!$I$11,0,10*ROW('Hygiene Data'!I180))="","",OFFSET('Hygiene Data'!$I$11,0,10*ROW('Hygiene Data'!I180)))</f>
        <v/>
      </c>
      <c r="EE186" s="289" t="str">
        <f ca="true">+IF(OFFSET('Hygiene Data'!$I$12,0,10*ROW('Hygiene Data'!I180))="","",OFFSET('Hygiene Data'!$I$12,0,10*ROW('Hygiene Data'!I180)))</f>
        <v/>
      </c>
      <c r="EF186" s="289"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5"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9"/>
      <c r="BS187" s="289" t="str">
        <f ca="true">+IF(OFFSET('Water Data'!$D$27,0,10*ROW('Water Data'!D181))="","",OFFSET('Water Data'!$D$27,0,10*ROW('Water Data'!D181)))</f>
        <v/>
      </c>
      <c r="BT187" s="289" t="str">
        <f ca="true">+IF(OFFSET('Water Data'!$D$28,0,10*ROW('Water Data'!D181))="","",OFFSET('Water Data'!$D$28,0,10*ROW('Water Data'!D181)))</f>
        <v/>
      </c>
      <c r="BU187" s="289" t="str">
        <f ca="true">+IF(OFFSET('Water Data'!$D$29,0,10*ROW('Water Data'!D181))="","",OFFSET('Water Data'!$D$29,0,10*ROW('Water Data'!D181)))</f>
        <v/>
      </c>
      <c r="BV187" s="289" t="str">
        <f ca="true">+IF(OFFSET('Water Data'!$E$27,0,10*ROW('Water Data'!E181))="","",OFFSET('Water Data'!$E$27,0,10*ROW('Water Data'!E181)))</f>
        <v/>
      </c>
      <c r="BW187" s="289" t="str">
        <f ca="true">+IF(OFFSET('Water Data'!$E$28,0,10*ROW('Water Data'!E181))="","",OFFSET('Water Data'!$E$28,0,10*ROW('Water Data'!E181)))</f>
        <v/>
      </c>
      <c r="BX187" s="289" t="str">
        <f ca="true">+IF(OFFSET('Water Data'!$E$29,0,10*ROW('Water Data'!E181))="","",OFFSET('Water Data'!$E$29,0,10*ROW('Water Data'!E181)))</f>
        <v/>
      </c>
      <c r="BY187" s="289" t="str">
        <f ca="true">+IF(OFFSET('Water Data'!$F$27,0,10*ROW('Water Data'!F181))="","",OFFSET('Water Data'!$F$27,0,10*ROW('Water Data'!F181)))</f>
        <v/>
      </c>
      <c r="BZ187" s="289" t="str">
        <f ca="true">+IF(OFFSET('Water Data'!$F$28,0,10*ROW('Water Data'!F181))="","",OFFSET('Water Data'!$F$28,0,10*ROW('Water Data'!F181)))</f>
        <v/>
      </c>
      <c r="CA187" s="289" t="str">
        <f ca="true">+IF(OFFSET('Water Data'!$F$29,0,10*ROW('Water Data'!F181))="","",OFFSET('Water Data'!$F$29,0,10*ROW('Water Data'!F181)))</f>
        <v/>
      </c>
      <c r="CB187" s="289" t="str">
        <f ca="true">+IF(OFFSET('Water Data'!$G$27,0,10*ROW('Water Data'!G181))="","",OFFSET('Water Data'!$G$27,0,10*ROW('Water Data'!G181)))</f>
        <v/>
      </c>
      <c r="CC187" s="289" t="str">
        <f ca="true">+IF(OFFSET('Water Data'!$G$28,0,10*ROW('Water Data'!G181))="","",OFFSET('Water Data'!$G$28,0,10*ROW('Water Data'!G181)))</f>
        <v/>
      </c>
      <c r="CD187" s="289" t="str">
        <f ca="true">+IF(OFFSET('Water Data'!$G$29,0,10*ROW('Water Data'!G181))="","",OFFSET('Water Data'!$G$29,0,10*ROW('Water Data'!G181)))</f>
        <v/>
      </c>
      <c r="CE187" s="289" t="str">
        <f ca="true">+IF(OFFSET('Water Data'!$H$27,0,10*ROW('Water Data'!H181))="","",OFFSET('Water Data'!$H$27,0,10*ROW('Water Data'!H181)))</f>
        <v/>
      </c>
      <c r="CF187" s="289" t="str">
        <f ca="true">+IF(OFFSET('Water Data'!$H$28,0,10*ROW('Water Data'!H181))="","",OFFSET('Water Data'!$H$28,0,10*ROW('Water Data'!H181)))</f>
        <v/>
      </c>
      <c r="CG187" s="289" t="str">
        <f ca="true">+IF(OFFSET('Water Data'!$H$29,0,10*ROW('Water Data'!H181))="","",OFFSET('Water Data'!$H$29,0,10*ROW('Water Data'!H181)))</f>
        <v/>
      </c>
      <c r="CH187" s="289" t="str">
        <f ca="true">+IF(OFFSET('Water Data'!$I$27,0,10*ROW('Water Data'!I181))="","",OFFSET('Water Data'!$I$27,0,10*ROW('Water Data'!I181)))</f>
        <v/>
      </c>
      <c r="CI187" s="289" t="str">
        <f ca="true">+IF(OFFSET('Water Data'!$I$28,0,10*ROW('Water Data'!I181))="","",OFFSET('Water Data'!$I$28,0,10*ROW('Water Data'!I181)))</f>
        <v/>
      </c>
      <c r="CJ187" s="289" t="str">
        <f ca="true">+IF(OFFSET('Water Data'!$I$29,0,10*ROW('Water Data'!I181))="","",OFFSET('Water Data'!$I$29,0,10*ROW('Water Data'!I181)))</f>
        <v/>
      </c>
      <c r="CK187" s="289" t="str">
        <f ca="true">+IF(OFFSET('Sanitation Data'!$D$28,0,10*ROW('Sanitation Data'!D181))="","",OFFSET('Sanitation Data'!$D$28,0,10*ROW('Sanitation Data'!D181)))</f>
        <v/>
      </c>
      <c r="CL187" s="289" t="str">
        <f ca="true">+IF(OFFSET('Sanitation Data'!$D$29,0,10*ROW('Sanitation Data'!D181))="","",OFFSET('Sanitation Data'!$D$29,0,10*ROW('Sanitation Data'!D181)))</f>
        <v/>
      </c>
      <c r="CM187" s="289" t="str">
        <f ca="true">+IF(OFFSET('Sanitation Data'!$D$30,0,10*ROW('Sanitation Data'!D181))="","",OFFSET('Sanitation Data'!$D$30,0,10*ROW('Sanitation Data'!D181)))</f>
        <v/>
      </c>
      <c r="CN187" s="289" t="str">
        <f ca="true">+IF(OFFSET('Sanitation Data'!$D$31,0,10*ROW('Sanitation Data'!D181))="","",OFFSET('Sanitation Data'!$D$31,0,10*ROW('Sanitation Data'!D181)))</f>
        <v/>
      </c>
      <c r="CO187" s="289" t="str">
        <f ca="true">+IF(OFFSET('Sanitation Data'!$D$32,0,10*ROW('Sanitation Data'!D181))="","",OFFSET('Sanitation Data'!$D$32,0,10*ROW('Sanitation Data'!D181)))</f>
        <v/>
      </c>
      <c r="CP187" s="289" t="str">
        <f ca="true">+IF(OFFSET('Sanitation Data'!$E$28,0,10*ROW('Sanitation Data'!E181))="","",OFFSET('Sanitation Data'!$E$28,0,10*ROW('Sanitation Data'!E181)))</f>
        <v/>
      </c>
      <c r="CQ187" s="289" t="str">
        <f ca="true">+IF(OFFSET('Sanitation Data'!$E$29,0,10*ROW('Sanitation Data'!E181))="","",OFFSET('Sanitation Data'!$E$29,0,10*ROW('Sanitation Data'!E181)))</f>
        <v/>
      </c>
      <c r="CR187" s="289" t="str">
        <f ca="true">+IF(OFFSET('Sanitation Data'!$E$30,0,10*ROW('Sanitation Data'!E181))="","",OFFSET('Sanitation Data'!$E$30,0,10*ROW('Sanitation Data'!E181)))</f>
        <v/>
      </c>
      <c r="CS187" s="289" t="str">
        <f ca="true">+IF(OFFSET('Sanitation Data'!$E$31,0,10*ROW('Sanitation Data'!E181))="","",OFFSET('Sanitation Data'!$E$31,0,10*ROW('Sanitation Data'!E181)))</f>
        <v/>
      </c>
      <c r="CT187" s="289" t="str">
        <f ca="true">+IF(OFFSET('Sanitation Data'!$E$32,0,10*ROW('Sanitation Data'!E181))="","",OFFSET('Sanitation Data'!$E$32,0,10*ROW('Sanitation Data'!E181)))</f>
        <v/>
      </c>
      <c r="CU187" s="289" t="str">
        <f ca="true">+IF(OFFSET('Sanitation Data'!$F$28,0,10*ROW('Sanitation Data'!F181))="","",OFFSET('Sanitation Data'!$F$28,0,10*ROW('Sanitation Data'!F181)))</f>
        <v/>
      </c>
      <c r="CV187" s="289" t="str">
        <f ca="true">+IF(OFFSET('Sanitation Data'!$F$29,0,10*ROW('Sanitation Data'!F181))="","",OFFSET('Sanitation Data'!$F$29,0,10*ROW('Sanitation Data'!F181)))</f>
        <v/>
      </c>
      <c r="CW187" s="289" t="str">
        <f ca="true">+IF(OFFSET('Sanitation Data'!$F$30,0,10*ROW('Sanitation Data'!F181))="","",OFFSET('Sanitation Data'!$F$30,0,10*ROW('Sanitation Data'!F181)))</f>
        <v/>
      </c>
      <c r="CX187" s="289" t="str">
        <f ca="true">+IF(OFFSET('Sanitation Data'!$F$31,0,10*ROW('Sanitation Data'!F181))="","",OFFSET('Sanitation Data'!$F$31,0,10*ROW('Sanitation Data'!F181)))</f>
        <v/>
      </c>
      <c r="CY187" s="289" t="str">
        <f ca="true">+IF(OFFSET('Sanitation Data'!$F$32,0,10*ROW('Sanitation Data'!F181))="","",OFFSET('Sanitation Data'!$F$32,0,10*ROW('Sanitation Data'!F181)))</f>
        <v/>
      </c>
      <c r="CZ187" s="289" t="str">
        <f ca="true">+IF(OFFSET('Sanitation Data'!$G$28,0,10*ROW('Sanitation Data'!G181))="","",OFFSET('Sanitation Data'!$G$28,0,10*ROW('Sanitation Data'!G181)))</f>
        <v/>
      </c>
      <c r="DA187" s="289" t="str">
        <f ca="true">+IF(OFFSET('Sanitation Data'!$G$29,0,10*ROW('Sanitation Data'!G181))="","",OFFSET('Sanitation Data'!$G$29,0,10*ROW('Sanitation Data'!G181)))</f>
        <v/>
      </c>
      <c r="DB187" s="289" t="str">
        <f ca="true">+IF(OFFSET('Sanitation Data'!$G$30,0,10*ROW('Sanitation Data'!G181))="","",OFFSET('Sanitation Data'!$G$30,0,10*ROW('Sanitation Data'!G181)))</f>
        <v/>
      </c>
      <c r="DC187" s="289" t="str">
        <f ca="true">+IF(OFFSET('Sanitation Data'!$G$31,0,10*ROW('Sanitation Data'!G181))="","",OFFSET('Sanitation Data'!$G$31,0,10*ROW('Sanitation Data'!G181)))</f>
        <v/>
      </c>
      <c r="DD187" s="289" t="str">
        <f ca="true">+IF(OFFSET('Sanitation Data'!$G$32,0,10*ROW('Sanitation Data'!G181))="","",OFFSET('Sanitation Data'!$G$32,0,10*ROW('Sanitation Data'!G181)))</f>
        <v/>
      </c>
      <c r="DE187" s="289" t="str">
        <f ca="true">+IF(OFFSET('Sanitation Data'!$H$28,0,10*ROW('Sanitation Data'!H181))="","",OFFSET('Sanitation Data'!$H$28,0,10*ROW('Sanitation Data'!H181)))</f>
        <v/>
      </c>
      <c r="DF187" s="289" t="str">
        <f ca="true">+IF(OFFSET('Sanitation Data'!$H$29,0,10*ROW('Sanitation Data'!H181))="","",OFFSET('Sanitation Data'!$H$29,0,10*ROW('Sanitation Data'!H181)))</f>
        <v/>
      </c>
      <c r="DG187" s="289" t="str">
        <f ca="true">+IF(OFFSET('Sanitation Data'!$H$30,0,10*ROW('Sanitation Data'!H181))="","",OFFSET('Sanitation Data'!$H$30,0,10*ROW('Sanitation Data'!H181)))</f>
        <v/>
      </c>
      <c r="DH187" s="289" t="str">
        <f ca="true">+IF(OFFSET('Sanitation Data'!$H$31,0,10*ROW('Sanitation Data'!H181))="","",OFFSET('Sanitation Data'!$H$31,0,10*ROW('Sanitation Data'!H181)))</f>
        <v/>
      </c>
      <c r="DI187" s="289" t="str">
        <f ca="true">+IF(OFFSET('Sanitation Data'!$H$32,0,10*ROW('Sanitation Data'!H181))="","",OFFSET('Sanitation Data'!$H$32,0,10*ROW('Sanitation Data'!H181)))</f>
        <v/>
      </c>
      <c r="DJ187" s="289" t="str">
        <f ca="true">+IF(OFFSET('Sanitation Data'!$I$28,0,10*ROW('Sanitation Data'!I181))="","",OFFSET('Sanitation Data'!$I$28,0,10*ROW('Sanitation Data'!I181)))</f>
        <v/>
      </c>
      <c r="DK187" s="289" t="str">
        <f ca="true">+IF(OFFSET('Sanitation Data'!$I$29,0,10*ROW('Sanitation Data'!I181))="","",OFFSET('Sanitation Data'!$I$29,0,10*ROW('Sanitation Data'!I181)))</f>
        <v/>
      </c>
      <c r="DL187" s="289" t="str">
        <f ca="true">+IF(OFFSET('Sanitation Data'!$I$30,0,10*ROW('Sanitation Data'!I181))="","",OFFSET('Sanitation Data'!$I$30,0,10*ROW('Sanitation Data'!I181)))</f>
        <v/>
      </c>
      <c r="DM187" s="289" t="str">
        <f ca="true">+IF(OFFSET('Sanitation Data'!$I$31,0,10*ROW('Sanitation Data'!I181))="","",OFFSET('Sanitation Data'!$I$31,0,10*ROW('Sanitation Data'!I181)))</f>
        <v/>
      </c>
      <c r="DN187" s="289" t="str">
        <f ca="true">+IF(OFFSET('Sanitation Data'!$I$32,0,10*ROW('Sanitation Data'!I181))="","",OFFSET('Sanitation Data'!$I$32,0,10*ROW('Sanitation Data'!I181)))</f>
        <v/>
      </c>
      <c r="DO187" s="289" t="str">
        <f ca="true">+IF(OFFSET('Hygiene Data'!$D$11,0,10*ROW('Hygiene Data'!D181))="","",OFFSET('Hygiene Data'!$D$11,0,10*ROW('Hygiene Data'!D181)))</f>
        <v/>
      </c>
      <c r="DP187" s="289" t="str">
        <f ca="true">+IF(OFFSET('Hygiene Data'!$D$12,0,10*ROW('Hygiene Data'!D181))="","",OFFSET('Hygiene Data'!$D$12,0,10*ROW('Hygiene Data'!D181)))</f>
        <v/>
      </c>
      <c r="DQ187" s="289" t="str">
        <f ca="true">+IF(OFFSET('Hygiene Data'!$D$13,0,10*ROW('Hygiene Data'!D181))="","",OFFSET('Hygiene Data'!$D$13,0,10*ROW('Hygiene Data'!D181)))</f>
        <v/>
      </c>
      <c r="DR187" s="289" t="str">
        <f ca="true">+IF(OFFSET('Hygiene Data'!$E$11,0,10*ROW('Hygiene Data'!E181))="","",OFFSET('Hygiene Data'!$E$11,0,10*ROW('Hygiene Data'!E181)))</f>
        <v/>
      </c>
      <c r="DS187" s="289" t="str">
        <f ca="true">+IF(OFFSET('Hygiene Data'!$E$12,0,10*ROW('Hygiene Data'!E181))="","",OFFSET('Hygiene Data'!$E$12,0,10*ROW('Hygiene Data'!E181)))</f>
        <v/>
      </c>
      <c r="DT187" s="289" t="str">
        <f ca="true">+IF(OFFSET('Hygiene Data'!$E$13,0,10*ROW('Hygiene Data'!E181))="","",OFFSET('Hygiene Data'!$E$13,0,10*ROW('Hygiene Data'!E181)))</f>
        <v/>
      </c>
      <c r="DU187" s="289" t="str">
        <f ca="true">+IF(OFFSET('Hygiene Data'!$F$11,0,10*ROW('Hygiene Data'!F181))="","",OFFSET('Hygiene Data'!$F$11,0,10*ROW('Hygiene Data'!F181)))</f>
        <v/>
      </c>
      <c r="DV187" s="289" t="str">
        <f ca="true">+IF(OFFSET('Hygiene Data'!$F$12,0,10*ROW('Hygiene Data'!F181))="","",OFFSET('Hygiene Data'!$F$12,0,10*ROW('Hygiene Data'!F181)))</f>
        <v/>
      </c>
      <c r="DW187" s="289" t="str">
        <f ca="true">+IF(OFFSET('Hygiene Data'!$F$13,0,10*ROW('Hygiene Data'!F181))="","",OFFSET('Hygiene Data'!$F$13,0,10*ROW('Hygiene Data'!F181)))</f>
        <v/>
      </c>
      <c r="DX187" s="289" t="str">
        <f ca="true">+IF(OFFSET('Hygiene Data'!$G$11,0,10*ROW('Hygiene Data'!G181))="","",OFFSET('Hygiene Data'!$G$11,0,10*ROW('Hygiene Data'!G181)))</f>
        <v/>
      </c>
      <c r="DY187" s="289" t="str">
        <f ca="true">+IF(OFFSET('Hygiene Data'!$G$12,0,10*ROW('Hygiene Data'!G181))="","",OFFSET('Hygiene Data'!$G$12,0,10*ROW('Hygiene Data'!G181)))</f>
        <v/>
      </c>
      <c r="DZ187" s="289" t="str">
        <f ca="true">+IF(OFFSET('Hygiene Data'!$G$13,0,10*ROW('Hygiene Data'!G181))="","",OFFSET('Hygiene Data'!$G$13,0,10*ROW('Hygiene Data'!G181)))</f>
        <v/>
      </c>
      <c r="EA187" s="289" t="str">
        <f ca="true">+IF(OFFSET('Hygiene Data'!$H$11,0,10*ROW('Hygiene Data'!H181))="","",OFFSET('Hygiene Data'!$H$11,0,10*ROW('Hygiene Data'!H181)))</f>
        <v/>
      </c>
      <c r="EB187" s="289" t="str">
        <f ca="true">+IF(OFFSET('Hygiene Data'!$H$12,0,10*ROW('Hygiene Data'!H181))="","",OFFSET('Hygiene Data'!$H$12,0,10*ROW('Hygiene Data'!H181)))</f>
        <v/>
      </c>
      <c r="EC187" s="289" t="str">
        <f ca="true">+IF(OFFSET('Hygiene Data'!$H$13,0,10*ROW('Hygiene Data'!H181))="","",OFFSET('Hygiene Data'!$H$13,0,10*ROW('Hygiene Data'!H181)))</f>
        <v/>
      </c>
      <c r="ED187" s="289" t="str">
        <f ca="true">+IF(OFFSET('Hygiene Data'!$I$11,0,10*ROW('Hygiene Data'!I181))="","",OFFSET('Hygiene Data'!$I$11,0,10*ROW('Hygiene Data'!I181)))</f>
        <v/>
      </c>
      <c r="EE187" s="289" t="str">
        <f ca="true">+IF(OFFSET('Hygiene Data'!$I$12,0,10*ROW('Hygiene Data'!I181))="","",OFFSET('Hygiene Data'!$I$12,0,10*ROW('Hygiene Data'!I181)))</f>
        <v/>
      </c>
      <c r="EF187" s="289"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5"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9"/>
      <c r="BS188" s="289" t="str">
        <f ca="true">+IF(OFFSET('Water Data'!$D$27,0,10*ROW('Water Data'!D182))="","",OFFSET('Water Data'!$D$27,0,10*ROW('Water Data'!D182)))</f>
        <v/>
      </c>
      <c r="BT188" s="289" t="str">
        <f ca="true">+IF(OFFSET('Water Data'!$D$28,0,10*ROW('Water Data'!D182))="","",OFFSET('Water Data'!$D$28,0,10*ROW('Water Data'!D182)))</f>
        <v/>
      </c>
      <c r="BU188" s="289" t="str">
        <f ca="true">+IF(OFFSET('Water Data'!$D$29,0,10*ROW('Water Data'!D182))="","",OFFSET('Water Data'!$D$29,0,10*ROW('Water Data'!D182)))</f>
        <v/>
      </c>
      <c r="BV188" s="289" t="str">
        <f ca="true">+IF(OFFSET('Water Data'!$E$27,0,10*ROW('Water Data'!E182))="","",OFFSET('Water Data'!$E$27,0,10*ROW('Water Data'!E182)))</f>
        <v/>
      </c>
      <c r="BW188" s="289" t="str">
        <f ca="true">+IF(OFFSET('Water Data'!$E$28,0,10*ROW('Water Data'!E182))="","",OFFSET('Water Data'!$E$28,0,10*ROW('Water Data'!E182)))</f>
        <v/>
      </c>
      <c r="BX188" s="289" t="str">
        <f ca="true">+IF(OFFSET('Water Data'!$E$29,0,10*ROW('Water Data'!E182))="","",OFFSET('Water Data'!$E$29,0,10*ROW('Water Data'!E182)))</f>
        <v/>
      </c>
      <c r="BY188" s="289" t="str">
        <f ca="true">+IF(OFFSET('Water Data'!$F$27,0,10*ROW('Water Data'!F182))="","",OFFSET('Water Data'!$F$27,0,10*ROW('Water Data'!F182)))</f>
        <v/>
      </c>
      <c r="BZ188" s="289" t="str">
        <f ca="true">+IF(OFFSET('Water Data'!$F$28,0,10*ROW('Water Data'!F182))="","",OFFSET('Water Data'!$F$28,0,10*ROW('Water Data'!F182)))</f>
        <v/>
      </c>
      <c r="CA188" s="289" t="str">
        <f ca="true">+IF(OFFSET('Water Data'!$F$29,0,10*ROW('Water Data'!F182))="","",OFFSET('Water Data'!$F$29,0,10*ROW('Water Data'!F182)))</f>
        <v/>
      </c>
      <c r="CB188" s="289" t="str">
        <f ca="true">+IF(OFFSET('Water Data'!$G$27,0,10*ROW('Water Data'!G182))="","",OFFSET('Water Data'!$G$27,0,10*ROW('Water Data'!G182)))</f>
        <v/>
      </c>
      <c r="CC188" s="289" t="str">
        <f ca="true">+IF(OFFSET('Water Data'!$G$28,0,10*ROW('Water Data'!G182))="","",OFFSET('Water Data'!$G$28,0,10*ROW('Water Data'!G182)))</f>
        <v/>
      </c>
      <c r="CD188" s="289" t="str">
        <f ca="true">+IF(OFFSET('Water Data'!$G$29,0,10*ROW('Water Data'!G182))="","",OFFSET('Water Data'!$G$29,0,10*ROW('Water Data'!G182)))</f>
        <v/>
      </c>
      <c r="CE188" s="289" t="str">
        <f ca="true">+IF(OFFSET('Water Data'!$H$27,0,10*ROW('Water Data'!H182))="","",OFFSET('Water Data'!$H$27,0,10*ROW('Water Data'!H182)))</f>
        <v/>
      </c>
      <c r="CF188" s="289" t="str">
        <f ca="true">+IF(OFFSET('Water Data'!$H$28,0,10*ROW('Water Data'!H182))="","",OFFSET('Water Data'!$H$28,0,10*ROW('Water Data'!H182)))</f>
        <v/>
      </c>
      <c r="CG188" s="289" t="str">
        <f ca="true">+IF(OFFSET('Water Data'!$H$29,0,10*ROW('Water Data'!H182))="","",OFFSET('Water Data'!$H$29,0,10*ROW('Water Data'!H182)))</f>
        <v/>
      </c>
      <c r="CH188" s="289" t="str">
        <f ca="true">+IF(OFFSET('Water Data'!$I$27,0,10*ROW('Water Data'!I182))="","",OFFSET('Water Data'!$I$27,0,10*ROW('Water Data'!I182)))</f>
        <v/>
      </c>
      <c r="CI188" s="289" t="str">
        <f ca="true">+IF(OFFSET('Water Data'!$I$28,0,10*ROW('Water Data'!I182))="","",OFFSET('Water Data'!$I$28,0,10*ROW('Water Data'!I182)))</f>
        <v/>
      </c>
      <c r="CJ188" s="289" t="str">
        <f ca="true">+IF(OFFSET('Water Data'!$I$29,0,10*ROW('Water Data'!I182))="","",OFFSET('Water Data'!$I$29,0,10*ROW('Water Data'!I182)))</f>
        <v/>
      </c>
      <c r="CK188" s="289" t="str">
        <f ca="true">+IF(OFFSET('Sanitation Data'!$D$28,0,10*ROW('Sanitation Data'!D182))="","",OFFSET('Sanitation Data'!$D$28,0,10*ROW('Sanitation Data'!D182)))</f>
        <v/>
      </c>
      <c r="CL188" s="289" t="str">
        <f ca="true">+IF(OFFSET('Sanitation Data'!$D$29,0,10*ROW('Sanitation Data'!D182))="","",OFFSET('Sanitation Data'!$D$29,0,10*ROW('Sanitation Data'!D182)))</f>
        <v/>
      </c>
      <c r="CM188" s="289" t="str">
        <f ca="true">+IF(OFFSET('Sanitation Data'!$D$30,0,10*ROW('Sanitation Data'!D182))="","",OFFSET('Sanitation Data'!$D$30,0,10*ROW('Sanitation Data'!D182)))</f>
        <v/>
      </c>
      <c r="CN188" s="289" t="str">
        <f ca="true">+IF(OFFSET('Sanitation Data'!$D$31,0,10*ROW('Sanitation Data'!D182))="","",OFFSET('Sanitation Data'!$D$31,0,10*ROW('Sanitation Data'!D182)))</f>
        <v/>
      </c>
      <c r="CO188" s="289" t="str">
        <f ca="true">+IF(OFFSET('Sanitation Data'!$D$32,0,10*ROW('Sanitation Data'!D182))="","",OFFSET('Sanitation Data'!$D$32,0,10*ROW('Sanitation Data'!D182)))</f>
        <v/>
      </c>
      <c r="CP188" s="289" t="str">
        <f ca="true">+IF(OFFSET('Sanitation Data'!$E$28,0,10*ROW('Sanitation Data'!E182))="","",OFFSET('Sanitation Data'!$E$28,0,10*ROW('Sanitation Data'!E182)))</f>
        <v/>
      </c>
      <c r="CQ188" s="289" t="str">
        <f ca="true">+IF(OFFSET('Sanitation Data'!$E$29,0,10*ROW('Sanitation Data'!E182))="","",OFFSET('Sanitation Data'!$E$29,0,10*ROW('Sanitation Data'!E182)))</f>
        <v/>
      </c>
      <c r="CR188" s="289" t="str">
        <f ca="true">+IF(OFFSET('Sanitation Data'!$E$30,0,10*ROW('Sanitation Data'!E182))="","",OFFSET('Sanitation Data'!$E$30,0,10*ROW('Sanitation Data'!E182)))</f>
        <v/>
      </c>
      <c r="CS188" s="289" t="str">
        <f ca="true">+IF(OFFSET('Sanitation Data'!$E$31,0,10*ROW('Sanitation Data'!E182))="","",OFFSET('Sanitation Data'!$E$31,0,10*ROW('Sanitation Data'!E182)))</f>
        <v/>
      </c>
      <c r="CT188" s="289" t="str">
        <f ca="true">+IF(OFFSET('Sanitation Data'!$E$32,0,10*ROW('Sanitation Data'!E182))="","",OFFSET('Sanitation Data'!$E$32,0,10*ROW('Sanitation Data'!E182)))</f>
        <v/>
      </c>
      <c r="CU188" s="289" t="str">
        <f ca="true">+IF(OFFSET('Sanitation Data'!$F$28,0,10*ROW('Sanitation Data'!F182))="","",OFFSET('Sanitation Data'!$F$28,0,10*ROW('Sanitation Data'!F182)))</f>
        <v/>
      </c>
      <c r="CV188" s="289" t="str">
        <f ca="true">+IF(OFFSET('Sanitation Data'!$F$29,0,10*ROW('Sanitation Data'!F182))="","",OFFSET('Sanitation Data'!$F$29,0,10*ROW('Sanitation Data'!F182)))</f>
        <v/>
      </c>
      <c r="CW188" s="289" t="str">
        <f ca="true">+IF(OFFSET('Sanitation Data'!$F$30,0,10*ROW('Sanitation Data'!F182))="","",OFFSET('Sanitation Data'!$F$30,0,10*ROW('Sanitation Data'!F182)))</f>
        <v/>
      </c>
      <c r="CX188" s="289" t="str">
        <f ca="true">+IF(OFFSET('Sanitation Data'!$F$31,0,10*ROW('Sanitation Data'!F182))="","",OFFSET('Sanitation Data'!$F$31,0,10*ROW('Sanitation Data'!F182)))</f>
        <v/>
      </c>
      <c r="CY188" s="289" t="str">
        <f ca="true">+IF(OFFSET('Sanitation Data'!$F$32,0,10*ROW('Sanitation Data'!F182))="","",OFFSET('Sanitation Data'!$F$32,0,10*ROW('Sanitation Data'!F182)))</f>
        <v/>
      </c>
      <c r="CZ188" s="289" t="str">
        <f ca="true">+IF(OFFSET('Sanitation Data'!$G$28,0,10*ROW('Sanitation Data'!G182))="","",OFFSET('Sanitation Data'!$G$28,0,10*ROW('Sanitation Data'!G182)))</f>
        <v/>
      </c>
      <c r="DA188" s="289" t="str">
        <f ca="true">+IF(OFFSET('Sanitation Data'!$G$29,0,10*ROW('Sanitation Data'!G182))="","",OFFSET('Sanitation Data'!$G$29,0,10*ROW('Sanitation Data'!G182)))</f>
        <v/>
      </c>
      <c r="DB188" s="289" t="str">
        <f ca="true">+IF(OFFSET('Sanitation Data'!$G$30,0,10*ROW('Sanitation Data'!G182))="","",OFFSET('Sanitation Data'!$G$30,0,10*ROW('Sanitation Data'!G182)))</f>
        <v/>
      </c>
      <c r="DC188" s="289" t="str">
        <f ca="true">+IF(OFFSET('Sanitation Data'!$G$31,0,10*ROW('Sanitation Data'!G182))="","",OFFSET('Sanitation Data'!$G$31,0,10*ROW('Sanitation Data'!G182)))</f>
        <v/>
      </c>
      <c r="DD188" s="289" t="str">
        <f ca="true">+IF(OFFSET('Sanitation Data'!$G$32,0,10*ROW('Sanitation Data'!G182))="","",OFFSET('Sanitation Data'!$G$32,0,10*ROW('Sanitation Data'!G182)))</f>
        <v/>
      </c>
      <c r="DE188" s="289" t="str">
        <f ca="true">+IF(OFFSET('Sanitation Data'!$H$28,0,10*ROW('Sanitation Data'!H182))="","",OFFSET('Sanitation Data'!$H$28,0,10*ROW('Sanitation Data'!H182)))</f>
        <v/>
      </c>
      <c r="DF188" s="289" t="str">
        <f ca="true">+IF(OFFSET('Sanitation Data'!$H$29,0,10*ROW('Sanitation Data'!H182))="","",OFFSET('Sanitation Data'!$H$29,0,10*ROW('Sanitation Data'!H182)))</f>
        <v/>
      </c>
      <c r="DG188" s="289" t="str">
        <f ca="true">+IF(OFFSET('Sanitation Data'!$H$30,0,10*ROW('Sanitation Data'!H182))="","",OFFSET('Sanitation Data'!$H$30,0,10*ROW('Sanitation Data'!H182)))</f>
        <v/>
      </c>
      <c r="DH188" s="289" t="str">
        <f ca="true">+IF(OFFSET('Sanitation Data'!$H$31,0,10*ROW('Sanitation Data'!H182))="","",OFFSET('Sanitation Data'!$H$31,0,10*ROW('Sanitation Data'!H182)))</f>
        <v/>
      </c>
      <c r="DI188" s="289" t="str">
        <f ca="true">+IF(OFFSET('Sanitation Data'!$H$32,0,10*ROW('Sanitation Data'!H182))="","",OFFSET('Sanitation Data'!$H$32,0,10*ROW('Sanitation Data'!H182)))</f>
        <v/>
      </c>
      <c r="DJ188" s="289" t="str">
        <f ca="true">+IF(OFFSET('Sanitation Data'!$I$28,0,10*ROW('Sanitation Data'!I182))="","",OFFSET('Sanitation Data'!$I$28,0,10*ROW('Sanitation Data'!I182)))</f>
        <v/>
      </c>
      <c r="DK188" s="289" t="str">
        <f ca="true">+IF(OFFSET('Sanitation Data'!$I$29,0,10*ROW('Sanitation Data'!I182))="","",OFFSET('Sanitation Data'!$I$29,0,10*ROW('Sanitation Data'!I182)))</f>
        <v/>
      </c>
      <c r="DL188" s="289" t="str">
        <f ca="true">+IF(OFFSET('Sanitation Data'!$I$30,0,10*ROW('Sanitation Data'!I182))="","",OFFSET('Sanitation Data'!$I$30,0,10*ROW('Sanitation Data'!I182)))</f>
        <v/>
      </c>
      <c r="DM188" s="289" t="str">
        <f ca="true">+IF(OFFSET('Sanitation Data'!$I$31,0,10*ROW('Sanitation Data'!I182))="","",OFFSET('Sanitation Data'!$I$31,0,10*ROW('Sanitation Data'!I182)))</f>
        <v/>
      </c>
      <c r="DN188" s="289" t="str">
        <f ca="true">+IF(OFFSET('Sanitation Data'!$I$32,0,10*ROW('Sanitation Data'!I182))="","",OFFSET('Sanitation Data'!$I$32,0,10*ROW('Sanitation Data'!I182)))</f>
        <v/>
      </c>
      <c r="DO188" s="289" t="str">
        <f ca="true">+IF(OFFSET('Hygiene Data'!$D$11,0,10*ROW('Hygiene Data'!D182))="","",OFFSET('Hygiene Data'!$D$11,0,10*ROW('Hygiene Data'!D182)))</f>
        <v/>
      </c>
      <c r="DP188" s="289" t="str">
        <f ca="true">+IF(OFFSET('Hygiene Data'!$D$12,0,10*ROW('Hygiene Data'!D182))="","",OFFSET('Hygiene Data'!$D$12,0,10*ROW('Hygiene Data'!D182)))</f>
        <v/>
      </c>
      <c r="DQ188" s="289" t="str">
        <f ca="true">+IF(OFFSET('Hygiene Data'!$D$13,0,10*ROW('Hygiene Data'!D182))="","",OFFSET('Hygiene Data'!$D$13,0,10*ROW('Hygiene Data'!D182)))</f>
        <v/>
      </c>
      <c r="DR188" s="289" t="str">
        <f ca="true">+IF(OFFSET('Hygiene Data'!$E$11,0,10*ROW('Hygiene Data'!E182))="","",OFFSET('Hygiene Data'!$E$11,0,10*ROW('Hygiene Data'!E182)))</f>
        <v/>
      </c>
      <c r="DS188" s="289" t="str">
        <f ca="true">+IF(OFFSET('Hygiene Data'!$E$12,0,10*ROW('Hygiene Data'!E182))="","",OFFSET('Hygiene Data'!$E$12,0,10*ROW('Hygiene Data'!E182)))</f>
        <v/>
      </c>
      <c r="DT188" s="289" t="str">
        <f ca="true">+IF(OFFSET('Hygiene Data'!$E$13,0,10*ROW('Hygiene Data'!E182))="","",OFFSET('Hygiene Data'!$E$13,0,10*ROW('Hygiene Data'!E182)))</f>
        <v/>
      </c>
      <c r="DU188" s="289" t="str">
        <f ca="true">+IF(OFFSET('Hygiene Data'!$F$11,0,10*ROW('Hygiene Data'!F182))="","",OFFSET('Hygiene Data'!$F$11,0,10*ROW('Hygiene Data'!F182)))</f>
        <v/>
      </c>
      <c r="DV188" s="289" t="str">
        <f ca="true">+IF(OFFSET('Hygiene Data'!$F$12,0,10*ROW('Hygiene Data'!F182))="","",OFFSET('Hygiene Data'!$F$12,0,10*ROW('Hygiene Data'!F182)))</f>
        <v/>
      </c>
      <c r="DW188" s="289" t="str">
        <f ca="true">+IF(OFFSET('Hygiene Data'!$F$13,0,10*ROW('Hygiene Data'!F182))="","",OFFSET('Hygiene Data'!$F$13,0,10*ROW('Hygiene Data'!F182)))</f>
        <v/>
      </c>
      <c r="DX188" s="289" t="str">
        <f ca="true">+IF(OFFSET('Hygiene Data'!$G$11,0,10*ROW('Hygiene Data'!G182))="","",OFFSET('Hygiene Data'!$G$11,0,10*ROW('Hygiene Data'!G182)))</f>
        <v/>
      </c>
      <c r="DY188" s="289" t="str">
        <f ca="true">+IF(OFFSET('Hygiene Data'!$G$12,0,10*ROW('Hygiene Data'!G182))="","",OFFSET('Hygiene Data'!$G$12,0,10*ROW('Hygiene Data'!G182)))</f>
        <v/>
      </c>
      <c r="DZ188" s="289" t="str">
        <f ca="true">+IF(OFFSET('Hygiene Data'!$G$13,0,10*ROW('Hygiene Data'!G182))="","",OFFSET('Hygiene Data'!$G$13,0,10*ROW('Hygiene Data'!G182)))</f>
        <v/>
      </c>
      <c r="EA188" s="289" t="str">
        <f ca="true">+IF(OFFSET('Hygiene Data'!$H$11,0,10*ROW('Hygiene Data'!H182))="","",OFFSET('Hygiene Data'!$H$11,0,10*ROW('Hygiene Data'!H182)))</f>
        <v/>
      </c>
      <c r="EB188" s="289" t="str">
        <f ca="true">+IF(OFFSET('Hygiene Data'!$H$12,0,10*ROW('Hygiene Data'!H182))="","",OFFSET('Hygiene Data'!$H$12,0,10*ROW('Hygiene Data'!H182)))</f>
        <v/>
      </c>
      <c r="EC188" s="289" t="str">
        <f ca="true">+IF(OFFSET('Hygiene Data'!$H$13,0,10*ROW('Hygiene Data'!H182))="","",OFFSET('Hygiene Data'!$H$13,0,10*ROW('Hygiene Data'!H182)))</f>
        <v/>
      </c>
      <c r="ED188" s="289" t="str">
        <f ca="true">+IF(OFFSET('Hygiene Data'!$I$11,0,10*ROW('Hygiene Data'!I182))="","",OFFSET('Hygiene Data'!$I$11,0,10*ROW('Hygiene Data'!I182)))</f>
        <v/>
      </c>
      <c r="EE188" s="289" t="str">
        <f ca="true">+IF(OFFSET('Hygiene Data'!$I$12,0,10*ROW('Hygiene Data'!I182))="","",OFFSET('Hygiene Data'!$I$12,0,10*ROW('Hygiene Data'!I182)))</f>
        <v/>
      </c>
      <c r="EF188" s="289"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5"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9"/>
      <c r="BS189" s="289" t="str">
        <f ca="true">+IF(OFFSET('Water Data'!$D$27,0,10*ROW('Water Data'!D183))="","",OFFSET('Water Data'!$D$27,0,10*ROW('Water Data'!D183)))</f>
        <v/>
      </c>
      <c r="BT189" s="289" t="str">
        <f ca="true">+IF(OFFSET('Water Data'!$D$28,0,10*ROW('Water Data'!D183))="","",OFFSET('Water Data'!$D$28,0,10*ROW('Water Data'!D183)))</f>
        <v/>
      </c>
      <c r="BU189" s="289" t="str">
        <f ca="true">+IF(OFFSET('Water Data'!$D$29,0,10*ROW('Water Data'!D183))="","",OFFSET('Water Data'!$D$29,0,10*ROW('Water Data'!D183)))</f>
        <v/>
      </c>
      <c r="BV189" s="289" t="str">
        <f ca="true">+IF(OFFSET('Water Data'!$E$27,0,10*ROW('Water Data'!E183))="","",OFFSET('Water Data'!$E$27,0,10*ROW('Water Data'!E183)))</f>
        <v/>
      </c>
      <c r="BW189" s="289" t="str">
        <f ca="true">+IF(OFFSET('Water Data'!$E$28,0,10*ROW('Water Data'!E183))="","",OFFSET('Water Data'!$E$28,0,10*ROW('Water Data'!E183)))</f>
        <v/>
      </c>
      <c r="BX189" s="289" t="str">
        <f ca="true">+IF(OFFSET('Water Data'!$E$29,0,10*ROW('Water Data'!E183))="","",OFFSET('Water Data'!$E$29,0,10*ROW('Water Data'!E183)))</f>
        <v/>
      </c>
      <c r="BY189" s="289" t="str">
        <f ca="true">+IF(OFFSET('Water Data'!$F$27,0,10*ROW('Water Data'!F183))="","",OFFSET('Water Data'!$F$27,0,10*ROW('Water Data'!F183)))</f>
        <v/>
      </c>
      <c r="BZ189" s="289" t="str">
        <f ca="true">+IF(OFFSET('Water Data'!$F$28,0,10*ROW('Water Data'!F183))="","",OFFSET('Water Data'!$F$28,0,10*ROW('Water Data'!F183)))</f>
        <v/>
      </c>
      <c r="CA189" s="289" t="str">
        <f ca="true">+IF(OFFSET('Water Data'!$F$29,0,10*ROW('Water Data'!F183))="","",OFFSET('Water Data'!$F$29,0,10*ROW('Water Data'!F183)))</f>
        <v/>
      </c>
      <c r="CB189" s="289" t="str">
        <f ca="true">+IF(OFFSET('Water Data'!$G$27,0,10*ROW('Water Data'!G183))="","",OFFSET('Water Data'!$G$27,0,10*ROW('Water Data'!G183)))</f>
        <v/>
      </c>
      <c r="CC189" s="289" t="str">
        <f ca="true">+IF(OFFSET('Water Data'!$G$28,0,10*ROW('Water Data'!G183))="","",OFFSET('Water Data'!$G$28,0,10*ROW('Water Data'!G183)))</f>
        <v/>
      </c>
      <c r="CD189" s="289" t="str">
        <f ca="true">+IF(OFFSET('Water Data'!$G$29,0,10*ROW('Water Data'!G183))="","",OFFSET('Water Data'!$G$29,0,10*ROW('Water Data'!G183)))</f>
        <v/>
      </c>
      <c r="CE189" s="289" t="str">
        <f ca="true">+IF(OFFSET('Water Data'!$H$27,0,10*ROW('Water Data'!H183))="","",OFFSET('Water Data'!$H$27,0,10*ROW('Water Data'!H183)))</f>
        <v/>
      </c>
      <c r="CF189" s="289" t="str">
        <f ca="true">+IF(OFFSET('Water Data'!$H$28,0,10*ROW('Water Data'!H183))="","",OFFSET('Water Data'!$H$28,0,10*ROW('Water Data'!H183)))</f>
        <v/>
      </c>
      <c r="CG189" s="289" t="str">
        <f ca="true">+IF(OFFSET('Water Data'!$H$29,0,10*ROW('Water Data'!H183))="","",OFFSET('Water Data'!$H$29,0,10*ROW('Water Data'!H183)))</f>
        <v/>
      </c>
      <c r="CH189" s="289" t="str">
        <f ca="true">+IF(OFFSET('Water Data'!$I$27,0,10*ROW('Water Data'!I183))="","",OFFSET('Water Data'!$I$27,0,10*ROW('Water Data'!I183)))</f>
        <v/>
      </c>
      <c r="CI189" s="289" t="str">
        <f ca="true">+IF(OFFSET('Water Data'!$I$28,0,10*ROW('Water Data'!I183))="","",OFFSET('Water Data'!$I$28,0,10*ROW('Water Data'!I183)))</f>
        <v/>
      </c>
      <c r="CJ189" s="289" t="str">
        <f ca="true">+IF(OFFSET('Water Data'!$I$29,0,10*ROW('Water Data'!I183))="","",OFFSET('Water Data'!$I$29,0,10*ROW('Water Data'!I183)))</f>
        <v/>
      </c>
      <c r="CK189" s="289" t="str">
        <f ca="true">+IF(OFFSET('Sanitation Data'!$D$28,0,10*ROW('Sanitation Data'!D183))="","",OFFSET('Sanitation Data'!$D$28,0,10*ROW('Sanitation Data'!D183)))</f>
        <v/>
      </c>
      <c r="CL189" s="289" t="str">
        <f ca="true">+IF(OFFSET('Sanitation Data'!$D$29,0,10*ROW('Sanitation Data'!D183))="","",OFFSET('Sanitation Data'!$D$29,0,10*ROW('Sanitation Data'!D183)))</f>
        <v/>
      </c>
      <c r="CM189" s="289" t="str">
        <f ca="true">+IF(OFFSET('Sanitation Data'!$D$30,0,10*ROW('Sanitation Data'!D183))="","",OFFSET('Sanitation Data'!$D$30,0,10*ROW('Sanitation Data'!D183)))</f>
        <v/>
      </c>
      <c r="CN189" s="289" t="str">
        <f ca="true">+IF(OFFSET('Sanitation Data'!$D$31,0,10*ROW('Sanitation Data'!D183))="","",OFFSET('Sanitation Data'!$D$31,0,10*ROW('Sanitation Data'!D183)))</f>
        <v/>
      </c>
      <c r="CO189" s="289" t="str">
        <f ca="true">+IF(OFFSET('Sanitation Data'!$D$32,0,10*ROW('Sanitation Data'!D183))="","",OFFSET('Sanitation Data'!$D$32,0,10*ROW('Sanitation Data'!D183)))</f>
        <v/>
      </c>
      <c r="CP189" s="289" t="str">
        <f ca="true">+IF(OFFSET('Sanitation Data'!$E$28,0,10*ROW('Sanitation Data'!E183))="","",OFFSET('Sanitation Data'!$E$28,0,10*ROW('Sanitation Data'!E183)))</f>
        <v/>
      </c>
      <c r="CQ189" s="289" t="str">
        <f ca="true">+IF(OFFSET('Sanitation Data'!$E$29,0,10*ROW('Sanitation Data'!E183))="","",OFFSET('Sanitation Data'!$E$29,0,10*ROW('Sanitation Data'!E183)))</f>
        <v/>
      </c>
      <c r="CR189" s="289" t="str">
        <f ca="true">+IF(OFFSET('Sanitation Data'!$E$30,0,10*ROW('Sanitation Data'!E183))="","",OFFSET('Sanitation Data'!$E$30,0,10*ROW('Sanitation Data'!E183)))</f>
        <v/>
      </c>
      <c r="CS189" s="289" t="str">
        <f ca="true">+IF(OFFSET('Sanitation Data'!$E$31,0,10*ROW('Sanitation Data'!E183))="","",OFFSET('Sanitation Data'!$E$31,0,10*ROW('Sanitation Data'!E183)))</f>
        <v/>
      </c>
      <c r="CT189" s="289" t="str">
        <f ca="true">+IF(OFFSET('Sanitation Data'!$E$32,0,10*ROW('Sanitation Data'!E183))="","",OFFSET('Sanitation Data'!$E$32,0,10*ROW('Sanitation Data'!E183)))</f>
        <v/>
      </c>
      <c r="CU189" s="289" t="str">
        <f ca="true">+IF(OFFSET('Sanitation Data'!$F$28,0,10*ROW('Sanitation Data'!F183))="","",OFFSET('Sanitation Data'!$F$28,0,10*ROW('Sanitation Data'!F183)))</f>
        <v/>
      </c>
      <c r="CV189" s="289" t="str">
        <f ca="true">+IF(OFFSET('Sanitation Data'!$F$29,0,10*ROW('Sanitation Data'!F183))="","",OFFSET('Sanitation Data'!$F$29,0,10*ROW('Sanitation Data'!F183)))</f>
        <v/>
      </c>
      <c r="CW189" s="289" t="str">
        <f ca="true">+IF(OFFSET('Sanitation Data'!$F$30,0,10*ROW('Sanitation Data'!F183))="","",OFFSET('Sanitation Data'!$F$30,0,10*ROW('Sanitation Data'!F183)))</f>
        <v/>
      </c>
      <c r="CX189" s="289" t="str">
        <f ca="true">+IF(OFFSET('Sanitation Data'!$F$31,0,10*ROW('Sanitation Data'!F183))="","",OFFSET('Sanitation Data'!$F$31,0,10*ROW('Sanitation Data'!F183)))</f>
        <v/>
      </c>
      <c r="CY189" s="289" t="str">
        <f ca="true">+IF(OFFSET('Sanitation Data'!$F$32,0,10*ROW('Sanitation Data'!F183))="","",OFFSET('Sanitation Data'!$F$32,0,10*ROW('Sanitation Data'!F183)))</f>
        <v/>
      </c>
      <c r="CZ189" s="289" t="str">
        <f ca="true">+IF(OFFSET('Sanitation Data'!$G$28,0,10*ROW('Sanitation Data'!G183))="","",OFFSET('Sanitation Data'!$G$28,0,10*ROW('Sanitation Data'!G183)))</f>
        <v/>
      </c>
      <c r="DA189" s="289" t="str">
        <f ca="true">+IF(OFFSET('Sanitation Data'!$G$29,0,10*ROW('Sanitation Data'!G183))="","",OFFSET('Sanitation Data'!$G$29,0,10*ROW('Sanitation Data'!G183)))</f>
        <v/>
      </c>
      <c r="DB189" s="289" t="str">
        <f ca="true">+IF(OFFSET('Sanitation Data'!$G$30,0,10*ROW('Sanitation Data'!G183))="","",OFFSET('Sanitation Data'!$G$30,0,10*ROW('Sanitation Data'!G183)))</f>
        <v/>
      </c>
      <c r="DC189" s="289" t="str">
        <f ca="true">+IF(OFFSET('Sanitation Data'!$G$31,0,10*ROW('Sanitation Data'!G183))="","",OFFSET('Sanitation Data'!$G$31,0,10*ROW('Sanitation Data'!G183)))</f>
        <v/>
      </c>
      <c r="DD189" s="289" t="str">
        <f ca="true">+IF(OFFSET('Sanitation Data'!$G$32,0,10*ROW('Sanitation Data'!G183))="","",OFFSET('Sanitation Data'!$G$32,0,10*ROW('Sanitation Data'!G183)))</f>
        <v/>
      </c>
      <c r="DE189" s="289" t="str">
        <f ca="true">+IF(OFFSET('Sanitation Data'!$H$28,0,10*ROW('Sanitation Data'!H183))="","",OFFSET('Sanitation Data'!$H$28,0,10*ROW('Sanitation Data'!H183)))</f>
        <v/>
      </c>
      <c r="DF189" s="289" t="str">
        <f ca="true">+IF(OFFSET('Sanitation Data'!$H$29,0,10*ROW('Sanitation Data'!H183))="","",OFFSET('Sanitation Data'!$H$29,0,10*ROW('Sanitation Data'!H183)))</f>
        <v/>
      </c>
      <c r="DG189" s="289" t="str">
        <f ca="true">+IF(OFFSET('Sanitation Data'!$H$30,0,10*ROW('Sanitation Data'!H183))="","",OFFSET('Sanitation Data'!$H$30,0,10*ROW('Sanitation Data'!H183)))</f>
        <v/>
      </c>
      <c r="DH189" s="289" t="str">
        <f ca="true">+IF(OFFSET('Sanitation Data'!$H$31,0,10*ROW('Sanitation Data'!H183))="","",OFFSET('Sanitation Data'!$H$31,0,10*ROW('Sanitation Data'!H183)))</f>
        <v/>
      </c>
      <c r="DI189" s="289" t="str">
        <f ca="true">+IF(OFFSET('Sanitation Data'!$H$32,0,10*ROW('Sanitation Data'!H183))="","",OFFSET('Sanitation Data'!$H$32,0,10*ROW('Sanitation Data'!H183)))</f>
        <v/>
      </c>
      <c r="DJ189" s="289" t="str">
        <f ca="true">+IF(OFFSET('Sanitation Data'!$I$28,0,10*ROW('Sanitation Data'!I183))="","",OFFSET('Sanitation Data'!$I$28,0,10*ROW('Sanitation Data'!I183)))</f>
        <v/>
      </c>
      <c r="DK189" s="289" t="str">
        <f ca="true">+IF(OFFSET('Sanitation Data'!$I$29,0,10*ROW('Sanitation Data'!I183))="","",OFFSET('Sanitation Data'!$I$29,0,10*ROW('Sanitation Data'!I183)))</f>
        <v/>
      </c>
      <c r="DL189" s="289" t="str">
        <f ca="true">+IF(OFFSET('Sanitation Data'!$I$30,0,10*ROW('Sanitation Data'!I183))="","",OFFSET('Sanitation Data'!$I$30,0,10*ROW('Sanitation Data'!I183)))</f>
        <v/>
      </c>
      <c r="DM189" s="289" t="str">
        <f ca="true">+IF(OFFSET('Sanitation Data'!$I$31,0,10*ROW('Sanitation Data'!I183))="","",OFFSET('Sanitation Data'!$I$31,0,10*ROW('Sanitation Data'!I183)))</f>
        <v/>
      </c>
      <c r="DN189" s="289" t="str">
        <f ca="true">+IF(OFFSET('Sanitation Data'!$I$32,0,10*ROW('Sanitation Data'!I183))="","",OFFSET('Sanitation Data'!$I$32,0,10*ROW('Sanitation Data'!I183)))</f>
        <v/>
      </c>
      <c r="DO189" s="289" t="str">
        <f ca="true">+IF(OFFSET('Hygiene Data'!$D$11,0,10*ROW('Hygiene Data'!D183))="","",OFFSET('Hygiene Data'!$D$11,0,10*ROW('Hygiene Data'!D183)))</f>
        <v/>
      </c>
      <c r="DP189" s="289" t="str">
        <f ca="true">+IF(OFFSET('Hygiene Data'!$D$12,0,10*ROW('Hygiene Data'!D183))="","",OFFSET('Hygiene Data'!$D$12,0,10*ROW('Hygiene Data'!D183)))</f>
        <v/>
      </c>
      <c r="DQ189" s="289" t="str">
        <f ca="true">+IF(OFFSET('Hygiene Data'!$D$13,0,10*ROW('Hygiene Data'!D183))="","",OFFSET('Hygiene Data'!$D$13,0,10*ROW('Hygiene Data'!D183)))</f>
        <v/>
      </c>
      <c r="DR189" s="289" t="str">
        <f ca="true">+IF(OFFSET('Hygiene Data'!$E$11,0,10*ROW('Hygiene Data'!E183))="","",OFFSET('Hygiene Data'!$E$11,0,10*ROW('Hygiene Data'!E183)))</f>
        <v/>
      </c>
      <c r="DS189" s="289" t="str">
        <f ca="true">+IF(OFFSET('Hygiene Data'!$E$12,0,10*ROW('Hygiene Data'!E183))="","",OFFSET('Hygiene Data'!$E$12,0,10*ROW('Hygiene Data'!E183)))</f>
        <v/>
      </c>
      <c r="DT189" s="289" t="str">
        <f ca="true">+IF(OFFSET('Hygiene Data'!$E$13,0,10*ROW('Hygiene Data'!E183))="","",OFFSET('Hygiene Data'!$E$13,0,10*ROW('Hygiene Data'!E183)))</f>
        <v/>
      </c>
      <c r="DU189" s="289" t="str">
        <f ca="true">+IF(OFFSET('Hygiene Data'!$F$11,0,10*ROW('Hygiene Data'!F183))="","",OFFSET('Hygiene Data'!$F$11,0,10*ROW('Hygiene Data'!F183)))</f>
        <v/>
      </c>
      <c r="DV189" s="289" t="str">
        <f ca="true">+IF(OFFSET('Hygiene Data'!$F$12,0,10*ROW('Hygiene Data'!F183))="","",OFFSET('Hygiene Data'!$F$12,0,10*ROW('Hygiene Data'!F183)))</f>
        <v/>
      </c>
      <c r="DW189" s="289" t="str">
        <f ca="true">+IF(OFFSET('Hygiene Data'!$F$13,0,10*ROW('Hygiene Data'!F183))="","",OFFSET('Hygiene Data'!$F$13,0,10*ROW('Hygiene Data'!F183)))</f>
        <v/>
      </c>
      <c r="DX189" s="289" t="str">
        <f ca="true">+IF(OFFSET('Hygiene Data'!$G$11,0,10*ROW('Hygiene Data'!G183))="","",OFFSET('Hygiene Data'!$G$11,0,10*ROW('Hygiene Data'!G183)))</f>
        <v/>
      </c>
      <c r="DY189" s="289" t="str">
        <f ca="true">+IF(OFFSET('Hygiene Data'!$G$12,0,10*ROW('Hygiene Data'!G183))="","",OFFSET('Hygiene Data'!$G$12,0,10*ROW('Hygiene Data'!G183)))</f>
        <v/>
      </c>
      <c r="DZ189" s="289" t="str">
        <f ca="true">+IF(OFFSET('Hygiene Data'!$G$13,0,10*ROW('Hygiene Data'!G183))="","",OFFSET('Hygiene Data'!$G$13,0,10*ROW('Hygiene Data'!G183)))</f>
        <v/>
      </c>
      <c r="EA189" s="289" t="str">
        <f ca="true">+IF(OFFSET('Hygiene Data'!$H$11,0,10*ROW('Hygiene Data'!H183))="","",OFFSET('Hygiene Data'!$H$11,0,10*ROW('Hygiene Data'!H183)))</f>
        <v/>
      </c>
      <c r="EB189" s="289" t="str">
        <f ca="true">+IF(OFFSET('Hygiene Data'!$H$12,0,10*ROW('Hygiene Data'!H183))="","",OFFSET('Hygiene Data'!$H$12,0,10*ROW('Hygiene Data'!H183)))</f>
        <v/>
      </c>
      <c r="EC189" s="289" t="str">
        <f ca="true">+IF(OFFSET('Hygiene Data'!$H$13,0,10*ROW('Hygiene Data'!H183))="","",OFFSET('Hygiene Data'!$H$13,0,10*ROW('Hygiene Data'!H183)))</f>
        <v/>
      </c>
      <c r="ED189" s="289" t="str">
        <f ca="true">+IF(OFFSET('Hygiene Data'!$I$11,0,10*ROW('Hygiene Data'!I183))="","",OFFSET('Hygiene Data'!$I$11,0,10*ROW('Hygiene Data'!I183)))</f>
        <v/>
      </c>
      <c r="EE189" s="289" t="str">
        <f ca="true">+IF(OFFSET('Hygiene Data'!$I$12,0,10*ROW('Hygiene Data'!I183))="","",OFFSET('Hygiene Data'!$I$12,0,10*ROW('Hygiene Data'!I183)))</f>
        <v/>
      </c>
      <c r="EF189" s="289"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5"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9"/>
      <c r="BS190" s="289" t="str">
        <f ca="true">+IF(OFFSET('Water Data'!$D$27,0,10*ROW('Water Data'!D184))="","",OFFSET('Water Data'!$D$27,0,10*ROW('Water Data'!D184)))</f>
        <v/>
      </c>
      <c r="BT190" s="289" t="str">
        <f ca="true">+IF(OFFSET('Water Data'!$D$28,0,10*ROW('Water Data'!D184))="","",OFFSET('Water Data'!$D$28,0,10*ROW('Water Data'!D184)))</f>
        <v/>
      </c>
      <c r="BU190" s="289" t="str">
        <f ca="true">+IF(OFFSET('Water Data'!$D$29,0,10*ROW('Water Data'!D184))="","",OFFSET('Water Data'!$D$29,0,10*ROW('Water Data'!D184)))</f>
        <v/>
      </c>
      <c r="BV190" s="289" t="str">
        <f ca="true">+IF(OFFSET('Water Data'!$E$27,0,10*ROW('Water Data'!E184))="","",OFFSET('Water Data'!$E$27,0,10*ROW('Water Data'!E184)))</f>
        <v/>
      </c>
      <c r="BW190" s="289" t="str">
        <f ca="true">+IF(OFFSET('Water Data'!$E$28,0,10*ROW('Water Data'!E184))="","",OFFSET('Water Data'!$E$28,0,10*ROW('Water Data'!E184)))</f>
        <v/>
      </c>
      <c r="BX190" s="289" t="str">
        <f ca="true">+IF(OFFSET('Water Data'!$E$29,0,10*ROW('Water Data'!E184))="","",OFFSET('Water Data'!$E$29,0,10*ROW('Water Data'!E184)))</f>
        <v/>
      </c>
      <c r="BY190" s="289" t="str">
        <f ca="true">+IF(OFFSET('Water Data'!$F$27,0,10*ROW('Water Data'!F184))="","",OFFSET('Water Data'!$F$27,0,10*ROW('Water Data'!F184)))</f>
        <v/>
      </c>
      <c r="BZ190" s="289" t="str">
        <f ca="true">+IF(OFFSET('Water Data'!$F$28,0,10*ROW('Water Data'!F184))="","",OFFSET('Water Data'!$F$28,0,10*ROW('Water Data'!F184)))</f>
        <v/>
      </c>
      <c r="CA190" s="289" t="str">
        <f ca="true">+IF(OFFSET('Water Data'!$F$29,0,10*ROW('Water Data'!F184))="","",OFFSET('Water Data'!$F$29,0,10*ROW('Water Data'!F184)))</f>
        <v/>
      </c>
      <c r="CB190" s="289" t="str">
        <f ca="true">+IF(OFFSET('Water Data'!$G$27,0,10*ROW('Water Data'!G184))="","",OFFSET('Water Data'!$G$27,0,10*ROW('Water Data'!G184)))</f>
        <v/>
      </c>
      <c r="CC190" s="289" t="str">
        <f ca="true">+IF(OFFSET('Water Data'!$G$28,0,10*ROW('Water Data'!G184))="","",OFFSET('Water Data'!$G$28,0,10*ROW('Water Data'!G184)))</f>
        <v/>
      </c>
      <c r="CD190" s="289" t="str">
        <f ca="true">+IF(OFFSET('Water Data'!$G$29,0,10*ROW('Water Data'!G184))="","",OFFSET('Water Data'!$G$29,0,10*ROW('Water Data'!G184)))</f>
        <v/>
      </c>
      <c r="CE190" s="289" t="str">
        <f ca="true">+IF(OFFSET('Water Data'!$H$27,0,10*ROW('Water Data'!H184))="","",OFFSET('Water Data'!$H$27,0,10*ROW('Water Data'!H184)))</f>
        <v/>
      </c>
      <c r="CF190" s="289" t="str">
        <f ca="true">+IF(OFFSET('Water Data'!$H$28,0,10*ROW('Water Data'!H184))="","",OFFSET('Water Data'!$H$28,0,10*ROW('Water Data'!H184)))</f>
        <v/>
      </c>
      <c r="CG190" s="289" t="str">
        <f ca="true">+IF(OFFSET('Water Data'!$H$29,0,10*ROW('Water Data'!H184))="","",OFFSET('Water Data'!$H$29,0,10*ROW('Water Data'!H184)))</f>
        <v/>
      </c>
      <c r="CH190" s="289" t="str">
        <f ca="true">+IF(OFFSET('Water Data'!$I$27,0,10*ROW('Water Data'!I184))="","",OFFSET('Water Data'!$I$27,0,10*ROW('Water Data'!I184)))</f>
        <v/>
      </c>
      <c r="CI190" s="289" t="str">
        <f ca="true">+IF(OFFSET('Water Data'!$I$28,0,10*ROW('Water Data'!I184))="","",OFFSET('Water Data'!$I$28,0,10*ROW('Water Data'!I184)))</f>
        <v/>
      </c>
      <c r="CJ190" s="289" t="str">
        <f ca="true">+IF(OFFSET('Water Data'!$I$29,0,10*ROW('Water Data'!I184))="","",OFFSET('Water Data'!$I$29,0,10*ROW('Water Data'!I184)))</f>
        <v/>
      </c>
      <c r="CK190" s="289" t="str">
        <f ca="true">+IF(OFFSET('Sanitation Data'!$D$28,0,10*ROW('Sanitation Data'!D184))="","",OFFSET('Sanitation Data'!$D$28,0,10*ROW('Sanitation Data'!D184)))</f>
        <v/>
      </c>
      <c r="CL190" s="289" t="str">
        <f ca="true">+IF(OFFSET('Sanitation Data'!$D$29,0,10*ROW('Sanitation Data'!D184))="","",OFFSET('Sanitation Data'!$D$29,0,10*ROW('Sanitation Data'!D184)))</f>
        <v/>
      </c>
      <c r="CM190" s="289" t="str">
        <f ca="true">+IF(OFFSET('Sanitation Data'!$D$30,0,10*ROW('Sanitation Data'!D184))="","",OFFSET('Sanitation Data'!$D$30,0,10*ROW('Sanitation Data'!D184)))</f>
        <v/>
      </c>
      <c r="CN190" s="289" t="str">
        <f ca="true">+IF(OFFSET('Sanitation Data'!$D$31,0,10*ROW('Sanitation Data'!D184))="","",OFFSET('Sanitation Data'!$D$31,0,10*ROW('Sanitation Data'!D184)))</f>
        <v/>
      </c>
      <c r="CO190" s="289" t="str">
        <f ca="true">+IF(OFFSET('Sanitation Data'!$D$32,0,10*ROW('Sanitation Data'!D184))="","",OFFSET('Sanitation Data'!$D$32,0,10*ROW('Sanitation Data'!D184)))</f>
        <v/>
      </c>
      <c r="CP190" s="289" t="str">
        <f ca="true">+IF(OFFSET('Sanitation Data'!$E$28,0,10*ROW('Sanitation Data'!E184))="","",OFFSET('Sanitation Data'!$E$28,0,10*ROW('Sanitation Data'!E184)))</f>
        <v/>
      </c>
      <c r="CQ190" s="289" t="str">
        <f ca="true">+IF(OFFSET('Sanitation Data'!$E$29,0,10*ROW('Sanitation Data'!E184))="","",OFFSET('Sanitation Data'!$E$29,0,10*ROW('Sanitation Data'!E184)))</f>
        <v/>
      </c>
      <c r="CR190" s="289" t="str">
        <f ca="true">+IF(OFFSET('Sanitation Data'!$E$30,0,10*ROW('Sanitation Data'!E184))="","",OFFSET('Sanitation Data'!$E$30,0,10*ROW('Sanitation Data'!E184)))</f>
        <v/>
      </c>
      <c r="CS190" s="289" t="str">
        <f ca="true">+IF(OFFSET('Sanitation Data'!$E$31,0,10*ROW('Sanitation Data'!E184))="","",OFFSET('Sanitation Data'!$E$31,0,10*ROW('Sanitation Data'!E184)))</f>
        <v/>
      </c>
      <c r="CT190" s="289" t="str">
        <f ca="true">+IF(OFFSET('Sanitation Data'!$E$32,0,10*ROW('Sanitation Data'!E184))="","",OFFSET('Sanitation Data'!$E$32,0,10*ROW('Sanitation Data'!E184)))</f>
        <v/>
      </c>
      <c r="CU190" s="289" t="str">
        <f ca="true">+IF(OFFSET('Sanitation Data'!$F$28,0,10*ROW('Sanitation Data'!F184))="","",OFFSET('Sanitation Data'!$F$28,0,10*ROW('Sanitation Data'!F184)))</f>
        <v/>
      </c>
      <c r="CV190" s="289" t="str">
        <f ca="true">+IF(OFFSET('Sanitation Data'!$F$29,0,10*ROW('Sanitation Data'!F184))="","",OFFSET('Sanitation Data'!$F$29,0,10*ROW('Sanitation Data'!F184)))</f>
        <v/>
      </c>
      <c r="CW190" s="289" t="str">
        <f ca="true">+IF(OFFSET('Sanitation Data'!$F$30,0,10*ROW('Sanitation Data'!F184))="","",OFFSET('Sanitation Data'!$F$30,0,10*ROW('Sanitation Data'!F184)))</f>
        <v/>
      </c>
      <c r="CX190" s="289" t="str">
        <f ca="true">+IF(OFFSET('Sanitation Data'!$F$31,0,10*ROW('Sanitation Data'!F184))="","",OFFSET('Sanitation Data'!$F$31,0,10*ROW('Sanitation Data'!F184)))</f>
        <v/>
      </c>
      <c r="CY190" s="289" t="str">
        <f ca="true">+IF(OFFSET('Sanitation Data'!$F$32,0,10*ROW('Sanitation Data'!F184))="","",OFFSET('Sanitation Data'!$F$32,0,10*ROW('Sanitation Data'!F184)))</f>
        <v/>
      </c>
      <c r="CZ190" s="289" t="str">
        <f ca="true">+IF(OFFSET('Sanitation Data'!$G$28,0,10*ROW('Sanitation Data'!G184))="","",OFFSET('Sanitation Data'!$G$28,0,10*ROW('Sanitation Data'!G184)))</f>
        <v/>
      </c>
      <c r="DA190" s="289" t="str">
        <f ca="true">+IF(OFFSET('Sanitation Data'!$G$29,0,10*ROW('Sanitation Data'!G184))="","",OFFSET('Sanitation Data'!$G$29,0,10*ROW('Sanitation Data'!G184)))</f>
        <v/>
      </c>
      <c r="DB190" s="289" t="str">
        <f ca="true">+IF(OFFSET('Sanitation Data'!$G$30,0,10*ROW('Sanitation Data'!G184))="","",OFFSET('Sanitation Data'!$G$30,0,10*ROW('Sanitation Data'!G184)))</f>
        <v/>
      </c>
      <c r="DC190" s="289" t="str">
        <f ca="true">+IF(OFFSET('Sanitation Data'!$G$31,0,10*ROW('Sanitation Data'!G184))="","",OFFSET('Sanitation Data'!$G$31,0,10*ROW('Sanitation Data'!G184)))</f>
        <v/>
      </c>
      <c r="DD190" s="289" t="str">
        <f ca="true">+IF(OFFSET('Sanitation Data'!$G$32,0,10*ROW('Sanitation Data'!G184))="","",OFFSET('Sanitation Data'!$G$32,0,10*ROW('Sanitation Data'!G184)))</f>
        <v/>
      </c>
      <c r="DE190" s="289" t="str">
        <f ca="true">+IF(OFFSET('Sanitation Data'!$H$28,0,10*ROW('Sanitation Data'!H184))="","",OFFSET('Sanitation Data'!$H$28,0,10*ROW('Sanitation Data'!H184)))</f>
        <v/>
      </c>
      <c r="DF190" s="289" t="str">
        <f ca="true">+IF(OFFSET('Sanitation Data'!$H$29,0,10*ROW('Sanitation Data'!H184))="","",OFFSET('Sanitation Data'!$H$29,0,10*ROW('Sanitation Data'!H184)))</f>
        <v/>
      </c>
      <c r="DG190" s="289" t="str">
        <f ca="true">+IF(OFFSET('Sanitation Data'!$H$30,0,10*ROW('Sanitation Data'!H184))="","",OFFSET('Sanitation Data'!$H$30,0,10*ROW('Sanitation Data'!H184)))</f>
        <v/>
      </c>
      <c r="DH190" s="289" t="str">
        <f ca="true">+IF(OFFSET('Sanitation Data'!$H$31,0,10*ROW('Sanitation Data'!H184))="","",OFFSET('Sanitation Data'!$H$31,0,10*ROW('Sanitation Data'!H184)))</f>
        <v/>
      </c>
      <c r="DI190" s="289" t="str">
        <f ca="true">+IF(OFFSET('Sanitation Data'!$H$32,0,10*ROW('Sanitation Data'!H184))="","",OFFSET('Sanitation Data'!$H$32,0,10*ROW('Sanitation Data'!H184)))</f>
        <v/>
      </c>
      <c r="DJ190" s="289" t="str">
        <f ca="true">+IF(OFFSET('Sanitation Data'!$I$28,0,10*ROW('Sanitation Data'!I184))="","",OFFSET('Sanitation Data'!$I$28,0,10*ROW('Sanitation Data'!I184)))</f>
        <v/>
      </c>
      <c r="DK190" s="289" t="str">
        <f ca="true">+IF(OFFSET('Sanitation Data'!$I$29,0,10*ROW('Sanitation Data'!I184))="","",OFFSET('Sanitation Data'!$I$29,0,10*ROW('Sanitation Data'!I184)))</f>
        <v/>
      </c>
      <c r="DL190" s="289" t="str">
        <f ca="true">+IF(OFFSET('Sanitation Data'!$I$30,0,10*ROW('Sanitation Data'!I184))="","",OFFSET('Sanitation Data'!$I$30,0,10*ROW('Sanitation Data'!I184)))</f>
        <v/>
      </c>
      <c r="DM190" s="289" t="str">
        <f ca="true">+IF(OFFSET('Sanitation Data'!$I$31,0,10*ROW('Sanitation Data'!I184))="","",OFFSET('Sanitation Data'!$I$31,0,10*ROW('Sanitation Data'!I184)))</f>
        <v/>
      </c>
      <c r="DN190" s="289" t="str">
        <f ca="true">+IF(OFFSET('Sanitation Data'!$I$32,0,10*ROW('Sanitation Data'!I184))="","",OFFSET('Sanitation Data'!$I$32,0,10*ROW('Sanitation Data'!I184)))</f>
        <v/>
      </c>
      <c r="DO190" s="289" t="str">
        <f ca="true">+IF(OFFSET('Hygiene Data'!$D$11,0,10*ROW('Hygiene Data'!D184))="","",OFFSET('Hygiene Data'!$D$11,0,10*ROW('Hygiene Data'!D184)))</f>
        <v/>
      </c>
      <c r="DP190" s="289" t="str">
        <f ca="true">+IF(OFFSET('Hygiene Data'!$D$12,0,10*ROW('Hygiene Data'!D184))="","",OFFSET('Hygiene Data'!$D$12,0,10*ROW('Hygiene Data'!D184)))</f>
        <v/>
      </c>
      <c r="DQ190" s="289" t="str">
        <f ca="true">+IF(OFFSET('Hygiene Data'!$D$13,0,10*ROW('Hygiene Data'!D184))="","",OFFSET('Hygiene Data'!$D$13,0,10*ROW('Hygiene Data'!D184)))</f>
        <v/>
      </c>
      <c r="DR190" s="289" t="str">
        <f ca="true">+IF(OFFSET('Hygiene Data'!$E$11,0,10*ROW('Hygiene Data'!E184))="","",OFFSET('Hygiene Data'!$E$11,0,10*ROW('Hygiene Data'!E184)))</f>
        <v/>
      </c>
      <c r="DS190" s="289" t="str">
        <f ca="true">+IF(OFFSET('Hygiene Data'!$E$12,0,10*ROW('Hygiene Data'!E184))="","",OFFSET('Hygiene Data'!$E$12,0,10*ROW('Hygiene Data'!E184)))</f>
        <v/>
      </c>
      <c r="DT190" s="289" t="str">
        <f ca="true">+IF(OFFSET('Hygiene Data'!$E$13,0,10*ROW('Hygiene Data'!E184))="","",OFFSET('Hygiene Data'!$E$13,0,10*ROW('Hygiene Data'!E184)))</f>
        <v/>
      </c>
      <c r="DU190" s="289" t="str">
        <f ca="true">+IF(OFFSET('Hygiene Data'!$F$11,0,10*ROW('Hygiene Data'!F184))="","",OFFSET('Hygiene Data'!$F$11,0,10*ROW('Hygiene Data'!F184)))</f>
        <v/>
      </c>
      <c r="DV190" s="289" t="str">
        <f ca="true">+IF(OFFSET('Hygiene Data'!$F$12,0,10*ROW('Hygiene Data'!F184))="","",OFFSET('Hygiene Data'!$F$12,0,10*ROW('Hygiene Data'!F184)))</f>
        <v/>
      </c>
      <c r="DW190" s="289" t="str">
        <f ca="true">+IF(OFFSET('Hygiene Data'!$F$13,0,10*ROW('Hygiene Data'!F184))="","",OFFSET('Hygiene Data'!$F$13,0,10*ROW('Hygiene Data'!F184)))</f>
        <v/>
      </c>
      <c r="DX190" s="289" t="str">
        <f ca="true">+IF(OFFSET('Hygiene Data'!$G$11,0,10*ROW('Hygiene Data'!G184))="","",OFFSET('Hygiene Data'!$G$11,0,10*ROW('Hygiene Data'!G184)))</f>
        <v/>
      </c>
      <c r="DY190" s="289" t="str">
        <f ca="true">+IF(OFFSET('Hygiene Data'!$G$12,0,10*ROW('Hygiene Data'!G184))="","",OFFSET('Hygiene Data'!$G$12,0,10*ROW('Hygiene Data'!G184)))</f>
        <v/>
      </c>
      <c r="DZ190" s="289" t="str">
        <f ca="true">+IF(OFFSET('Hygiene Data'!$G$13,0,10*ROW('Hygiene Data'!G184))="","",OFFSET('Hygiene Data'!$G$13,0,10*ROW('Hygiene Data'!G184)))</f>
        <v/>
      </c>
      <c r="EA190" s="289" t="str">
        <f ca="true">+IF(OFFSET('Hygiene Data'!$H$11,0,10*ROW('Hygiene Data'!H184))="","",OFFSET('Hygiene Data'!$H$11,0,10*ROW('Hygiene Data'!H184)))</f>
        <v/>
      </c>
      <c r="EB190" s="289" t="str">
        <f ca="true">+IF(OFFSET('Hygiene Data'!$H$12,0,10*ROW('Hygiene Data'!H184))="","",OFFSET('Hygiene Data'!$H$12,0,10*ROW('Hygiene Data'!H184)))</f>
        <v/>
      </c>
      <c r="EC190" s="289" t="str">
        <f ca="true">+IF(OFFSET('Hygiene Data'!$H$13,0,10*ROW('Hygiene Data'!H184))="","",OFFSET('Hygiene Data'!$H$13,0,10*ROW('Hygiene Data'!H184)))</f>
        <v/>
      </c>
      <c r="ED190" s="289" t="str">
        <f ca="true">+IF(OFFSET('Hygiene Data'!$I$11,0,10*ROW('Hygiene Data'!I184))="","",OFFSET('Hygiene Data'!$I$11,0,10*ROW('Hygiene Data'!I184)))</f>
        <v/>
      </c>
      <c r="EE190" s="289" t="str">
        <f ca="true">+IF(OFFSET('Hygiene Data'!$I$12,0,10*ROW('Hygiene Data'!I184))="","",OFFSET('Hygiene Data'!$I$12,0,10*ROW('Hygiene Data'!I184)))</f>
        <v/>
      </c>
      <c r="EF190" s="289"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5"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9"/>
      <c r="BS191" s="289" t="str">
        <f ca="true">+IF(OFFSET('Water Data'!$D$27,0,10*ROW('Water Data'!D185))="","",OFFSET('Water Data'!$D$27,0,10*ROW('Water Data'!D185)))</f>
        <v/>
      </c>
      <c r="BT191" s="289" t="str">
        <f ca="true">+IF(OFFSET('Water Data'!$D$28,0,10*ROW('Water Data'!D185))="","",OFFSET('Water Data'!$D$28,0,10*ROW('Water Data'!D185)))</f>
        <v/>
      </c>
      <c r="BU191" s="289" t="str">
        <f ca="true">+IF(OFFSET('Water Data'!$D$29,0,10*ROW('Water Data'!D185))="","",OFFSET('Water Data'!$D$29,0,10*ROW('Water Data'!D185)))</f>
        <v/>
      </c>
      <c r="BV191" s="289" t="str">
        <f ca="true">+IF(OFFSET('Water Data'!$E$27,0,10*ROW('Water Data'!E185))="","",OFFSET('Water Data'!$E$27,0,10*ROW('Water Data'!E185)))</f>
        <v/>
      </c>
      <c r="BW191" s="289" t="str">
        <f ca="true">+IF(OFFSET('Water Data'!$E$28,0,10*ROW('Water Data'!E185))="","",OFFSET('Water Data'!$E$28,0,10*ROW('Water Data'!E185)))</f>
        <v/>
      </c>
      <c r="BX191" s="289" t="str">
        <f ca="true">+IF(OFFSET('Water Data'!$E$29,0,10*ROW('Water Data'!E185))="","",OFFSET('Water Data'!$E$29,0,10*ROW('Water Data'!E185)))</f>
        <v/>
      </c>
      <c r="BY191" s="289" t="str">
        <f ca="true">+IF(OFFSET('Water Data'!$F$27,0,10*ROW('Water Data'!F185))="","",OFFSET('Water Data'!$F$27,0,10*ROW('Water Data'!F185)))</f>
        <v/>
      </c>
      <c r="BZ191" s="289" t="str">
        <f ca="true">+IF(OFFSET('Water Data'!$F$28,0,10*ROW('Water Data'!F185))="","",OFFSET('Water Data'!$F$28,0,10*ROW('Water Data'!F185)))</f>
        <v/>
      </c>
      <c r="CA191" s="289" t="str">
        <f ca="true">+IF(OFFSET('Water Data'!$F$29,0,10*ROW('Water Data'!F185))="","",OFFSET('Water Data'!$F$29,0,10*ROW('Water Data'!F185)))</f>
        <v/>
      </c>
      <c r="CB191" s="289" t="str">
        <f ca="true">+IF(OFFSET('Water Data'!$G$27,0,10*ROW('Water Data'!G185))="","",OFFSET('Water Data'!$G$27,0,10*ROW('Water Data'!G185)))</f>
        <v/>
      </c>
      <c r="CC191" s="289" t="str">
        <f ca="true">+IF(OFFSET('Water Data'!$G$28,0,10*ROW('Water Data'!G185))="","",OFFSET('Water Data'!$G$28,0,10*ROW('Water Data'!G185)))</f>
        <v/>
      </c>
      <c r="CD191" s="289" t="str">
        <f ca="true">+IF(OFFSET('Water Data'!$G$29,0,10*ROW('Water Data'!G185))="","",OFFSET('Water Data'!$G$29,0,10*ROW('Water Data'!G185)))</f>
        <v/>
      </c>
      <c r="CE191" s="289" t="str">
        <f ca="true">+IF(OFFSET('Water Data'!$H$27,0,10*ROW('Water Data'!H185))="","",OFFSET('Water Data'!$H$27,0,10*ROW('Water Data'!H185)))</f>
        <v/>
      </c>
      <c r="CF191" s="289" t="str">
        <f ca="true">+IF(OFFSET('Water Data'!$H$28,0,10*ROW('Water Data'!H185))="","",OFFSET('Water Data'!$H$28,0,10*ROW('Water Data'!H185)))</f>
        <v/>
      </c>
      <c r="CG191" s="289" t="str">
        <f ca="true">+IF(OFFSET('Water Data'!$H$29,0,10*ROW('Water Data'!H185))="","",OFFSET('Water Data'!$H$29,0,10*ROW('Water Data'!H185)))</f>
        <v/>
      </c>
      <c r="CH191" s="289" t="str">
        <f ca="true">+IF(OFFSET('Water Data'!$I$27,0,10*ROW('Water Data'!I185))="","",OFFSET('Water Data'!$I$27,0,10*ROW('Water Data'!I185)))</f>
        <v/>
      </c>
      <c r="CI191" s="289" t="str">
        <f ca="true">+IF(OFFSET('Water Data'!$I$28,0,10*ROW('Water Data'!I185))="","",OFFSET('Water Data'!$I$28,0,10*ROW('Water Data'!I185)))</f>
        <v/>
      </c>
      <c r="CJ191" s="289" t="str">
        <f ca="true">+IF(OFFSET('Water Data'!$I$29,0,10*ROW('Water Data'!I185))="","",OFFSET('Water Data'!$I$29,0,10*ROW('Water Data'!I185)))</f>
        <v/>
      </c>
      <c r="CK191" s="289" t="str">
        <f ca="true">+IF(OFFSET('Sanitation Data'!$D$28,0,10*ROW('Sanitation Data'!D185))="","",OFFSET('Sanitation Data'!$D$28,0,10*ROW('Sanitation Data'!D185)))</f>
        <v/>
      </c>
      <c r="CL191" s="289" t="str">
        <f ca="true">+IF(OFFSET('Sanitation Data'!$D$29,0,10*ROW('Sanitation Data'!D185))="","",OFFSET('Sanitation Data'!$D$29,0,10*ROW('Sanitation Data'!D185)))</f>
        <v/>
      </c>
      <c r="CM191" s="289" t="str">
        <f ca="true">+IF(OFFSET('Sanitation Data'!$D$30,0,10*ROW('Sanitation Data'!D185))="","",OFFSET('Sanitation Data'!$D$30,0,10*ROW('Sanitation Data'!D185)))</f>
        <v/>
      </c>
      <c r="CN191" s="289" t="str">
        <f ca="true">+IF(OFFSET('Sanitation Data'!$D$31,0,10*ROW('Sanitation Data'!D185))="","",OFFSET('Sanitation Data'!$D$31,0,10*ROW('Sanitation Data'!D185)))</f>
        <v/>
      </c>
      <c r="CO191" s="289" t="str">
        <f ca="true">+IF(OFFSET('Sanitation Data'!$D$32,0,10*ROW('Sanitation Data'!D185))="","",OFFSET('Sanitation Data'!$D$32,0,10*ROW('Sanitation Data'!D185)))</f>
        <v/>
      </c>
      <c r="CP191" s="289" t="str">
        <f ca="true">+IF(OFFSET('Sanitation Data'!$E$28,0,10*ROW('Sanitation Data'!E185))="","",OFFSET('Sanitation Data'!$E$28,0,10*ROW('Sanitation Data'!E185)))</f>
        <v/>
      </c>
      <c r="CQ191" s="289" t="str">
        <f ca="true">+IF(OFFSET('Sanitation Data'!$E$29,0,10*ROW('Sanitation Data'!E185))="","",OFFSET('Sanitation Data'!$E$29,0,10*ROW('Sanitation Data'!E185)))</f>
        <v/>
      </c>
      <c r="CR191" s="289" t="str">
        <f ca="true">+IF(OFFSET('Sanitation Data'!$E$30,0,10*ROW('Sanitation Data'!E185))="","",OFFSET('Sanitation Data'!$E$30,0,10*ROW('Sanitation Data'!E185)))</f>
        <v/>
      </c>
      <c r="CS191" s="289" t="str">
        <f ca="true">+IF(OFFSET('Sanitation Data'!$E$31,0,10*ROW('Sanitation Data'!E185))="","",OFFSET('Sanitation Data'!$E$31,0,10*ROW('Sanitation Data'!E185)))</f>
        <v/>
      </c>
      <c r="CT191" s="289" t="str">
        <f ca="true">+IF(OFFSET('Sanitation Data'!$E$32,0,10*ROW('Sanitation Data'!E185))="","",OFFSET('Sanitation Data'!$E$32,0,10*ROW('Sanitation Data'!E185)))</f>
        <v/>
      </c>
      <c r="CU191" s="289" t="str">
        <f ca="true">+IF(OFFSET('Sanitation Data'!$F$28,0,10*ROW('Sanitation Data'!F185))="","",OFFSET('Sanitation Data'!$F$28,0,10*ROW('Sanitation Data'!F185)))</f>
        <v/>
      </c>
      <c r="CV191" s="289" t="str">
        <f ca="true">+IF(OFFSET('Sanitation Data'!$F$29,0,10*ROW('Sanitation Data'!F185))="","",OFFSET('Sanitation Data'!$F$29,0,10*ROW('Sanitation Data'!F185)))</f>
        <v/>
      </c>
      <c r="CW191" s="289" t="str">
        <f ca="true">+IF(OFFSET('Sanitation Data'!$F$30,0,10*ROW('Sanitation Data'!F185))="","",OFFSET('Sanitation Data'!$F$30,0,10*ROW('Sanitation Data'!F185)))</f>
        <v/>
      </c>
      <c r="CX191" s="289" t="str">
        <f ca="true">+IF(OFFSET('Sanitation Data'!$F$31,0,10*ROW('Sanitation Data'!F185))="","",OFFSET('Sanitation Data'!$F$31,0,10*ROW('Sanitation Data'!F185)))</f>
        <v/>
      </c>
      <c r="CY191" s="289" t="str">
        <f ca="true">+IF(OFFSET('Sanitation Data'!$F$32,0,10*ROW('Sanitation Data'!F185))="","",OFFSET('Sanitation Data'!$F$32,0,10*ROW('Sanitation Data'!F185)))</f>
        <v/>
      </c>
      <c r="CZ191" s="289" t="str">
        <f ca="true">+IF(OFFSET('Sanitation Data'!$G$28,0,10*ROW('Sanitation Data'!G185))="","",OFFSET('Sanitation Data'!$G$28,0,10*ROW('Sanitation Data'!G185)))</f>
        <v/>
      </c>
      <c r="DA191" s="289" t="str">
        <f ca="true">+IF(OFFSET('Sanitation Data'!$G$29,0,10*ROW('Sanitation Data'!G185))="","",OFFSET('Sanitation Data'!$G$29,0,10*ROW('Sanitation Data'!G185)))</f>
        <v/>
      </c>
      <c r="DB191" s="289" t="str">
        <f ca="true">+IF(OFFSET('Sanitation Data'!$G$30,0,10*ROW('Sanitation Data'!G185))="","",OFFSET('Sanitation Data'!$G$30,0,10*ROW('Sanitation Data'!G185)))</f>
        <v/>
      </c>
      <c r="DC191" s="289" t="str">
        <f ca="true">+IF(OFFSET('Sanitation Data'!$G$31,0,10*ROW('Sanitation Data'!G185))="","",OFFSET('Sanitation Data'!$G$31,0,10*ROW('Sanitation Data'!G185)))</f>
        <v/>
      </c>
      <c r="DD191" s="289" t="str">
        <f ca="true">+IF(OFFSET('Sanitation Data'!$G$32,0,10*ROW('Sanitation Data'!G185))="","",OFFSET('Sanitation Data'!$G$32,0,10*ROW('Sanitation Data'!G185)))</f>
        <v/>
      </c>
      <c r="DE191" s="289" t="str">
        <f ca="true">+IF(OFFSET('Sanitation Data'!$H$28,0,10*ROW('Sanitation Data'!H185))="","",OFFSET('Sanitation Data'!$H$28,0,10*ROW('Sanitation Data'!H185)))</f>
        <v/>
      </c>
      <c r="DF191" s="289" t="str">
        <f ca="true">+IF(OFFSET('Sanitation Data'!$H$29,0,10*ROW('Sanitation Data'!H185))="","",OFFSET('Sanitation Data'!$H$29,0,10*ROW('Sanitation Data'!H185)))</f>
        <v/>
      </c>
      <c r="DG191" s="289" t="str">
        <f ca="true">+IF(OFFSET('Sanitation Data'!$H$30,0,10*ROW('Sanitation Data'!H185))="","",OFFSET('Sanitation Data'!$H$30,0,10*ROW('Sanitation Data'!H185)))</f>
        <v/>
      </c>
      <c r="DH191" s="289" t="str">
        <f ca="true">+IF(OFFSET('Sanitation Data'!$H$31,0,10*ROW('Sanitation Data'!H185))="","",OFFSET('Sanitation Data'!$H$31,0,10*ROW('Sanitation Data'!H185)))</f>
        <v/>
      </c>
      <c r="DI191" s="289" t="str">
        <f ca="true">+IF(OFFSET('Sanitation Data'!$H$32,0,10*ROW('Sanitation Data'!H185))="","",OFFSET('Sanitation Data'!$H$32,0,10*ROW('Sanitation Data'!H185)))</f>
        <v/>
      </c>
      <c r="DJ191" s="289" t="str">
        <f ca="true">+IF(OFFSET('Sanitation Data'!$I$28,0,10*ROW('Sanitation Data'!I185))="","",OFFSET('Sanitation Data'!$I$28,0,10*ROW('Sanitation Data'!I185)))</f>
        <v/>
      </c>
      <c r="DK191" s="289" t="str">
        <f ca="true">+IF(OFFSET('Sanitation Data'!$I$29,0,10*ROW('Sanitation Data'!I185))="","",OFFSET('Sanitation Data'!$I$29,0,10*ROW('Sanitation Data'!I185)))</f>
        <v/>
      </c>
      <c r="DL191" s="289" t="str">
        <f ca="true">+IF(OFFSET('Sanitation Data'!$I$30,0,10*ROW('Sanitation Data'!I185))="","",OFFSET('Sanitation Data'!$I$30,0,10*ROW('Sanitation Data'!I185)))</f>
        <v/>
      </c>
      <c r="DM191" s="289" t="str">
        <f ca="true">+IF(OFFSET('Sanitation Data'!$I$31,0,10*ROW('Sanitation Data'!I185))="","",OFFSET('Sanitation Data'!$I$31,0,10*ROW('Sanitation Data'!I185)))</f>
        <v/>
      </c>
      <c r="DN191" s="289" t="str">
        <f ca="true">+IF(OFFSET('Sanitation Data'!$I$32,0,10*ROW('Sanitation Data'!I185))="","",OFFSET('Sanitation Data'!$I$32,0,10*ROW('Sanitation Data'!I185)))</f>
        <v/>
      </c>
      <c r="DO191" s="289" t="str">
        <f ca="true">+IF(OFFSET('Hygiene Data'!$D$11,0,10*ROW('Hygiene Data'!D185))="","",OFFSET('Hygiene Data'!$D$11,0,10*ROW('Hygiene Data'!D185)))</f>
        <v/>
      </c>
      <c r="DP191" s="289" t="str">
        <f ca="true">+IF(OFFSET('Hygiene Data'!$D$12,0,10*ROW('Hygiene Data'!D185))="","",OFFSET('Hygiene Data'!$D$12,0,10*ROW('Hygiene Data'!D185)))</f>
        <v/>
      </c>
      <c r="DQ191" s="289" t="str">
        <f ca="true">+IF(OFFSET('Hygiene Data'!$D$13,0,10*ROW('Hygiene Data'!D185))="","",OFFSET('Hygiene Data'!$D$13,0,10*ROW('Hygiene Data'!D185)))</f>
        <v/>
      </c>
      <c r="DR191" s="289" t="str">
        <f ca="true">+IF(OFFSET('Hygiene Data'!$E$11,0,10*ROW('Hygiene Data'!E185))="","",OFFSET('Hygiene Data'!$E$11,0,10*ROW('Hygiene Data'!E185)))</f>
        <v/>
      </c>
      <c r="DS191" s="289" t="str">
        <f ca="true">+IF(OFFSET('Hygiene Data'!$E$12,0,10*ROW('Hygiene Data'!E185))="","",OFFSET('Hygiene Data'!$E$12,0,10*ROW('Hygiene Data'!E185)))</f>
        <v/>
      </c>
      <c r="DT191" s="289" t="str">
        <f ca="true">+IF(OFFSET('Hygiene Data'!$E$13,0,10*ROW('Hygiene Data'!E185))="","",OFFSET('Hygiene Data'!$E$13,0,10*ROW('Hygiene Data'!E185)))</f>
        <v/>
      </c>
      <c r="DU191" s="289" t="str">
        <f ca="true">+IF(OFFSET('Hygiene Data'!$F$11,0,10*ROW('Hygiene Data'!F185))="","",OFFSET('Hygiene Data'!$F$11,0,10*ROW('Hygiene Data'!F185)))</f>
        <v/>
      </c>
      <c r="DV191" s="289" t="str">
        <f ca="true">+IF(OFFSET('Hygiene Data'!$F$12,0,10*ROW('Hygiene Data'!F185))="","",OFFSET('Hygiene Data'!$F$12,0,10*ROW('Hygiene Data'!F185)))</f>
        <v/>
      </c>
      <c r="DW191" s="289" t="str">
        <f ca="true">+IF(OFFSET('Hygiene Data'!$F$13,0,10*ROW('Hygiene Data'!F185))="","",OFFSET('Hygiene Data'!$F$13,0,10*ROW('Hygiene Data'!F185)))</f>
        <v/>
      </c>
      <c r="DX191" s="289" t="str">
        <f ca="true">+IF(OFFSET('Hygiene Data'!$G$11,0,10*ROW('Hygiene Data'!G185))="","",OFFSET('Hygiene Data'!$G$11,0,10*ROW('Hygiene Data'!G185)))</f>
        <v/>
      </c>
      <c r="DY191" s="289" t="str">
        <f ca="true">+IF(OFFSET('Hygiene Data'!$G$12,0,10*ROW('Hygiene Data'!G185))="","",OFFSET('Hygiene Data'!$G$12,0,10*ROW('Hygiene Data'!G185)))</f>
        <v/>
      </c>
      <c r="DZ191" s="289" t="str">
        <f ca="true">+IF(OFFSET('Hygiene Data'!$G$13,0,10*ROW('Hygiene Data'!G185))="","",OFFSET('Hygiene Data'!$G$13,0,10*ROW('Hygiene Data'!G185)))</f>
        <v/>
      </c>
      <c r="EA191" s="289" t="str">
        <f ca="true">+IF(OFFSET('Hygiene Data'!$H$11,0,10*ROW('Hygiene Data'!H185))="","",OFFSET('Hygiene Data'!$H$11,0,10*ROW('Hygiene Data'!H185)))</f>
        <v/>
      </c>
      <c r="EB191" s="289" t="str">
        <f ca="true">+IF(OFFSET('Hygiene Data'!$H$12,0,10*ROW('Hygiene Data'!H185))="","",OFFSET('Hygiene Data'!$H$12,0,10*ROW('Hygiene Data'!H185)))</f>
        <v/>
      </c>
      <c r="EC191" s="289" t="str">
        <f ca="true">+IF(OFFSET('Hygiene Data'!$H$13,0,10*ROW('Hygiene Data'!H185))="","",OFFSET('Hygiene Data'!$H$13,0,10*ROW('Hygiene Data'!H185)))</f>
        <v/>
      </c>
      <c r="ED191" s="289" t="str">
        <f ca="true">+IF(OFFSET('Hygiene Data'!$I$11,0,10*ROW('Hygiene Data'!I185))="","",OFFSET('Hygiene Data'!$I$11,0,10*ROW('Hygiene Data'!I185)))</f>
        <v/>
      </c>
      <c r="EE191" s="289" t="str">
        <f ca="true">+IF(OFFSET('Hygiene Data'!$I$12,0,10*ROW('Hygiene Data'!I185))="","",OFFSET('Hygiene Data'!$I$12,0,10*ROW('Hygiene Data'!I185)))</f>
        <v/>
      </c>
      <c r="EF191" s="289"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5"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9"/>
      <c r="BS192" s="289" t="str">
        <f ca="true">+IF(OFFSET('Water Data'!$D$27,0,10*ROW('Water Data'!D186))="","",OFFSET('Water Data'!$D$27,0,10*ROW('Water Data'!D186)))</f>
        <v/>
      </c>
      <c r="BT192" s="289" t="str">
        <f ca="true">+IF(OFFSET('Water Data'!$D$28,0,10*ROW('Water Data'!D186))="","",OFFSET('Water Data'!$D$28,0,10*ROW('Water Data'!D186)))</f>
        <v/>
      </c>
      <c r="BU192" s="289" t="str">
        <f ca="true">+IF(OFFSET('Water Data'!$D$29,0,10*ROW('Water Data'!D186))="","",OFFSET('Water Data'!$D$29,0,10*ROW('Water Data'!D186)))</f>
        <v/>
      </c>
      <c r="BV192" s="289" t="str">
        <f ca="true">+IF(OFFSET('Water Data'!$E$27,0,10*ROW('Water Data'!E186))="","",OFFSET('Water Data'!$E$27,0,10*ROW('Water Data'!E186)))</f>
        <v/>
      </c>
      <c r="BW192" s="289" t="str">
        <f ca="true">+IF(OFFSET('Water Data'!$E$28,0,10*ROW('Water Data'!E186))="","",OFFSET('Water Data'!$E$28,0,10*ROW('Water Data'!E186)))</f>
        <v/>
      </c>
      <c r="BX192" s="289" t="str">
        <f ca="true">+IF(OFFSET('Water Data'!$E$29,0,10*ROW('Water Data'!E186))="","",OFFSET('Water Data'!$E$29,0,10*ROW('Water Data'!E186)))</f>
        <v/>
      </c>
      <c r="BY192" s="289" t="str">
        <f ca="true">+IF(OFFSET('Water Data'!$F$27,0,10*ROW('Water Data'!F186))="","",OFFSET('Water Data'!$F$27,0,10*ROW('Water Data'!F186)))</f>
        <v/>
      </c>
      <c r="BZ192" s="289" t="str">
        <f ca="true">+IF(OFFSET('Water Data'!$F$28,0,10*ROW('Water Data'!F186))="","",OFFSET('Water Data'!$F$28,0,10*ROW('Water Data'!F186)))</f>
        <v/>
      </c>
      <c r="CA192" s="289" t="str">
        <f ca="true">+IF(OFFSET('Water Data'!$F$29,0,10*ROW('Water Data'!F186))="","",OFFSET('Water Data'!$F$29,0,10*ROW('Water Data'!F186)))</f>
        <v/>
      </c>
      <c r="CB192" s="289" t="str">
        <f ca="true">+IF(OFFSET('Water Data'!$G$27,0,10*ROW('Water Data'!G186))="","",OFFSET('Water Data'!$G$27,0,10*ROW('Water Data'!G186)))</f>
        <v/>
      </c>
      <c r="CC192" s="289" t="str">
        <f ca="true">+IF(OFFSET('Water Data'!$G$28,0,10*ROW('Water Data'!G186))="","",OFFSET('Water Data'!$G$28,0,10*ROW('Water Data'!G186)))</f>
        <v/>
      </c>
      <c r="CD192" s="289" t="str">
        <f ca="true">+IF(OFFSET('Water Data'!$G$29,0,10*ROW('Water Data'!G186))="","",OFFSET('Water Data'!$G$29,0,10*ROW('Water Data'!G186)))</f>
        <v/>
      </c>
      <c r="CE192" s="289" t="str">
        <f ca="true">+IF(OFFSET('Water Data'!$H$27,0,10*ROW('Water Data'!H186))="","",OFFSET('Water Data'!$H$27,0,10*ROW('Water Data'!H186)))</f>
        <v/>
      </c>
      <c r="CF192" s="289" t="str">
        <f ca="true">+IF(OFFSET('Water Data'!$H$28,0,10*ROW('Water Data'!H186))="","",OFFSET('Water Data'!$H$28,0,10*ROW('Water Data'!H186)))</f>
        <v/>
      </c>
      <c r="CG192" s="289" t="str">
        <f ca="true">+IF(OFFSET('Water Data'!$H$29,0,10*ROW('Water Data'!H186))="","",OFFSET('Water Data'!$H$29,0,10*ROW('Water Data'!H186)))</f>
        <v/>
      </c>
      <c r="CH192" s="289" t="str">
        <f ca="true">+IF(OFFSET('Water Data'!$I$27,0,10*ROW('Water Data'!I186))="","",OFFSET('Water Data'!$I$27,0,10*ROW('Water Data'!I186)))</f>
        <v/>
      </c>
      <c r="CI192" s="289" t="str">
        <f ca="true">+IF(OFFSET('Water Data'!$I$28,0,10*ROW('Water Data'!I186))="","",OFFSET('Water Data'!$I$28,0,10*ROW('Water Data'!I186)))</f>
        <v/>
      </c>
      <c r="CJ192" s="289" t="str">
        <f ca="true">+IF(OFFSET('Water Data'!$I$29,0,10*ROW('Water Data'!I186))="","",OFFSET('Water Data'!$I$29,0,10*ROW('Water Data'!I186)))</f>
        <v/>
      </c>
      <c r="CK192" s="289" t="str">
        <f ca="true">+IF(OFFSET('Sanitation Data'!$D$28,0,10*ROW('Sanitation Data'!D186))="","",OFFSET('Sanitation Data'!$D$28,0,10*ROW('Sanitation Data'!D186)))</f>
        <v/>
      </c>
      <c r="CL192" s="289" t="str">
        <f ca="true">+IF(OFFSET('Sanitation Data'!$D$29,0,10*ROW('Sanitation Data'!D186))="","",OFFSET('Sanitation Data'!$D$29,0,10*ROW('Sanitation Data'!D186)))</f>
        <v/>
      </c>
      <c r="CM192" s="289" t="str">
        <f ca="true">+IF(OFFSET('Sanitation Data'!$D$30,0,10*ROW('Sanitation Data'!D186))="","",OFFSET('Sanitation Data'!$D$30,0,10*ROW('Sanitation Data'!D186)))</f>
        <v/>
      </c>
      <c r="CN192" s="289" t="str">
        <f ca="true">+IF(OFFSET('Sanitation Data'!$D$31,0,10*ROW('Sanitation Data'!D186))="","",OFFSET('Sanitation Data'!$D$31,0,10*ROW('Sanitation Data'!D186)))</f>
        <v/>
      </c>
      <c r="CO192" s="289" t="str">
        <f ca="true">+IF(OFFSET('Sanitation Data'!$D$32,0,10*ROW('Sanitation Data'!D186))="","",OFFSET('Sanitation Data'!$D$32,0,10*ROW('Sanitation Data'!D186)))</f>
        <v/>
      </c>
      <c r="CP192" s="289" t="str">
        <f ca="true">+IF(OFFSET('Sanitation Data'!$E$28,0,10*ROW('Sanitation Data'!E186))="","",OFFSET('Sanitation Data'!$E$28,0,10*ROW('Sanitation Data'!E186)))</f>
        <v/>
      </c>
      <c r="CQ192" s="289" t="str">
        <f ca="true">+IF(OFFSET('Sanitation Data'!$E$29,0,10*ROW('Sanitation Data'!E186))="","",OFFSET('Sanitation Data'!$E$29,0,10*ROW('Sanitation Data'!E186)))</f>
        <v/>
      </c>
      <c r="CR192" s="289" t="str">
        <f ca="true">+IF(OFFSET('Sanitation Data'!$E$30,0,10*ROW('Sanitation Data'!E186))="","",OFFSET('Sanitation Data'!$E$30,0,10*ROW('Sanitation Data'!E186)))</f>
        <v/>
      </c>
      <c r="CS192" s="289" t="str">
        <f ca="true">+IF(OFFSET('Sanitation Data'!$E$31,0,10*ROW('Sanitation Data'!E186))="","",OFFSET('Sanitation Data'!$E$31,0,10*ROW('Sanitation Data'!E186)))</f>
        <v/>
      </c>
      <c r="CT192" s="289" t="str">
        <f ca="true">+IF(OFFSET('Sanitation Data'!$E$32,0,10*ROW('Sanitation Data'!E186))="","",OFFSET('Sanitation Data'!$E$32,0,10*ROW('Sanitation Data'!E186)))</f>
        <v/>
      </c>
      <c r="CU192" s="289" t="str">
        <f ca="true">+IF(OFFSET('Sanitation Data'!$F$28,0,10*ROW('Sanitation Data'!F186))="","",OFFSET('Sanitation Data'!$F$28,0,10*ROW('Sanitation Data'!F186)))</f>
        <v/>
      </c>
      <c r="CV192" s="289" t="str">
        <f ca="true">+IF(OFFSET('Sanitation Data'!$F$29,0,10*ROW('Sanitation Data'!F186))="","",OFFSET('Sanitation Data'!$F$29,0,10*ROW('Sanitation Data'!F186)))</f>
        <v/>
      </c>
      <c r="CW192" s="289" t="str">
        <f ca="true">+IF(OFFSET('Sanitation Data'!$F$30,0,10*ROW('Sanitation Data'!F186))="","",OFFSET('Sanitation Data'!$F$30,0,10*ROW('Sanitation Data'!F186)))</f>
        <v/>
      </c>
      <c r="CX192" s="289" t="str">
        <f ca="true">+IF(OFFSET('Sanitation Data'!$F$31,0,10*ROW('Sanitation Data'!F186))="","",OFFSET('Sanitation Data'!$F$31,0,10*ROW('Sanitation Data'!F186)))</f>
        <v/>
      </c>
      <c r="CY192" s="289" t="str">
        <f ca="true">+IF(OFFSET('Sanitation Data'!$F$32,0,10*ROW('Sanitation Data'!F186))="","",OFFSET('Sanitation Data'!$F$32,0,10*ROW('Sanitation Data'!F186)))</f>
        <v/>
      </c>
      <c r="CZ192" s="289" t="str">
        <f ca="true">+IF(OFFSET('Sanitation Data'!$G$28,0,10*ROW('Sanitation Data'!G186))="","",OFFSET('Sanitation Data'!$G$28,0,10*ROW('Sanitation Data'!G186)))</f>
        <v/>
      </c>
      <c r="DA192" s="289" t="str">
        <f ca="true">+IF(OFFSET('Sanitation Data'!$G$29,0,10*ROW('Sanitation Data'!G186))="","",OFFSET('Sanitation Data'!$G$29,0,10*ROW('Sanitation Data'!G186)))</f>
        <v/>
      </c>
      <c r="DB192" s="289" t="str">
        <f ca="true">+IF(OFFSET('Sanitation Data'!$G$30,0,10*ROW('Sanitation Data'!G186))="","",OFFSET('Sanitation Data'!$G$30,0,10*ROW('Sanitation Data'!G186)))</f>
        <v/>
      </c>
      <c r="DC192" s="289" t="str">
        <f ca="true">+IF(OFFSET('Sanitation Data'!$G$31,0,10*ROW('Sanitation Data'!G186))="","",OFFSET('Sanitation Data'!$G$31,0,10*ROW('Sanitation Data'!G186)))</f>
        <v/>
      </c>
      <c r="DD192" s="289" t="str">
        <f ca="true">+IF(OFFSET('Sanitation Data'!$G$32,0,10*ROW('Sanitation Data'!G186))="","",OFFSET('Sanitation Data'!$G$32,0,10*ROW('Sanitation Data'!G186)))</f>
        <v/>
      </c>
      <c r="DE192" s="289" t="str">
        <f ca="true">+IF(OFFSET('Sanitation Data'!$H$28,0,10*ROW('Sanitation Data'!H186))="","",OFFSET('Sanitation Data'!$H$28,0,10*ROW('Sanitation Data'!H186)))</f>
        <v/>
      </c>
      <c r="DF192" s="289" t="str">
        <f ca="true">+IF(OFFSET('Sanitation Data'!$H$29,0,10*ROW('Sanitation Data'!H186))="","",OFFSET('Sanitation Data'!$H$29,0,10*ROW('Sanitation Data'!H186)))</f>
        <v/>
      </c>
      <c r="DG192" s="289" t="str">
        <f ca="true">+IF(OFFSET('Sanitation Data'!$H$30,0,10*ROW('Sanitation Data'!H186))="","",OFFSET('Sanitation Data'!$H$30,0,10*ROW('Sanitation Data'!H186)))</f>
        <v/>
      </c>
      <c r="DH192" s="289" t="str">
        <f ca="true">+IF(OFFSET('Sanitation Data'!$H$31,0,10*ROW('Sanitation Data'!H186))="","",OFFSET('Sanitation Data'!$H$31,0,10*ROW('Sanitation Data'!H186)))</f>
        <v/>
      </c>
      <c r="DI192" s="289" t="str">
        <f ca="true">+IF(OFFSET('Sanitation Data'!$H$32,0,10*ROW('Sanitation Data'!H186))="","",OFFSET('Sanitation Data'!$H$32,0,10*ROW('Sanitation Data'!H186)))</f>
        <v/>
      </c>
      <c r="DJ192" s="289" t="str">
        <f ca="true">+IF(OFFSET('Sanitation Data'!$I$28,0,10*ROW('Sanitation Data'!I186))="","",OFFSET('Sanitation Data'!$I$28,0,10*ROW('Sanitation Data'!I186)))</f>
        <v/>
      </c>
      <c r="DK192" s="289" t="str">
        <f ca="true">+IF(OFFSET('Sanitation Data'!$I$29,0,10*ROW('Sanitation Data'!I186))="","",OFFSET('Sanitation Data'!$I$29,0,10*ROW('Sanitation Data'!I186)))</f>
        <v/>
      </c>
      <c r="DL192" s="289" t="str">
        <f ca="true">+IF(OFFSET('Sanitation Data'!$I$30,0,10*ROW('Sanitation Data'!I186))="","",OFFSET('Sanitation Data'!$I$30,0,10*ROW('Sanitation Data'!I186)))</f>
        <v/>
      </c>
      <c r="DM192" s="289" t="str">
        <f ca="true">+IF(OFFSET('Sanitation Data'!$I$31,0,10*ROW('Sanitation Data'!I186))="","",OFFSET('Sanitation Data'!$I$31,0,10*ROW('Sanitation Data'!I186)))</f>
        <v/>
      </c>
      <c r="DN192" s="289" t="str">
        <f ca="true">+IF(OFFSET('Sanitation Data'!$I$32,0,10*ROW('Sanitation Data'!I186))="","",OFFSET('Sanitation Data'!$I$32,0,10*ROW('Sanitation Data'!I186)))</f>
        <v/>
      </c>
      <c r="DO192" s="289" t="str">
        <f ca="true">+IF(OFFSET('Hygiene Data'!$D$11,0,10*ROW('Hygiene Data'!D186))="","",OFFSET('Hygiene Data'!$D$11,0,10*ROW('Hygiene Data'!D186)))</f>
        <v/>
      </c>
      <c r="DP192" s="289" t="str">
        <f ca="true">+IF(OFFSET('Hygiene Data'!$D$12,0,10*ROW('Hygiene Data'!D186))="","",OFFSET('Hygiene Data'!$D$12,0,10*ROW('Hygiene Data'!D186)))</f>
        <v/>
      </c>
      <c r="DQ192" s="289" t="str">
        <f ca="true">+IF(OFFSET('Hygiene Data'!$D$13,0,10*ROW('Hygiene Data'!D186))="","",OFFSET('Hygiene Data'!$D$13,0,10*ROW('Hygiene Data'!D186)))</f>
        <v/>
      </c>
      <c r="DR192" s="289" t="str">
        <f ca="true">+IF(OFFSET('Hygiene Data'!$E$11,0,10*ROW('Hygiene Data'!E186))="","",OFFSET('Hygiene Data'!$E$11,0,10*ROW('Hygiene Data'!E186)))</f>
        <v/>
      </c>
      <c r="DS192" s="289" t="str">
        <f ca="true">+IF(OFFSET('Hygiene Data'!$E$12,0,10*ROW('Hygiene Data'!E186))="","",OFFSET('Hygiene Data'!$E$12,0,10*ROW('Hygiene Data'!E186)))</f>
        <v/>
      </c>
      <c r="DT192" s="289" t="str">
        <f ca="true">+IF(OFFSET('Hygiene Data'!$E$13,0,10*ROW('Hygiene Data'!E186))="","",OFFSET('Hygiene Data'!$E$13,0,10*ROW('Hygiene Data'!E186)))</f>
        <v/>
      </c>
      <c r="DU192" s="289" t="str">
        <f ca="true">+IF(OFFSET('Hygiene Data'!$F$11,0,10*ROW('Hygiene Data'!F186))="","",OFFSET('Hygiene Data'!$F$11,0,10*ROW('Hygiene Data'!F186)))</f>
        <v/>
      </c>
      <c r="DV192" s="289" t="str">
        <f ca="true">+IF(OFFSET('Hygiene Data'!$F$12,0,10*ROW('Hygiene Data'!F186))="","",OFFSET('Hygiene Data'!$F$12,0,10*ROW('Hygiene Data'!F186)))</f>
        <v/>
      </c>
      <c r="DW192" s="289" t="str">
        <f ca="true">+IF(OFFSET('Hygiene Data'!$F$13,0,10*ROW('Hygiene Data'!F186))="","",OFFSET('Hygiene Data'!$F$13,0,10*ROW('Hygiene Data'!F186)))</f>
        <v/>
      </c>
      <c r="DX192" s="289" t="str">
        <f ca="true">+IF(OFFSET('Hygiene Data'!$G$11,0,10*ROW('Hygiene Data'!G186))="","",OFFSET('Hygiene Data'!$G$11,0,10*ROW('Hygiene Data'!G186)))</f>
        <v/>
      </c>
      <c r="DY192" s="289" t="str">
        <f ca="true">+IF(OFFSET('Hygiene Data'!$G$12,0,10*ROW('Hygiene Data'!G186))="","",OFFSET('Hygiene Data'!$G$12,0,10*ROW('Hygiene Data'!G186)))</f>
        <v/>
      </c>
      <c r="DZ192" s="289" t="str">
        <f ca="true">+IF(OFFSET('Hygiene Data'!$G$13,0,10*ROW('Hygiene Data'!G186))="","",OFFSET('Hygiene Data'!$G$13,0,10*ROW('Hygiene Data'!G186)))</f>
        <v/>
      </c>
      <c r="EA192" s="289" t="str">
        <f ca="true">+IF(OFFSET('Hygiene Data'!$H$11,0,10*ROW('Hygiene Data'!H186))="","",OFFSET('Hygiene Data'!$H$11,0,10*ROW('Hygiene Data'!H186)))</f>
        <v/>
      </c>
      <c r="EB192" s="289" t="str">
        <f ca="true">+IF(OFFSET('Hygiene Data'!$H$12,0,10*ROW('Hygiene Data'!H186))="","",OFFSET('Hygiene Data'!$H$12,0,10*ROW('Hygiene Data'!H186)))</f>
        <v/>
      </c>
      <c r="EC192" s="289" t="str">
        <f ca="true">+IF(OFFSET('Hygiene Data'!$H$13,0,10*ROW('Hygiene Data'!H186))="","",OFFSET('Hygiene Data'!$H$13,0,10*ROW('Hygiene Data'!H186)))</f>
        <v/>
      </c>
      <c r="ED192" s="289" t="str">
        <f ca="true">+IF(OFFSET('Hygiene Data'!$I$11,0,10*ROW('Hygiene Data'!I186))="","",OFFSET('Hygiene Data'!$I$11,0,10*ROW('Hygiene Data'!I186)))</f>
        <v/>
      </c>
      <c r="EE192" s="289" t="str">
        <f ca="true">+IF(OFFSET('Hygiene Data'!$I$12,0,10*ROW('Hygiene Data'!I186))="","",OFFSET('Hygiene Data'!$I$12,0,10*ROW('Hygiene Data'!I186)))</f>
        <v/>
      </c>
      <c r="EF192" s="289"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5"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9"/>
      <c r="BS193" s="289" t="str">
        <f ca="true">+IF(OFFSET('Water Data'!$D$27,0,10*ROW('Water Data'!D187))="","",OFFSET('Water Data'!$D$27,0,10*ROW('Water Data'!D187)))</f>
        <v/>
      </c>
      <c r="BT193" s="289" t="str">
        <f ca="true">+IF(OFFSET('Water Data'!$D$28,0,10*ROW('Water Data'!D187))="","",OFFSET('Water Data'!$D$28,0,10*ROW('Water Data'!D187)))</f>
        <v/>
      </c>
      <c r="BU193" s="289" t="str">
        <f ca="true">+IF(OFFSET('Water Data'!$D$29,0,10*ROW('Water Data'!D187))="","",OFFSET('Water Data'!$D$29,0,10*ROW('Water Data'!D187)))</f>
        <v/>
      </c>
      <c r="BV193" s="289" t="str">
        <f ca="true">+IF(OFFSET('Water Data'!$E$27,0,10*ROW('Water Data'!E187))="","",OFFSET('Water Data'!$E$27,0,10*ROW('Water Data'!E187)))</f>
        <v/>
      </c>
      <c r="BW193" s="289" t="str">
        <f ca="true">+IF(OFFSET('Water Data'!$E$28,0,10*ROW('Water Data'!E187))="","",OFFSET('Water Data'!$E$28,0,10*ROW('Water Data'!E187)))</f>
        <v/>
      </c>
      <c r="BX193" s="289" t="str">
        <f ca="true">+IF(OFFSET('Water Data'!$E$29,0,10*ROW('Water Data'!E187))="","",OFFSET('Water Data'!$E$29,0,10*ROW('Water Data'!E187)))</f>
        <v/>
      </c>
      <c r="BY193" s="289" t="str">
        <f ca="true">+IF(OFFSET('Water Data'!$F$27,0,10*ROW('Water Data'!F187))="","",OFFSET('Water Data'!$F$27,0,10*ROW('Water Data'!F187)))</f>
        <v/>
      </c>
      <c r="BZ193" s="289" t="str">
        <f ca="true">+IF(OFFSET('Water Data'!$F$28,0,10*ROW('Water Data'!F187))="","",OFFSET('Water Data'!$F$28,0,10*ROW('Water Data'!F187)))</f>
        <v/>
      </c>
      <c r="CA193" s="289" t="str">
        <f ca="true">+IF(OFFSET('Water Data'!$F$29,0,10*ROW('Water Data'!F187))="","",OFFSET('Water Data'!$F$29,0,10*ROW('Water Data'!F187)))</f>
        <v/>
      </c>
      <c r="CB193" s="289" t="str">
        <f ca="true">+IF(OFFSET('Water Data'!$G$27,0,10*ROW('Water Data'!G187))="","",OFFSET('Water Data'!$G$27,0,10*ROW('Water Data'!G187)))</f>
        <v/>
      </c>
      <c r="CC193" s="289" t="str">
        <f ca="true">+IF(OFFSET('Water Data'!$G$28,0,10*ROW('Water Data'!G187))="","",OFFSET('Water Data'!$G$28,0,10*ROW('Water Data'!G187)))</f>
        <v/>
      </c>
      <c r="CD193" s="289" t="str">
        <f ca="true">+IF(OFFSET('Water Data'!$G$29,0,10*ROW('Water Data'!G187))="","",OFFSET('Water Data'!$G$29,0,10*ROW('Water Data'!G187)))</f>
        <v/>
      </c>
      <c r="CE193" s="289" t="str">
        <f ca="true">+IF(OFFSET('Water Data'!$H$27,0,10*ROW('Water Data'!H187))="","",OFFSET('Water Data'!$H$27,0,10*ROW('Water Data'!H187)))</f>
        <v/>
      </c>
      <c r="CF193" s="289" t="str">
        <f ca="true">+IF(OFFSET('Water Data'!$H$28,0,10*ROW('Water Data'!H187))="","",OFFSET('Water Data'!$H$28,0,10*ROW('Water Data'!H187)))</f>
        <v/>
      </c>
      <c r="CG193" s="289" t="str">
        <f ca="true">+IF(OFFSET('Water Data'!$H$29,0,10*ROW('Water Data'!H187))="","",OFFSET('Water Data'!$H$29,0,10*ROW('Water Data'!H187)))</f>
        <v/>
      </c>
      <c r="CH193" s="289" t="str">
        <f ca="true">+IF(OFFSET('Water Data'!$I$27,0,10*ROW('Water Data'!I187))="","",OFFSET('Water Data'!$I$27,0,10*ROW('Water Data'!I187)))</f>
        <v/>
      </c>
      <c r="CI193" s="289" t="str">
        <f ca="true">+IF(OFFSET('Water Data'!$I$28,0,10*ROW('Water Data'!I187))="","",OFFSET('Water Data'!$I$28,0,10*ROW('Water Data'!I187)))</f>
        <v/>
      </c>
      <c r="CJ193" s="289" t="str">
        <f ca="true">+IF(OFFSET('Water Data'!$I$29,0,10*ROW('Water Data'!I187))="","",OFFSET('Water Data'!$I$29,0,10*ROW('Water Data'!I187)))</f>
        <v/>
      </c>
      <c r="CK193" s="289" t="str">
        <f ca="true">+IF(OFFSET('Sanitation Data'!$D$28,0,10*ROW('Sanitation Data'!D187))="","",OFFSET('Sanitation Data'!$D$28,0,10*ROW('Sanitation Data'!D187)))</f>
        <v/>
      </c>
      <c r="CL193" s="289" t="str">
        <f ca="true">+IF(OFFSET('Sanitation Data'!$D$29,0,10*ROW('Sanitation Data'!D187))="","",OFFSET('Sanitation Data'!$D$29,0,10*ROW('Sanitation Data'!D187)))</f>
        <v/>
      </c>
      <c r="CM193" s="289" t="str">
        <f ca="true">+IF(OFFSET('Sanitation Data'!$D$30,0,10*ROW('Sanitation Data'!D187))="","",OFFSET('Sanitation Data'!$D$30,0,10*ROW('Sanitation Data'!D187)))</f>
        <v/>
      </c>
      <c r="CN193" s="289" t="str">
        <f ca="true">+IF(OFFSET('Sanitation Data'!$D$31,0,10*ROW('Sanitation Data'!D187))="","",OFFSET('Sanitation Data'!$D$31,0,10*ROW('Sanitation Data'!D187)))</f>
        <v/>
      </c>
      <c r="CO193" s="289" t="str">
        <f ca="true">+IF(OFFSET('Sanitation Data'!$D$32,0,10*ROW('Sanitation Data'!D187))="","",OFFSET('Sanitation Data'!$D$32,0,10*ROW('Sanitation Data'!D187)))</f>
        <v/>
      </c>
      <c r="CP193" s="289" t="str">
        <f ca="true">+IF(OFFSET('Sanitation Data'!$E$28,0,10*ROW('Sanitation Data'!E187))="","",OFFSET('Sanitation Data'!$E$28,0,10*ROW('Sanitation Data'!E187)))</f>
        <v/>
      </c>
      <c r="CQ193" s="289" t="str">
        <f ca="true">+IF(OFFSET('Sanitation Data'!$E$29,0,10*ROW('Sanitation Data'!E187))="","",OFFSET('Sanitation Data'!$E$29,0,10*ROW('Sanitation Data'!E187)))</f>
        <v/>
      </c>
      <c r="CR193" s="289" t="str">
        <f ca="true">+IF(OFFSET('Sanitation Data'!$E$30,0,10*ROW('Sanitation Data'!E187))="","",OFFSET('Sanitation Data'!$E$30,0,10*ROW('Sanitation Data'!E187)))</f>
        <v/>
      </c>
      <c r="CS193" s="289" t="str">
        <f ca="true">+IF(OFFSET('Sanitation Data'!$E$31,0,10*ROW('Sanitation Data'!E187))="","",OFFSET('Sanitation Data'!$E$31,0,10*ROW('Sanitation Data'!E187)))</f>
        <v/>
      </c>
      <c r="CT193" s="289" t="str">
        <f ca="true">+IF(OFFSET('Sanitation Data'!$E$32,0,10*ROW('Sanitation Data'!E187))="","",OFFSET('Sanitation Data'!$E$32,0,10*ROW('Sanitation Data'!E187)))</f>
        <v/>
      </c>
      <c r="CU193" s="289" t="str">
        <f ca="true">+IF(OFFSET('Sanitation Data'!$F$28,0,10*ROW('Sanitation Data'!F187))="","",OFFSET('Sanitation Data'!$F$28,0,10*ROW('Sanitation Data'!F187)))</f>
        <v/>
      </c>
      <c r="CV193" s="289" t="str">
        <f ca="true">+IF(OFFSET('Sanitation Data'!$F$29,0,10*ROW('Sanitation Data'!F187))="","",OFFSET('Sanitation Data'!$F$29,0,10*ROW('Sanitation Data'!F187)))</f>
        <v/>
      </c>
      <c r="CW193" s="289" t="str">
        <f ca="true">+IF(OFFSET('Sanitation Data'!$F$30,0,10*ROW('Sanitation Data'!F187))="","",OFFSET('Sanitation Data'!$F$30,0,10*ROW('Sanitation Data'!F187)))</f>
        <v/>
      </c>
      <c r="CX193" s="289" t="str">
        <f ca="true">+IF(OFFSET('Sanitation Data'!$F$31,0,10*ROW('Sanitation Data'!F187))="","",OFFSET('Sanitation Data'!$F$31,0,10*ROW('Sanitation Data'!F187)))</f>
        <v/>
      </c>
      <c r="CY193" s="289" t="str">
        <f ca="true">+IF(OFFSET('Sanitation Data'!$F$32,0,10*ROW('Sanitation Data'!F187))="","",OFFSET('Sanitation Data'!$F$32,0,10*ROW('Sanitation Data'!F187)))</f>
        <v/>
      </c>
      <c r="CZ193" s="289" t="str">
        <f ca="true">+IF(OFFSET('Sanitation Data'!$G$28,0,10*ROW('Sanitation Data'!G187))="","",OFFSET('Sanitation Data'!$G$28,0,10*ROW('Sanitation Data'!G187)))</f>
        <v/>
      </c>
      <c r="DA193" s="289" t="str">
        <f ca="true">+IF(OFFSET('Sanitation Data'!$G$29,0,10*ROW('Sanitation Data'!G187))="","",OFFSET('Sanitation Data'!$G$29,0,10*ROW('Sanitation Data'!G187)))</f>
        <v/>
      </c>
      <c r="DB193" s="289" t="str">
        <f ca="true">+IF(OFFSET('Sanitation Data'!$G$30,0,10*ROW('Sanitation Data'!G187))="","",OFFSET('Sanitation Data'!$G$30,0,10*ROW('Sanitation Data'!G187)))</f>
        <v/>
      </c>
      <c r="DC193" s="289" t="str">
        <f ca="true">+IF(OFFSET('Sanitation Data'!$G$31,0,10*ROW('Sanitation Data'!G187))="","",OFFSET('Sanitation Data'!$G$31,0,10*ROW('Sanitation Data'!G187)))</f>
        <v/>
      </c>
      <c r="DD193" s="289" t="str">
        <f ca="true">+IF(OFFSET('Sanitation Data'!$G$32,0,10*ROW('Sanitation Data'!G187))="","",OFFSET('Sanitation Data'!$G$32,0,10*ROW('Sanitation Data'!G187)))</f>
        <v/>
      </c>
      <c r="DE193" s="289" t="str">
        <f ca="true">+IF(OFFSET('Sanitation Data'!$H$28,0,10*ROW('Sanitation Data'!H187))="","",OFFSET('Sanitation Data'!$H$28,0,10*ROW('Sanitation Data'!H187)))</f>
        <v/>
      </c>
      <c r="DF193" s="289" t="str">
        <f ca="true">+IF(OFFSET('Sanitation Data'!$H$29,0,10*ROW('Sanitation Data'!H187))="","",OFFSET('Sanitation Data'!$H$29,0,10*ROW('Sanitation Data'!H187)))</f>
        <v/>
      </c>
      <c r="DG193" s="289" t="str">
        <f ca="true">+IF(OFFSET('Sanitation Data'!$H$30,0,10*ROW('Sanitation Data'!H187))="","",OFFSET('Sanitation Data'!$H$30,0,10*ROW('Sanitation Data'!H187)))</f>
        <v/>
      </c>
      <c r="DH193" s="289" t="str">
        <f ca="true">+IF(OFFSET('Sanitation Data'!$H$31,0,10*ROW('Sanitation Data'!H187))="","",OFFSET('Sanitation Data'!$H$31,0,10*ROW('Sanitation Data'!H187)))</f>
        <v/>
      </c>
      <c r="DI193" s="289" t="str">
        <f ca="true">+IF(OFFSET('Sanitation Data'!$H$32,0,10*ROW('Sanitation Data'!H187))="","",OFFSET('Sanitation Data'!$H$32,0,10*ROW('Sanitation Data'!H187)))</f>
        <v/>
      </c>
      <c r="DJ193" s="289" t="str">
        <f ca="true">+IF(OFFSET('Sanitation Data'!$I$28,0,10*ROW('Sanitation Data'!I187))="","",OFFSET('Sanitation Data'!$I$28,0,10*ROW('Sanitation Data'!I187)))</f>
        <v/>
      </c>
      <c r="DK193" s="289" t="str">
        <f ca="true">+IF(OFFSET('Sanitation Data'!$I$29,0,10*ROW('Sanitation Data'!I187))="","",OFFSET('Sanitation Data'!$I$29,0,10*ROW('Sanitation Data'!I187)))</f>
        <v/>
      </c>
      <c r="DL193" s="289" t="str">
        <f ca="true">+IF(OFFSET('Sanitation Data'!$I$30,0,10*ROW('Sanitation Data'!I187))="","",OFFSET('Sanitation Data'!$I$30,0,10*ROW('Sanitation Data'!I187)))</f>
        <v/>
      </c>
      <c r="DM193" s="289" t="str">
        <f ca="true">+IF(OFFSET('Sanitation Data'!$I$31,0,10*ROW('Sanitation Data'!I187))="","",OFFSET('Sanitation Data'!$I$31,0,10*ROW('Sanitation Data'!I187)))</f>
        <v/>
      </c>
      <c r="DN193" s="289" t="str">
        <f ca="true">+IF(OFFSET('Sanitation Data'!$I$32,0,10*ROW('Sanitation Data'!I187))="","",OFFSET('Sanitation Data'!$I$32,0,10*ROW('Sanitation Data'!I187)))</f>
        <v/>
      </c>
      <c r="DO193" s="289" t="str">
        <f ca="true">+IF(OFFSET('Hygiene Data'!$D$11,0,10*ROW('Hygiene Data'!D187))="","",OFFSET('Hygiene Data'!$D$11,0,10*ROW('Hygiene Data'!D187)))</f>
        <v/>
      </c>
      <c r="DP193" s="289" t="str">
        <f ca="true">+IF(OFFSET('Hygiene Data'!$D$12,0,10*ROW('Hygiene Data'!D187))="","",OFFSET('Hygiene Data'!$D$12,0,10*ROW('Hygiene Data'!D187)))</f>
        <v/>
      </c>
      <c r="DQ193" s="289" t="str">
        <f ca="true">+IF(OFFSET('Hygiene Data'!$D$13,0,10*ROW('Hygiene Data'!D187))="","",OFFSET('Hygiene Data'!$D$13,0,10*ROW('Hygiene Data'!D187)))</f>
        <v/>
      </c>
      <c r="DR193" s="289" t="str">
        <f ca="true">+IF(OFFSET('Hygiene Data'!$E$11,0,10*ROW('Hygiene Data'!E187))="","",OFFSET('Hygiene Data'!$E$11,0,10*ROW('Hygiene Data'!E187)))</f>
        <v/>
      </c>
      <c r="DS193" s="289" t="str">
        <f ca="true">+IF(OFFSET('Hygiene Data'!$E$12,0,10*ROW('Hygiene Data'!E187))="","",OFFSET('Hygiene Data'!$E$12,0,10*ROW('Hygiene Data'!E187)))</f>
        <v/>
      </c>
      <c r="DT193" s="289" t="str">
        <f ca="true">+IF(OFFSET('Hygiene Data'!$E$13,0,10*ROW('Hygiene Data'!E187))="","",OFFSET('Hygiene Data'!$E$13,0,10*ROW('Hygiene Data'!E187)))</f>
        <v/>
      </c>
      <c r="DU193" s="289" t="str">
        <f ca="true">+IF(OFFSET('Hygiene Data'!$F$11,0,10*ROW('Hygiene Data'!F187))="","",OFFSET('Hygiene Data'!$F$11,0,10*ROW('Hygiene Data'!F187)))</f>
        <v/>
      </c>
      <c r="DV193" s="289" t="str">
        <f ca="true">+IF(OFFSET('Hygiene Data'!$F$12,0,10*ROW('Hygiene Data'!F187))="","",OFFSET('Hygiene Data'!$F$12,0,10*ROW('Hygiene Data'!F187)))</f>
        <v/>
      </c>
      <c r="DW193" s="289" t="str">
        <f ca="true">+IF(OFFSET('Hygiene Data'!$F$13,0,10*ROW('Hygiene Data'!F187))="","",OFFSET('Hygiene Data'!$F$13,0,10*ROW('Hygiene Data'!F187)))</f>
        <v/>
      </c>
      <c r="DX193" s="289" t="str">
        <f ca="true">+IF(OFFSET('Hygiene Data'!$G$11,0,10*ROW('Hygiene Data'!G187))="","",OFFSET('Hygiene Data'!$G$11,0,10*ROW('Hygiene Data'!G187)))</f>
        <v/>
      </c>
      <c r="DY193" s="289" t="str">
        <f ca="true">+IF(OFFSET('Hygiene Data'!$G$12,0,10*ROW('Hygiene Data'!G187))="","",OFFSET('Hygiene Data'!$G$12,0,10*ROW('Hygiene Data'!G187)))</f>
        <v/>
      </c>
      <c r="DZ193" s="289" t="str">
        <f ca="true">+IF(OFFSET('Hygiene Data'!$G$13,0,10*ROW('Hygiene Data'!G187))="","",OFFSET('Hygiene Data'!$G$13,0,10*ROW('Hygiene Data'!G187)))</f>
        <v/>
      </c>
      <c r="EA193" s="289" t="str">
        <f ca="true">+IF(OFFSET('Hygiene Data'!$H$11,0,10*ROW('Hygiene Data'!H187))="","",OFFSET('Hygiene Data'!$H$11,0,10*ROW('Hygiene Data'!H187)))</f>
        <v/>
      </c>
      <c r="EB193" s="289" t="str">
        <f ca="true">+IF(OFFSET('Hygiene Data'!$H$12,0,10*ROW('Hygiene Data'!H187))="","",OFFSET('Hygiene Data'!$H$12,0,10*ROW('Hygiene Data'!H187)))</f>
        <v/>
      </c>
      <c r="EC193" s="289" t="str">
        <f ca="true">+IF(OFFSET('Hygiene Data'!$H$13,0,10*ROW('Hygiene Data'!H187))="","",OFFSET('Hygiene Data'!$H$13,0,10*ROW('Hygiene Data'!H187)))</f>
        <v/>
      </c>
      <c r="ED193" s="289" t="str">
        <f ca="true">+IF(OFFSET('Hygiene Data'!$I$11,0,10*ROW('Hygiene Data'!I187))="","",OFFSET('Hygiene Data'!$I$11,0,10*ROW('Hygiene Data'!I187)))</f>
        <v/>
      </c>
      <c r="EE193" s="289" t="str">
        <f ca="true">+IF(OFFSET('Hygiene Data'!$I$12,0,10*ROW('Hygiene Data'!I187))="","",OFFSET('Hygiene Data'!$I$12,0,10*ROW('Hygiene Data'!I187)))</f>
        <v/>
      </c>
      <c r="EF193" s="289"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5"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9"/>
      <c r="BS194" s="289" t="str">
        <f ca="true">+IF(OFFSET('Water Data'!$D$27,0,10*ROW('Water Data'!D188))="","",OFFSET('Water Data'!$D$27,0,10*ROW('Water Data'!D188)))</f>
        <v/>
      </c>
      <c r="BT194" s="289" t="str">
        <f ca="true">+IF(OFFSET('Water Data'!$D$28,0,10*ROW('Water Data'!D188))="","",OFFSET('Water Data'!$D$28,0,10*ROW('Water Data'!D188)))</f>
        <v/>
      </c>
      <c r="BU194" s="289" t="str">
        <f ca="true">+IF(OFFSET('Water Data'!$D$29,0,10*ROW('Water Data'!D188))="","",OFFSET('Water Data'!$D$29,0,10*ROW('Water Data'!D188)))</f>
        <v/>
      </c>
      <c r="BV194" s="289" t="str">
        <f ca="true">+IF(OFFSET('Water Data'!$E$27,0,10*ROW('Water Data'!E188))="","",OFFSET('Water Data'!$E$27,0,10*ROW('Water Data'!E188)))</f>
        <v/>
      </c>
      <c r="BW194" s="289" t="str">
        <f ca="true">+IF(OFFSET('Water Data'!$E$28,0,10*ROW('Water Data'!E188))="","",OFFSET('Water Data'!$E$28,0,10*ROW('Water Data'!E188)))</f>
        <v/>
      </c>
      <c r="BX194" s="289" t="str">
        <f ca="true">+IF(OFFSET('Water Data'!$E$29,0,10*ROW('Water Data'!E188))="","",OFFSET('Water Data'!$E$29,0,10*ROW('Water Data'!E188)))</f>
        <v/>
      </c>
      <c r="BY194" s="289" t="str">
        <f ca="true">+IF(OFFSET('Water Data'!$F$27,0,10*ROW('Water Data'!F188))="","",OFFSET('Water Data'!$F$27,0,10*ROW('Water Data'!F188)))</f>
        <v/>
      </c>
      <c r="BZ194" s="289" t="str">
        <f ca="true">+IF(OFFSET('Water Data'!$F$28,0,10*ROW('Water Data'!F188))="","",OFFSET('Water Data'!$F$28,0,10*ROW('Water Data'!F188)))</f>
        <v/>
      </c>
      <c r="CA194" s="289" t="str">
        <f ca="true">+IF(OFFSET('Water Data'!$F$29,0,10*ROW('Water Data'!F188))="","",OFFSET('Water Data'!$F$29,0,10*ROW('Water Data'!F188)))</f>
        <v/>
      </c>
      <c r="CB194" s="289" t="str">
        <f ca="true">+IF(OFFSET('Water Data'!$G$27,0,10*ROW('Water Data'!G188))="","",OFFSET('Water Data'!$G$27,0,10*ROW('Water Data'!G188)))</f>
        <v/>
      </c>
      <c r="CC194" s="289" t="str">
        <f ca="true">+IF(OFFSET('Water Data'!$G$28,0,10*ROW('Water Data'!G188))="","",OFFSET('Water Data'!$G$28,0,10*ROW('Water Data'!G188)))</f>
        <v/>
      </c>
      <c r="CD194" s="289" t="str">
        <f ca="true">+IF(OFFSET('Water Data'!$G$29,0,10*ROW('Water Data'!G188))="","",OFFSET('Water Data'!$G$29,0,10*ROW('Water Data'!G188)))</f>
        <v/>
      </c>
      <c r="CE194" s="289" t="str">
        <f ca="true">+IF(OFFSET('Water Data'!$H$27,0,10*ROW('Water Data'!H188))="","",OFFSET('Water Data'!$H$27,0,10*ROW('Water Data'!H188)))</f>
        <v/>
      </c>
      <c r="CF194" s="289" t="str">
        <f ca="true">+IF(OFFSET('Water Data'!$H$28,0,10*ROW('Water Data'!H188))="","",OFFSET('Water Data'!$H$28,0,10*ROW('Water Data'!H188)))</f>
        <v/>
      </c>
      <c r="CG194" s="289" t="str">
        <f ca="true">+IF(OFFSET('Water Data'!$H$29,0,10*ROW('Water Data'!H188))="","",OFFSET('Water Data'!$H$29,0,10*ROW('Water Data'!H188)))</f>
        <v/>
      </c>
      <c r="CH194" s="289" t="str">
        <f ca="true">+IF(OFFSET('Water Data'!$I$27,0,10*ROW('Water Data'!I188))="","",OFFSET('Water Data'!$I$27,0,10*ROW('Water Data'!I188)))</f>
        <v/>
      </c>
      <c r="CI194" s="289" t="str">
        <f ca="true">+IF(OFFSET('Water Data'!$I$28,0,10*ROW('Water Data'!I188))="","",OFFSET('Water Data'!$I$28,0,10*ROW('Water Data'!I188)))</f>
        <v/>
      </c>
      <c r="CJ194" s="289" t="str">
        <f ca="true">+IF(OFFSET('Water Data'!$I$29,0,10*ROW('Water Data'!I188))="","",OFFSET('Water Data'!$I$29,0,10*ROW('Water Data'!I188)))</f>
        <v/>
      </c>
      <c r="CK194" s="289" t="str">
        <f ca="true">+IF(OFFSET('Sanitation Data'!$D$28,0,10*ROW('Sanitation Data'!D188))="","",OFFSET('Sanitation Data'!$D$28,0,10*ROW('Sanitation Data'!D188)))</f>
        <v/>
      </c>
      <c r="CL194" s="289" t="str">
        <f ca="true">+IF(OFFSET('Sanitation Data'!$D$29,0,10*ROW('Sanitation Data'!D188))="","",OFFSET('Sanitation Data'!$D$29,0,10*ROW('Sanitation Data'!D188)))</f>
        <v/>
      </c>
      <c r="CM194" s="289" t="str">
        <f ca="true">+IF(OFFSET('Sanitation Data'!$D$30,0,10*ROW('Sanitation Data'!D188))="","",OFFSET('Sanitation Data'!$D$30,0,10*ROW('Sanitation Data'!D188)))</f>
        <v/>
      </c>
      <c r="CN194" s="289" t="str">
        <f ca="true">+IF(OFFSET('Sanitation Data'!$D$31,0,10*ROW('Sanitation Data'!D188))="","",OFFSET('Sanitation Data'!$D$31,0,10*ROW('Sanitation Data'!D188)))</f>
        <v/>
      </c>
      <c r="CO194" s="289" t="str">
        <f ca="true">+IF(OFFSET('Sanitation Data'!$D$32,0,10*ROW('Sanitation Data'!D188))="","",OFFSET('Sanitation Data'!$D$32,0,10*ROW('Sanitation Data'!D188)))</f>
        <v/>
      </c>
      <c r="CP194" s="289" t="str">
        <f ca="true">+IF(OFFSET('Sanitation Data'!$E$28,0,10*ROW('Sanitation Data'!E188))="","",OFFSET('Sanitation Data'!$E$28,0,10*ROW('Sanitation Data'!E188)))</f>
        <v/>
      </c>
      <c r="CQ194" s="289" t="str">
        <f ca="true">+IF(OFFSET('Sanitation Data'!$E$29,0,10*ROW('Sanitation Data'!E188))="","",OFFSET('Sanitation Data'!$E$29,0,10*ROW('Sanitation Data'!E188)))</f>
        <v/>
      </c>
      <c r="CR194" s="289" t="str">
        <f ca="true">+IF(OFFSET('Sanitation Data'!$E$30,0,10*ROW('Sanitation Data'!E188))="","",OFFSET('Sanitation Data'!$E$30,0,10*ROW('Sanitation Data'!E188)))</f>
        <v/>
      </c>
      <c r="CS194" s="289" t="str">
        <f ca="true">+IF(OFFSET('Sanitation Data'!$E$31,0,10*ROW('Sanitation Data'!E188))="","",OFFSET('Sanitation Data'!$E$31,0,10*ROW('Sanitation Data'!E188)))</f>
        <v/>
      </c>
      <c r="CT194" s="289" t="str">
        <f ca="true">+IF(OFFSET('Sanitation Data'!$E$32,0,10*ROW('Sanitation Data'!E188))="","",OFFSET('Sanitation Data'!$E$32,0,10*ROW('Sanitation Data'!E188)))</f>
        <v/>
      </c>
      <c r="CU194" s="289" t="str">
        <f ca="true">+IF(OFFSET('Sanitation Data'!$F$28,0,10*ROW('Sanitation Data'!F188))="","",OFFSET('Sanitation Data'!$F$28,0,10*ROW('Sanitation Data'!F188)))</f>
        <v/>
      </c>
      <c r="CV194" s="289" t="str">
        <f ca="true">+IF(OFFSET('Sanitation Data'!$F$29,0,10*ROW('Sanitation Data'!F188))="","",OFFSET('Sanitation Data'!$F$29,0,10*ROW('Sanitation Data'!F188)))</f>
        <v/>
      </c>
      <c r="CW194" s="289" t="str">
        <f ca="true">+IF(OFFSET('Sanitation Data'!$F$30,0,10*ROW('Sanitation Data'!F188))="","",OFFSET('Sanitation Data'!$F$30,0,10*ROW('Sanitation Data'!F188)))</f>
        <v/>
      </c>
      <c r="CX194" s="289" t="str">
        <f ca="true">+IF(OFFSET('Sanitation Data'!$F$31,0,10*ROW('Sanitation Data'!F188))="","",OFFSET('Sanitation Data'!$F$31,0,10*ROW('Sanitation Data'!F188)))</f>
        <v/>
      </c>
      <c r="CY194" s="289" t="str">
        <f ca="true">+IF(OFFSET('Sanitation Data'!$F$32,0,10*ROW('Sanitation Data'!F188))="","",OFFSET('Sanitation Data'!$F$32,0,10*ROW('Sanitation Data'!F188)))</f>
        <v/>
      </c>
      <c r="CZ194" s="289" t="str">
        <f ca="true">+IF(OFFSET('Sanitation Data'!$G$28,0,10*ROW('Sanitation Data'!G188))="","",OFFSET('Sanitation Data'!$G$28,0,10*ROW('Sanitation Data'!G188)))</f>
        <v/>
      </c>
      <c r="DA194" s="289" t="str">
        <f ca="true">+IF(OFFSET('Sanitation Data'!$G$29,0,10*ROW('Sanitation Data'!G188))="","",OFFSET('Sanitation Data'!$G$29,0,10*ROW('Sanitation Data'!G188)))</f>
        <v/>
      </c>
      <c r="DB194" s="289" t="str">
        <f ca="true">+IF(OFFSET('Sanitation Data'!$G$30,0,10*ROW('Sanitation Data'!G188))="","",OFFSET('Sanitation Data'!$G$30,0,10*ROW('Sanitation Data'!G188)))</f>
        <v/>
      </c>
      <c r="DC194" s="289" t="str">
        <f ca="true">+IF(OFFSET('Sanitation Data'!$G$31,0,10*ROW('Sanitation Data'!G188))="","",OFFSET('Sanitation Data'!$G$31,0,10*ROW('Sanitation Data'!G188)))</f>
        <v/>
      </c>
      <c r="DD194" s="289" t="str">
        <f ca="true">+IF(OFFSET('Sanitation Data'!$G$32,0,10*ROW('Sanitation Data'!G188))="","",OFFSET('Sanitation Data'!$G$32,0,10*ROW('Sanitation Data'!G188)))</f>
        <v/>
      </c>
      <c r="DE194" s="289" t="str">
        <f ca="true">+IF(OFFSET('Sanitation Data'!$H$28,0,10*ROW('Sanitation Data'!H188))="","",OFFSET('Sanitation Data'!$H$28,0,10*ROW('Sanitation Data'!H188)))</f>
        <v/>
      </c>
      <c r="DF194" s="289" t="str">
        <f ca="true">+IF(OFFSET('Sanitation Data'!$H$29,0,10*ROW('Sanitation Data'!H188))="","",OFFSET('Sanitation Data'!$H$29,0,10*ROW('Sanitation Data'!H188)))</f>
        <v/>
      </c>
      <c r="DG194" s="289" t="str">
        <f ca="true">+IF(OFFSET('Sanitation Data'!$H$30,0,10*ROW('Sanitation Data'!H188))="","",OFFSET('Sanitation Data'!$H$30,0,10*ROW('Sanitation Data'!H188)))</f>
        <v/>
      </c>
      <c r="DH194" s="289" t="str">
        <f ca="true">+IF(OFFSET('Sanitation Data'!$H$31,0,10*ROW('Sanitation Data'!H188))="","",OFFSET('Sanitation Data'!$H$31,0,10*ROW('Sanitation Data'!H188)))</f>
        <v/>
      </c>
      <c r="DI194" s="289" t="str">
        <f ca="true">+IF(OFFSET('Sanitation Data'!$H$32,0,10*ROW('Sanitation Data'!H188))="","",OFFSET('Sanitation Data'!$H$32,0,10*ROW('Sanitation Data'!H188)))</f>
        <v/>
      </c>
      <c r="DJ194" s="289" t="str">
        <f ca="true">+IF(OFFSET('Sanitation Data'!$I$28,0,10*ROW('Sanitation Data'!I188))="","",OFFSET('Sanitation Data'!$I$28,0,10*ROW('Sanitation Data'!I188)))</f>
        <v/>
      </c>
      <c r="DK194" s="289" t="str">
        <f ca="true">+IF(OFFSET('Sanitation Data'!$I$29,0,10*ROW('Sanitation Data'!I188))="","",OFFSET('Sanitation Data'!$I$29,0,10*ROW('Sanitation Data'!I188)))</f>
        <v/>
      </c>
      <c r="DL194" s="289" t="str">
        <f ca="true">+IF(OFFSET('Sanitation Data'!$I$30,0,10*ROW('Sanitation Data'!I188))="","",OFFSET('Sanitation Data'!$I$30,0,10*ROW('Sanitation Data'!I188)))</f>
        <v/>
      </c>
      <c r="DM194" s="289" t="str">
        <f ca="true">+IF(OFFSET('Sanitation Data'!$I$31,0,10*ROW('Sanitation Data'!I188))="","",OFFSET('Sanitation Data'!$I$31,0,10*ROW('Sanitation Data'!I188)))</f>
        <v/>
      </c>
      <c r="DN194" s="289" t="str">
        <f ca="true">+IF(OFFSET('Sanitation Data'!$I$32,0,10*ROW('Sanitation Data'!I188))="","",OFFSET('Sanitation Data'!$I$32,0,10*ROW('Sanitation Data'!I188)))</f>
        <v/>
      </c>
      <c r="DO194" s="289" t="str">
        <f ca="true">+IF(OFFSET('Hygiene Data'!$D$11,0,10*ROW('Hygiene Data'!D188))="","",OFFSET('Hygiene Data'!$D$11,0,10*ROW('Hygiene Data'!D188)))</f>
        <v/>
      </c>
      <c r="DP194" s="289" t="str">
        <f ca="true">+IF(OFFSET('Hygiene Data'!$D$12,0,10*ROW('Hygiene Data'!D188))="","",OFFSET('Hygiene Data'!$D$12,0,10*ROW('Hygiene Data'!D188)))</f>
        <v/>
      </c>
      <c r="DQ194" s="289" t="str">
        <f ca="true">+IF(OFFSET('Hygiene Data'!$D$13,0,10*ROW('Hygiene Data'!D188))="","",OFFSET('Hygiene Data'!$D$13,0,10*ROW('Hygiene Data'!D188)))</f>
        <v/>
      </c>
      <c r="DR194" s="289" t="str">
        <f ca="true">+IF(OFFSET('Hygiene Data'!$E$11,0,10*ROW('Hygiene Data'!E188))="","",OFFSET('Hygiene Data'!$E$11,0,10*ROW('Hygiene Data'!E188)))</f>
        <v/>
      </c>
      <c r="DS194" s="289" t="str">
        <f ca="true">+IF(OFFSET('Hygiene Data'!$E$12,0,10*ROW('Hygiene Data'!E188))="","",OFFSET('Hygiene Data'!$E$12,0,10*ROW('Hygiene Data'!E188)))</f>
        <v/>
      </c>
      <c r="DT194" s="289" t="str">
        <f ca="true">+IF(OFFSET('Hygiene Data'!$E$13,0,10*ROW('Hygiene Data'!E188))="","",OFFSET('Hygiene Data'!$E$13,0,10*ROW('Hygiene Data'!E188)))</f>
        <v/>
      </c>
      <c r="DU194" s="289" t="str">
        <f ca="true">+IF(OFFSET('Hygiene Data'!$F$11,0,10*ROW('Hygiene Data'!F188))="","",OFFSET('Hygiene Data'!$F$11,0,10*ROW('Hygiene Data'!F188)))</f>
        <v/>
      </c>
      <c r="DV194" s="289" t="str">
        <f ca="true">+IF(OFFSET('Hygiene Data'!$F$12,0,10*ROW('Hygiene Data'!F188))="","",OFFSET('Hygiene Data'!$F$12,0,10*ROW('Hygiene Data'!F188)))</f>
        <v/>
      </c>
      <c r="DW194" s="289" t="str">
        <f ca="true">+IF(OFFSET('Hygiene Data'!$F$13,0,10*ROW('Hygiene Data'!F188))="","",OFFSET('Hygiene Data'!$F$13,0,10*ROW('Hygiene Data'!F188)))</f>
        <v/>
      </c>
      <c r="DX194" s="289" t="str">
        <f ca="true">+IF(OFFSET('Hygiene Data'!$G$11,0,10*ROW('Hygiene Data'!G188))="","",OFFSET('Hygiene Data'!$G$11,0,10*ROW('Hygiene Data'!G188)))</f>
        <v/>
      </c>
      <c r="DY194" s="289" t="str">
        <f ca="true">+IF(OFFSET('Hygiene Data'!$G$12,0,10*ROW('Hygiene Data'!G188))="","",OFFSET('Hygiene Data'!$G$12,0,10*ROW('Hygiene Data'!G188)))</f>
        <v/>
      </c>
      <c r="DZ194" s="289" t="str">
        <f ca="true">+IF(OFFSET('Hygiene Data'!$G$13,0,10*ROW('Hygiene Data'!G188))="","",OFFSET('Hygiene Data'!$G$13,0,10*ROW('Hygiene Data'!G188)))</f>
        <v/>
      </c>
      <c r="EA194" s="289" t="str">
        <f ca="true">+IF(OFFSET('Hygiene Data'!$H$11,0,10*ROW('Hygiene Data'!H188))="","",OFFSET('Hygiene Data'!$H$11,0,10*ROW('Hygiene Data'!H188)))</f>
        <v/>
      </c>
      <c r="EB194" s="289" t="str">
        <f ca="true">+IF(OFFSET('Hygiene Data'!$H$12,0,10*ROW('Hygiene Data'!H188))="","",OFFSET('Hygiene Data'!$H$12,0,10*ROW('Hygiene Data'!H188)))</f>
        <v/>
      </c>
      <c r="EC194" s="289" t="str">
        <f ca="true">+IF(OFFSET('Hygiene Data'!$H$13,0,10*ROW('Hygiene Data'!H188))="","",OFFSET('Hygiene Data'!$H$13,0,10*ROW('Hygiene Data'!H188)))</f>
        <v/>
      </c>
      <c r="ED194" s="289" t="str">
        <f ca="true">+IF(OFFSET('Hygiene Data'!$I$11,0,10*ROW('Hygiene Data'!I188))="","",OFFSET('Hygiene Data'!$I$11,0,10*ROW('Hygiene Data'!I188)))</f>
        <v/>
      </c>
      <c r="EE194" s="289" t="str">
        <f ca="true">+IF(OFFSET('Hygiene Data'!$I$12,0,10*ROW('Hygiene Data'!I188))="","",OFFSET('Hygiene Data'!$I$12,0,10*ROW('Hygiene Data'!I188)))</f>
        <v/>
      </c>
      <c r="EF194" s="289"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5"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9"/>
      <c r="BS195" s="289" t="str">
        <f ca="true">+IF(OFFSET('Water Data'!$D$27,0,10*ROW('Water Data'!D189))="","",OFFSET('Water Data'!$D$27,0,10*ROW('Water Data'!D189)))</f>
        <v/>
      </c>
      <c r="BT195" s="289" t="str">
        <f ca="true">+IF(OFFSET('Water Data'!$D$28,0,10*ROW('Water Data'!D189))="","",OFFSET('Water Data'!$D$28,0,10*ROW('Water Data'!D189)))</f>
        <v/>
      </c>
      <c r="BU195" s="289" t="str">
        <f ca="true">+IF(OFFSET('Water Data'!$D$29,0,10*ROW('Water Data'!D189))="","",OFFSET('Water Data'!$D$29,0,10*ROW('Water Data'!D189)))</f>
        <v/>
      </c>
      <c r="BV195" s="289" t="str">
        <f ca="true">+IF(OFFSET('Water Data'!$E$27,0,10*ROW('Water Data'!E189))="","",OFFSET('Water Data'!$E$27,0,10*ROW('Water Data'!E189)))</f>
        <v/>
      </c>
      <c r="BW195" s="289" t="str">
        <f ca="true">+IF(OFFSET('Water Data'!$E$28,0,10*ROW('Water Data'!E189))="","",OFFSET('Water Data'!$E$28,0,10*ROW('Water Data'!E189)))</f>
        <v/>
      </c>
      <c r="BX195" s="289" t="str">
        <f ca="true">+IF(OFFSET('Water Data'!$E$29,0,10*ROW('Water Data'!E189))="","",OFFSET('Water Data'!$E$29,0,10*ROW('Water Data'!E189)))</f>
        <v/>
      </c>
      <c r="BY195" s="289" t="str">
        <f ca="true">+IF(OFFSET('Water Data'!$F$27,0,10*ROW('Water Data'!F189))="","",OFFSET('Water Data'!$F$27,0,10*ROW('Water Data'!F189)))</f>
        <v/>
      </c>
      <c r="BZ195" s="289" t="str">
        <f ca="true">+IF(OFFSET('Water Data'!$F$28,0,10*ROW('Water Data'!F189))="","",OFFSET('Water Data'!$F$28,0,10*ROW('Water Data'!F189)))</f>
        <v/>
      </c>
      <c r="CA195" s="289" t="str">
        <f ca="true">+IF(OFFSET('Water Data'!$F$29,0,10*ROW('Water Data'!F189))="","",OFFSET('Water Data'!$F$29,0,10*ROW('Water Data'!F189)))</f>
        <v/>
      </c>
      <c r="CB195" s="289" t="str">
        <f ca="true">+IF(OFFSET('Water Data'!$G$27,0,10*ROW('Water Data'!G189))="","",OFFSET('Water Data'!$G$27,0,10*ROW('Water Data'!G189)))</f>
        <v/>
      </c>
      <c r="CC195" s="289" t="str">
        <f ca="true">+IF(OFFSET('Water Data'!$G$28,0,10*ROW('Water Data'!G189))="","",OFFSET('Water Data'!$G$28,0,10*ROW('Water Data'!G189)))</f>
        <v/>
      </c>
      <c r="CD195" s="289" t="str">
        <f ca="true">+IF(OFFSET('Water Data'!$G$29,0,10*ROW('Water Data'!G189))="","",OFFSET('Water Data'!$G$29,0,10*ROW('Water Data'!G189)))</f>
        <v/>
      </c>
      <c r="CE195" s="289" t="str">
        <f ca="true">+IF(OFFSET('Water Data'!$H$27,0,10*ROW('Water Data'!H189))="","",OFFSET('Water Data'!$H$27,0,10*ROW('Water Data'!H189)))</f>
        <v/>
      </c>
      <c r="CF195" s="289" t="str">
        <f ca="true">+IF(OFFSET('Water Data'!$H$28,0,10*ROW('Water Data'!H189))="","",OFFSET('Water Data'!$H$28,0,10*ROW('Water Data'!H189)))</f>
        <v/>
      </c>
      <c r="CG195" s="289" t="str">
        <f ca="true">+IF(OFFSET('Water Data'!$H$29,0,10*ROW('Water Data'!H189))="","",OFFSET('Water Data'!$H$29,0,10*ROW('Water Data'!H189)))</f>
        <v/>
      </c>
      <c r="CH195" s="289" t="str">
        <f ca="true">+IF(OFFSET('Water Data'!$I$27,0,10*ROW('Water Data'!I189))="","",OFFSET('Water Data'!$I$27,0,10*ROW('Water Data'!I189)))</f>
        <v/>
      </c>
      <c r="CI195" s="289" t="str">
        <f ca="true">+IF(OFFSET('Water Data'!$I$28,0,10*ROW('Water Data'!I189))="","",OFFSET('Water Data'!$I$28,0,10*ROW('Water Data'!I189)))</f>
        <v/>
      </c>
      <c r="CJ195" s="289" t="str">
        <f ca="true">+IF(OFFSET('Water Data'!$I$29,0,10*ROW('Water Data'!I189))="","",OFFSET('Water Data'!$I$29,0,10*ROW('Water Data'!I189)))</f>
        <v/>
      </c>
      <c r="CK195" s="289" t="str">
        <f ca="true">+IF(OFFSET('Sanitation Data'!$D$28,0,10*ROW('Sanitation Data'!D189))="","",OFFSET('Sanitation Data'!$D$28,0,10*ROW('Sanitation Data'!D189)))</f>
        <v/>
      </c>
      <c r="CL195" s="289" t="str">
        <f ca="true">+IF(OFFSET('Sanitation Data'!$D$29,0,10*ROW('Sanitation Data'!D189))="","",OFFSET('Sanitation Data'!$D$29,0,10*ROW('Sanitation Data'!D189)))</f>
        <v/>
      </c>
      <c r="CM195" s="289" t="str">
        <f ca="true">+IF(OFFSET('Sanitation Data'!$D$30,0,10*ROW('Sanitation Data'!D189))="","",OFFSET('Sanitation Data'!$D$30,0,10*ROW('Sanitation Data'!D189)))</f>
        <v/>
      </c>
      <c r="CN195" s="289" t="str">
        <f ca="true">+IF(OFFSET('Sanitation Data'!$D$31,0,10*ROW('Sanitation Data'!D189))="","",OFFSET('Sanitation Data'!$D$31,0,10*ROW('Sanitation Data'!D189)))</f>
        <v/>
      </c>
      <c r="CO195" s="289" t="str">
        <f ca="true">+IF(OFFSET('Sanitation Data'!$D$32,0,10*ROW('Sanitation Data'!D189))="","",OFFSET('Sanitation Data'!$D$32,0,10*ROW('Sanitation Data'!D189)))</f>
        <v/>
      </c>
      <c r="CP195" s="289" t="str">
        <f ca="true">+IF(OFFSET('Sanitation Data'!$E$28,0,10*ROW('Sanitation Data'!E189))="","",OFFSET('Sanitation Data'!$E$28,0,10*ROW('Sanitation Data'!E189)))</f>
        <v/>
      </c>
      <c r="CQ195" s="289" t="str">
        <f ca="true">+IF(OFFSET('Sanitation Data'!$E$29,0,10*ROW('Sanitation Data'!E189))="","",OFFSET('Sanitation Data'!$E$29,0,10*ROW('Sanitation Data'!E189)))</f>
        <v/>
      </c>
      <c r="CR195" s="289" t="str">
        <f ca="true">+IF(OFFSET('Sanitation Data'!$E$30,0,10*ROW('Sanitation Data'!E189))="","",OFFSET('Sanitation Data'!$E$30,0,10*ROW('Sanitation Data'!E189)))</f>
        <v/>
      </c>
      <c r="CS195" s="289" t="str">
        <f ca="true">+IF(OFFSET('Sanitation Data'!$E$31,0,10*ROW('Sanitation Data'!E189))="","",OFFSET('Sanitation Data'!$E$31,0,10*ROW('Sanitation Data'!E189)))</f>
        <v/>
      </c>
      <c r="CT195" s="289" t="str">
        <f ca="true">+IF(OFFSET('Sanitation Data'!$E$32,0,10*ROW('Sanitation Data'!E189))="","",OFFSET('Sanitation Data'!$E$32,0,10*ROW('Sanitation Data'!E189)))</f>
        <v/>
      </c>
      <c r="CU195" s="289" t="str">
        <f ca="true">+IF(OFFSET('Sanitation Data'!$F$28,0,10*ROW('Sanitation Data'!F189))="","",OFFSET('Sanitation Data'!$F$28,0,10*ROW('Sanitation Data'!F189)))</f>
        <v/>
      </c>
      <c r="CV195" s="289" t="str">
        <f ca="true">+IF(OFFSET('Sanitation Data'!$F$29,0,10*ROW('Sanitation Data'!F189))="","",OFFSET('Sanitation Data'!$F$29,0,10*ROW('Sanitation Data'!F189)))</f>
        <v/>
      </c>
      <c r="CW195" s="289" t="str">
        <f ca="true">+IF(OFFSET('Sanitation Data'!$F$30,0,10*ROW('Sanitation Data'!F189))="","",OFFSET('Sanitation Data'!$F$30,0,10*ROW('Sanitation Data'!F189)))</f>
        <v/>
      </c>
      <c r="CX195" s="289" t="str">
        <f ca="true">+IF(OFFSET('Sanitation Data'!$F$31,0,10*ROW('Sanitation Data'!F189))="","",OFFSET('Sanitation Data'!$F$31,0,10*ROW('Sanitation Data'!F189)))</f>
        <v/>
      </c>
      <c r="CY195" s="289" t="str">
        <f ca="true">+IF(OFFSET('Sanitation Data'!$F$32,0,10*ROW('Sanitation Data'!F189))="","",OFFSET('Sanitation Data'!$F$32,0,10*ROW('Sanitation Data'!F189)))</f>
        <v/>
      </c>
      <c r="CZ195" s="289" t="str">
        <f ca="true">+IF(OFFSET('Sanitation Data'!$G$28,0,10*ROW('Sanitation Data'!G189))="","",OFFSET('Sanitation Data'!$G$28,0,10*ROW('Sanitation Data'!G189)))</f>
        <v/>
      </c>
      <c r="DA195" s="289" t="str">
        <f ca="true">+IF(OFFSET('Sanitation Data'!$G$29,0,10*ROW('Sanitation Data'!G189))="","",OFFSET('Sanitation Data'!$G$29,0,10*ROW('Sanitation Data'!G189)))</f>
        <v/>
      </c>
      <c r="DB195" s="289" t="str">
        <f ca="true">+IF(OFFSET('Sanitation Data'!$G$30,0,10*ROW('Sanitation Data'!G189))="","",OFFSET('Sanitation Data'!$G$30,0,10*ROW('Sanitation Data'!G189)))</f>
        <v/>
      </c>
      <c r="DC195" s="289" t="str">
        <f ca="true">+IF(OFFSET('Sanitation Data'!$G$31,0,10*ROW('Sanitation Data'!G189))="","",OFFSET('Sanitation Data'!$G$31,0,10*ROW('Sanitation Data'!G189)))</f>
        <v/>
      </c>
      <c r="DD195" s="289" t="str">
        <f ca="true">+IF(OFFSET('Sanitation Data'!$G$32,0,10*ROW('Sanitation Data'!G189))="","",OFFSET('Sanitation Data'!$G$32,0,10*ROW('Sanitation Data'!G189)))</f>
        <v/>
      </c>
      <c r="DE195" s="289" t="str">
        <f ca="true">+IF(OFFSET('Sanitation Data'!$H$28,0,10*ROW('Sanitation Data'!H189))="","",OFFSET('Sanitation Data'!$H$28,0,10*ROW('Sanitation Data'!H189)))</f>
        <v/>
      </c>
      <c r="DF195" s="289" t="str">
        <f ca="true">+IF(OFFSET('Sanitation Data'!$H$29,0,10*ROW('Sanitation Data'!H189))="","",OFFSET('Sanitation Data'!$H$29,0,10*ROW('Sanitation Data'!H189)))</f>
        <v/>
      </c>
      <c r="DG195" s="289" t="str">
        <f ca="true">+IF(OFFSET('Sanitation Data'!$H$30,0,10*ROW('Sanitation Data'!H189))="","",OFFSET('Sanitation Data'!$H$30,0,10*ROW('Sanitation Data'!H189)))</f>
        <v/>
      </c>
      <c r="DH195" s="289" t="str">
        <f ca="true">+IF(OFFSET('Sanitation Data'!$H$31,0,10*ROW('Sanitation Data'!H189))="","",OFFSET('Sanitation Data'!$H$31,0,10*ROW('Sanitation Data'!H189)))</f>
        <v/>
      </c>
      <c r="DI195" s="289" t="str">
        <f ca="true">+IF(OFFSET('Sanitation Data'!$H$32,0,10*ROW('Sanitation Data'!H189))="","",OFFSET('Sanitation Data'!$H$32,0,10*ROW('Sanitation Data'!H189)))</f>
        <v/>
      </c>
      <c r="DJ195" s="289" t="str">
        <f ca="true">+IF(OFFSET('Sanitation Data'!$I$28,0,10*ROW('Sanitation Data'!I189))="","",OFFSET('Sanitation Data'!$I$28,0,10*ROW('Sanitation Data'!I189)))</f>
        <v/>
      </c>
      <c r="DK195" s="289" t="str">
        <f ca="true">+IF(OFFSET('Sanitation Data'!$I$29,0,10*ROW('Sanitation Data'!I189))="","",OFFSET('Sanitation Data'!$I$29,0,10*ROW('Sanitation Data'!I189)))</f>
        <v/>
      </c>
      <c r="DL195" s="289" t="str">
        <f ca="true">+IF(OFFSET('Sanitation Data'!$I$30,0,10*ROW('Sanitation Data'!I189))="","",OFFSET('Sanitation Data'!$I$30,0,10*ROW('Sanitation Data'!I189)))</f>
        <v/>
      </c>
      <c r="DM195" s="289" t="str">
        <f ca="true">+IF(OFFSET('Sanitation Data'!$I$31,0,10*ROW('Sanitation Data'!I189))="","",OFFSET('Sanitation Data'!$I$31,0,10*ROW('Sanitation Data'!I189)))</f>
        <v/>
      </c>
      <c r="DN195" s="289" t="str">
        <f ca="true">+IF(OFFSET('Sanitation Data'!$I$32,0,10*ROW('Sanitation Data'!I189))="","",OFFSET('Sanitation Data'!$I$32,0,10*ROW('Sanitation Data'!I189)))</f>
        <v/>
      </c>
      <c r="DO195" s="289" t="str">
        <f ca="true">+IF(OFFSET('Hygiene Data'!$D$11,0,10*ROW('Hygiene Data'!D189))="","",OFFSET('Hygiene Data'!$D$11,0,10*ROW('Hygiene Data'!D189)))</f>
        <v/>
      </c>
      <c r="DP195" s="289" t="str">
        <f ca="true">+IF(OFFSET('Hygiene Data'!$D$12,0,10*ROW('Hygiene Data'!D189))="","",OFFSET('Hygiene Data'!$D$12,0,10*ROW('Hygiene Data'!D189)))</f>
        <v/>
      </c>
      <c r="DQ195" s="289" t="str">
        <f ca="true">+IF(OFFSET('Hygiene Data'!$D$13,0,10*ROW('Hygiene Data'!D189))="","",OFFSET('Hygiene Data'!$D$13,0,10*ROW('Hygiene Data'!D189)))</f>
        <v/>
      </c>
      <c r="DR195" s="289" t="str">
        <f ca="true">+IF(OFFSET('Hygiene Data'!$E$11,0,10*ROW('Hygiene Data'!E189))="","",OFFSET('Hygiene Data'!$E$11,0,10*ROW('Hygiene Data'!E189)))</f>
        <v/>
      </c>
      <c r="DS195" s="289" t="str">
        <f ca="true">+IF(OFFSET('Hygiene Data'!$E$12,0,10*ROW('Hygiene Data'!E189))="","",OFFSET('Hygiene Data'!$E$12,0,10*ROW('Hygiene Data'!E189)))</f>
        <v/>
      </c>
      <c r="DT195" s="289" t="str">
        <f ca="true">+IF(OFFSET('Hygiene Data'!$E$13,0,10*ROW('Hygiene Data'!E189))="","",OFFSET('Hygiene Data'!$E$13,0,10*ROW('Hygiene Data'!E189)))</f>
        <v/>
      </c>
      <c r="DU195" s="289" t="str">
        <f ca="true">+IF(OFFSET('Hygiene Data'!$F$11,0,10*ROW('Hygiene Data'!F189))="","",OFFSET('Hygiene Data'!$F$11,0,10*ROW('Hygiene Data'!F189)))</f>
        <v/>
      </c>
      <c r="DV195" s="289" t="str">
        <f ca="true">+IF(OFFSET('Hygiene Data'!$F$12,0,10*ROW('Hygiene Data'!F189))="","",OFFSET('Hygiene Data'!$F$12,0,10*ROW('Hygiene Data'!F189)))</f>
        <v/>
      </c>
      <c r="DW195" s="289" t="str">
        <f ca="true">+IF(OFFSET('Hygiene Data'!$F$13,0,10*ROW('Hygiene Data'!F189))="","",OFFSET('Hygiene Data'!$F$13,0,10*ROW('Hygiene Data'!F189)))</f>
        <v/>
      </c>
      <c r="DX195" s="289" t="str">
        <f ca="true">+IF(OFFSET('Hygiene Data'!$G$11,0,10*ROW('Hygiene Data'!G189))="","",OFFSET('Hygiene Data'!$G$11,0,10*ROW('Hygiene Data'!G189)))</f>
        <v/>
      </c>
      <c r="DY195" s="289" t="str">
        <f ca="true">+IF(OFFSET('Hygiene Data'!$G$12,0,10*ROW('Hygiene Data'!G189))="","",OFFSET('Hygiene Data'!$G$12,0,10*ROW('Hygiene Data'!G189)))</f>
        <v/>
      </c>
      <c r="DZ195" s="289" t="str">
        <f ca="true">+IF(OFFSET('Hygiene Data'!$G$13,0,10*ROW('Hygiene Data'!G189))="","",OFFSET('Hygiene Data'!$G$13,0,10*ROW('Hygiene Data'!G189)))</f>
        <v/>
      </c>
      <c r="EA195" s="289" t="str">
        <f ca="true">+IF(OFFSET('Hygiene Data'!$H$11,0,10*ROW('Hygiene Data'!H189))="","",OFFSET('Hygiene Data'!$H$11,0,10*ROW('Hygiene Data'!H189)))</f>
        <v/>
      </c>
      <c r="EB195" s="289" t="str">
        <f ca="true">+IF(OFFSET('Hygiene Data'!$H$12,0,10*ROW('Hygiene Data'!H189))="","",OFFSET('Hygiene Data'!$H$12,0,10*ROW('Hygiene Data'!H189)))</f>
        <v/>
      </c>
      <c r="EC195" s="289" t="str">
        <f ca="true">+IF(OFFSET('Hygiene Data'!$H$13,0,10*ROW('Hygiene Data'!H189))="","",OFFSET('Hygiene Data'!$H$13,0,10*ROW('Hygiene Data'!H189)))</f>
        <v/>
      </c>
      <c r="ED195" s="289" t="str">
        <f ca="true">+IF(OFFSET('Hygiene Data'!$I$11,0,10*ROW('Hygiene Data'!I189))="","",OFFSET('Hygiene Data'!$I$11,0,10*ROW('Hygiene Data'!I189)))</f>
        <v/>
      </c>
      <c r="EE195" s="289" t="str">
        <f ca="true">+IF(OFFSET('Hygiene Data'!$I$12,0,10*ROW('Hygiene Data'!I189))="","",OFFSET('Hygiene Data'!$I$12,0,10*ROW('Hygiene Data'!I189)))</f>
        <v/>
      </c>
      <c r="EF195" s="289"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5"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9"/>
      <c r="BS196" s="289" t="str">
        <f ca="true">+IF(OFFSET('Water Data'!$D$27,0,10*ROW('Water Data'!D190))="","",OFFSET('Water Data'!$D$27,0,10*ROW('Water Data'!D190)))</f>
        <v/>
      </c>
      <c r="BT196" s="289" t="str">
        <f ca="true">+IF(OFFSET('Water Data'!$D$28,0,10*ROW('Water Data'!D190))="","",OFFSET('Water Data'!$D$28,0,10*ROW('Water Data'!D190)))</f>
        <v/>
      </c>
      <c r="BU196" s="289" t="str">
        <f ca="true">+IF(OFFSET('Water Data'!$D$29,0,10*ROW('Water Data'!D190))="","",OFFSET('Water Data'!$D$29,0,10*ROW('Water Data'!D190)))</f>
        <v/>
      </c>
      <c r="BV196" s="289" t="str">
        <f ca="true">+IF(OFFSET('Water Data'!$E$27,0,10*ROW('Water Data'!E190))="","",OFFSET('Water Data'!$E$27,0,10*ROW('Water Data'!E190)))</f>
        <v/>
      </c>
      <c r="BW196" s="289" t="str">
        <f ca="true">+IF(OFFSET('Water Data'!$E$28,0,10*ROW('Water Data'!E190))="","",OFFSET('Water Data'!$E$28,0,10*ROW('Water Data'!E190)))</f>
        <v/>
      </c>
      <c r="BX196" s="289" t="str">
        <f ca="true">+IF(OFFSET('Water Data'!$E$29,0,10*ROW('Water Data'!E190))="","",OFFSET('Water Data'!$E$29,0,10*ROW('Water Data'!E190)))</f>
        <v/>
      </c>
      <c r="BY196" s="289" t="str">
        <f ca="true">+IF(OFFSET('Water Data'!$F$27,0,10*ROW('Water Data'!F190))="","",OFFSET('Water Data'!$F$27,0,10*ROW('Water Data'!F190)))</f>
        <v/>
      </c>
      <c r="BZ196" s="289" t="str">
        <f ca="true">+IF(OFFSET('Water Data'!$F$28,0,10*ROW('Water Data'!F190))="","",OFFSET('Water Data'!$F$28,0,10*ROW('Water Data'!F190)))</f>
        <v/>
      </c>
      <c r="CA196" s="289" t="str">
        <f ca="true">+IF(OFFSET('Water Data'!$F$29,0,10*ROW('Water Data'!F190))="","",OFFSET('Water Data'!$F$29,0,10*ROW('Water Data'!F190)))</f>
        <v/>
      </c>
      <c r="CB196" s="289" t="str">
        <f ca="true">+IF(OFFSET('Water Data'!$G$27,0,10*ROW('Water Data'!G190))="","",OFFSET('Water Data'!$G$27,0,10*ROW('Water Data'!G190)))</f>
        <v/>
      </c>
      <c r="CC196" s="289" t="str">
        <f ca="true">+IF(OFFSET('Water Data'!$G$28,0,10*ROW('Water Data'!G190))="","",OFFSET('Water Data'!$G$28,0,10*ROW('Water Data'!G190)))</f>
        <v/>
      </c>
      <c r="CD196" s="289" t="str">
        <f ca="true">+IF(OFFSET('Water Data'!$G$29,0,10*ROW('Water Data'!G190))="","",OFFSET('Water Data'!$G$29,0,10*ROW('Water Data'!G190)))</f>
        <v/>
      </c>
      <c r="CE196" s="289" t="str">
        <f ca="true">+IF(OFFSET('Water Data'!$H$27,0,10*ROW('Water Data'!H190))="","",OFFSET('Water Data'!$H$27,0,10*ROW('Water Data'!H190)))</f>
        <v/>
      </c>
      <c r="CF196" s="289" t="str">
        <f ca="true">+IF(OFFSET('Water Data'!$H$28,0,10*ROW('Water Data'!H190))="","",OFFSET('Water Data'!$H$28,0,10*ROW('Water Data'!H190)))</f>
        <v/>
      </c>
      <c r="CG196" s="289" t="str">
        <f ca="true">+IF(OFFSET('Water Data'!$H$29,0,10*ROW('Water Data'!H190))="","",OFFSET('Water Data'!$H$29,0,10*ROW('Water Data'!H190)))</f>
        <v/>
      </c>
      <c r="CH196" s="289" t="str">
        <f ca="true">+IF(OFFSET('Water Data'!$I$27,0,10*ROW('Water Data'!I190))="","",OFFSET('Water Data'!$I$27,0,10*ROW('Water Data'!I190)))</f>
        <v/>
      </c>
      <c r="CI196" s="289" t="str">
        <f ca="true">+IF(OFFSET('Water Data'!$I$28,0,10*ROW('Water Data'!I190))="","",OFFSET('Water Data'!$I$28,0,10*ROW('Water Data'!I190)))</f>
        <v/>
      </c>
      <c r="CJ196" s="289" t="str">
        <f ca="true">+IF(OFFSET('Water Data'!$I$29,0,10*ROW('Water Data'!I190))="","",OFFSET('Water Data'!$I$29,0,10*ROW('Water Data'!I190)))</f>
        <v/>
      </c>
      <c r="CK196" s="289" t="str">
        <f ca="true">+IF(OFFSET('Sanitation Data'!$D$28,0,10*ROW('Sanitation Data'!D190))="","",OFFSET('Sanitation Data'!$D$28,0,10*ROW('Sanitation Data'!D190)))</f>
        <v/>
      </c>
      <c r="CL196" s="289" t="str">
        <f ca="true">+IF(OFFSET('Sanitation Data'!$D$29,0,10*ROW('Sanitation Data'!D190))="","",OFFSET('Sanitation Data'!$D$29,0,10*ROW('Sanitation Data'!D190)))</f>
        <v/>
      </c>
      <c r="CM196" s="289" t="str">
        <f ca="true">+IF(OFFSET('Sanitation Data'!$D$30,0,10*ROW('Sanitation Data'!D190))="","",OFFSET('Sanitation Data'!$D$30,0,10*ROW('Sanitation Data'!D190)))</f>
        <v/>
      </c>
      <c r="CN196" s="289" t="str">
        <f ca="true">+IF(OFFSET('Sanitation Data'!$D$31,0,10*ROW('Sanitation Data'!D190))="","",OFFSET('Sanitation Data'!$D$31,0,10*ROW('Sanitation Data'!D190)))</f>
        <v/>
      </c>
      <c r="CO196" s="289" t="str">
        <f ca="true">+IF(OFFSET('Sanitation Data'!$D$32,0,10*ROW('Sanitation Data'!D190))="","",OFFSET('Sanitation Data'!$D$32,0,10*ROW('Sanitation Data'!D190)))</f>
        <v/>
      </c>
      <c r="CP196" s="289" t="str">
        <f ca="true">+IF(OFFSET('Sanitation Data'!$E$28,0,10*ROW('Sanitation Data'!E190))="","",OFFSET('Sanitation Data'!$E$28,0,10*ROW('Sanitation Data'!E190)))</f>
        <v/>
      </c>
      <c r="CQ196" s="289" t="str">
        <f ca="true">+IF(OFFSET('Sanitation Data'!$E$29,0,10*ROW('Sanitation Data'!E190))="","",OFFSET('Sanitation Data'!$E$29,0,10*ROW('Sanitation Data'!E190)))</f>
        <v/>
      </c>
      <c r="CR196" s="289" t="str">
        <f ca="true">+IF(OFFSET('Sanitation Data'!$E$30,0,10*ROW('Sanitation Data'!E190))="","",OFFSET('Sanitation Data'!$E$30,0,10*ROW('Sanitation Data'!E190)))</f>
        <v/>
      </c>
      <c r="CS196" s="289" t="str">
        <f ca="true">+IF(OFFSET('Sanitation Data'!$E$31,0,10*ROW('Sanitation Data'!E190))="","",OFFSET('Sanitation Data'!$E$31,0,10*ROW('Sanitation Data'!E190)))</f>
        <v/>
      </c>
      <c r="CT196" s="289" t="str">
        <f ca="true">+IF(OFFSET('Sanitation Data'!$E$32,0,10*ROW('Sanitation Data'!E190))="","",OFFSET('Sanitation Data'!$E$32,0,10*ROW('Sanitation Data'!E190)))</f>
        <v/>
      </c>
      <c r="CU196" s="289" t="str">
        <f ca="true">+IF(OFFSET('Sanitation Data'!$F$28,0,10*ROW('Sanitation Data'!F190))="","",OFFSET('Sanitation Data'!$F$28,0,10*ROW('Sanitation Data'!F190)))</f>
        <v/>
      </c>
      <c r="CV196" s="289" t="str">
        <f ca="true">+IF(OFFSET('Sanitation Data'!$F$29,0,10*ROW('Sanitation Data'!F190))="","",OFFSET('Sanitation Data'!$F$29,0,10*ROW('Sanitation Data'!F190)))</f>
        <v/>
      </c>
      <c r="CW196" s="289" t="str">
        <f ca="true">+IF(OFFSET('Sanitation Data'!$F$30,0,10*ROW('Sanitation Data'!F190))="","",OFFSET('Sanitation Data'!$F$30,0,10*ROW('Sanitation Data'!F190)))</f>
        <v/>
      </c>
      <c r="CX196" s="289" t="str">
        <f ca="true">+IF(OFFSET('Sanitation Data'!$F$31,0,10*ROW('Sanitation Data'!F190))="","",OFFSET('Sanitation Data'!$F$31,0,10*ROW('Sanitation Data'!F190)))</f>
        <v/>
      </c>
      <c r="CY196" s="289" t="str">
        <f ca="true">+IF(OFFSET('Sanitation Data'!$F$32,0,10*ROW('Sanitation Data'!F190))="","",OFFSET('Sanitation Data'!$F$32,0,10*ROW('Sanitation Data'!F190)))</f>
        <v/>
      </c>
      <c r="CZ196" s="289" t="str">
        <f ca="true">+IF(OFFSET('Sanitation Data'!$G$28,0,10*ROW('Sanitation Data'!G190))="","",OFFSET('Sanitation Data'!$G$28,0,10*ROW('Sanitation Data'!G190)))</f>
        <v/>
      </c>
      <c r="DA196" s="289" t="str">
        <f ca="true">+IF(OFFSET('Sanitation Data'!$G$29,0,10*ROW('Sanitation Data'!G190))="","",OFFSET('Sanitation Data'!$G$29,0,10*ROW('Sanitation Data'!G190)))</f>
        <v/>
      </c>
      <c r="DB196" s="289" t="str">
        <f ca="true">+IF(OFFSET('Sanitation Data'!$G$30,0,10*ROW('Sanitation Data'!G190))="","",OFFSET('Sanitation Data'!$G$30,0,10*ROW('Sanitation Data'!G190)))</f>
        <v/>
      </c>
      <c r="DC196" s="289" t="str">
        <f ca="true">+IF(OFFSET('Sanitation Data'!$G$31,0,10*ROW('Sanitation Data'!G190))="","",OFFSET('Sanitation Data'!$G$31,0,10*ROW('Sanitation Data'!G190)))</f>
        <v/>
      </c>
      <c r="DD196" s="289" t="str">
        <f ca="true">+IF(OFFSET('Sanitation Data'!$G$32,0,10*ROW('Sanitation Data'!G190))="","",OFFSET('Sanitation Data'!$G$32,0,10*ROW('Sanitation Data'!G190)))</f>
        <v/>
      </c>
      <c r="DE196" s="289" t="str">
        <f ca="true">+IF(OFFSET('Sanitation Data'!$H$28,0,10*ROW('Sanitation Data'!H190))="","",OFFSET('Sanitation Data'!$H$28,0,10*ROW('Sanitation Data'!H190)))</f>
        <v/>
      </c>
      <c r="DF196" s="289" t="str">
        <f ca="true">+IF(OFFSET('Sanitation Data'!$H$29,0,10*ROW('Sanitation Data'!H190))="","",OFFSET('Sanitation Data'!$H$29,0,10*ROW('Sanitation Data'!H190)))</f>
        <v/>
      </c>
      <c r="DG196" s="289" t="str">
        <f ca="true">+IF(OFFSET('Sanitation Data'!$H$30,0,10*ROW('Sanitation Data'!H190))="","",OFFSET('Sanitation Data'!$H$30,0,10*ROW('Sanitation Data'!H190)))</f>
        <v/>
      </c>
      <c r="DH196" s="289" t="str">
        <f ca="true">+IF(OFFSET('Sanitation Data'!$H$31,0,10*ROW('Sanitation Data'!H190))="","",OFFSET('Sanitation Data'!$H$31,0,10*ROW('Sanitation Data'!H190)))</f>
        <v/>
      </c>
      <c r="DI196" s="289" t="str">
        <f ca="true">+IF(OFFSET('Sanitation Data'!$H$32,0,10*ROW('Sanitation Data'!H190))="","",OFFSET('Sanitation Data'!$H$32,0,10*ROW('Sanitation Data'!H190)))</f>
        <v/>
      </c>
      <c r="DJ196" s="289" t="str">
        <f ca="true">+IF(OFFSET('Sanitation Data'!$I$28,0,10*ROW('Sanitation Data'!I190))="","",OFFSET('Sanitation Data'!$I$28,0,10*ROW('Sanitation Data'!I190)))</f>
        <v/>
      </c>
      <c r="DK196" s="289" t="str">
        <f ca="true">+IF(OFFSET('Sanitation Data'!$I$29,0,10*ROW('Sanitation Data'!I190))="","",OFFSET('Sanitation Data'!$I$29,0,10*ROW('Sanitation Data'!I190)))</f>
        <v/>
      </c>
      <c r="DL196" s="289" t="str">
        <f ca="true">+IF(OFFSET('Sanitation Data'!$I$30,0,10*ROW('Sanitation Data'!I190))="","",OFFSET('Sanitation Data'!$I$30,0,10*ROW('Sanitation Data'!I190)))</f>
        <v/>
      </c>
      <c r="DM196" s="289" t="str">
        <f ca="true">+IF(OFFSET('Sanitation Data'!$I$31,0,10*ROW('Sanitation Data'!I190))="","",OFFSET('Sanitation Data'!$I$31,0,10*ROW('Sanitation Data'!I190)))</f>
        <v/>
      </c>
      <c r="DN196" s="289" t="str">
        <f ca="true">+IF(OFFSET('Sanitation Data'!$I$32,0,10*ROW('Sanitation Data'!I190))="","",OFFSET('Sanitation Data'!$I$32,0,10*ROW('Sanitation Data'!I190)))</f>
        <v/>
      </c>
      <c r="DO196" s="289" t="str">
        <f ca="true">+IF(OFFSET('Hygiene Data'!$D$11,0,10*ROW('Hygiene Data'!D190))="","",OFFSET('Hygiene Data'!$D$11,0,10*ROW('Hygiene Data'!D190)))</f>
        <v/>
      </c>
      <c r="DP196" s="289" t="str">
        <f ca="true">+IF(OFFSET('Hygiene Data'!$D$12,0,10*ROW('Hygiene Data'!D190))="","",OFFSET('Hygiene Data'!$D$12,0,10*ROW('Hygiene Data'!D190)))</f>
        <v/>
      </c>
      <c r="DQ196" s="289" t="str">
        <f ca="true">+IF(OFFSET('Hygiene Data'!$D$13,0,10*ROW('Hygiene Data'!D190))="","",OFFSET('Hygiene Data'!$D$13,0,10*ROW('Hygiene Data'!D190)))</f>
        <v/>
      </c>
      <c r="DR196" s="289" t="str">
        <f ca="true">+IF(OFFSET('Hygiene Data'!$E$11,0,10*ROW('Hygiene Data'!E190))="","",OFFSET('Hygiene Data'!$E$11,0,10*ROW('Hygiene Data'!E190)))</f>
        <v/>
      </c>
      <c r="DS196" s="289" t="str">
        <f ca="true">+IF(OFFSET('Hygiene Data'!$E$12,0,10*ROW('Hygiene Data'!E190))="","",OFFSET('Hygiene Data'!$E$12,0,10*ROW('Hygiene Data'!E190)))</f>
        <v/>
      </c>
      <c r="DT196" s="289" t="str">
        <f ca="true">+IF(OFFSET('Hygiene Data'!$E$13,0,10*ROW('Hygiene Data'!E190))="","",OFFSET('Hygiene Data'!$E$13,0,10*ROW('Hygiene Data'!E190)))</f>
        <v/>
      </c>
      <c r="DU196" s="289" t="str">
        <f ca="true">+IF(OFFSET('Hygiene Data'!$F$11,0,10*ROW('Hygiene Data'!F190))="","",OFFSET('Hygiene Data'!$F$11,0,10*ROW('Hygiene Data'!F190)))</f>
        <v/>
      </c>
      <c r="DV196" s="289" t="str">
        <f ca="true">+IF(OFFSET('Hygiene Data'!$F$12,0,10*ROW('Hygiene Data'!F190))="","",OFFSET('Hygiene Data'!$F$12,0,10*ROW('Hygiene Data'!F190)))</f>
        <v/>
      </c>
      <c r="DW196" s="289" t="str">
        <f ca="true">+IF(OFFSET('Hygiene Data'!$F$13,0,10*ROW('Hygiene Data'!F190))="","",OFFSET('Hygiene Data'!$F$13,0,10*ROW('Hygiene Data'!F190)))</f>
        <v/>
      </c>
      <c r="DX196" s="289" t="str">
        <f ca="true">+IF(OFFSET('Hygiene Data'!$G$11,0,10*ROW('Hygiene Data'!G190))="","",OFFSET('Hygiene Data'!$G$11,0,10*ROW('Hygiene Data'!G190)))</f>
        <v/>
      </c>
      <c r="DY196" s="289" t="str">
        <f ca="true">+IF(OFFSET('Hygiene Data'!$G$12,0,10*ROW('Hygiene Data'!G190))="","",OFFSET('Hygiene Data'!$G$12,0,10*ROW('Hygiene Data'!G190)))</f>
        <v/>
      </c>
      <c r="DZ196" s="289" t="str">
        <f ca="true">+IF(OFFSET('Hygiene Data'!$G$13,0,10*ROW('Hygiene Data'!G190))="","",OFFSET('Hygiene Data'!$G$13,0,10*ROW('Hygiene Data'!G190)))</f>
        <v/>
      </c>
      <c r="EA196" s="289" t="str">
        <f ca="true">+IF(OFFSET('Hygiene Data'!$H$11,0,10*ROW('Hygiene Data'!H190))="","",OFFSET('Hygiene Data'!$H$11,0,10*ROW('Hygiene Data'!H190)))</f>
        <v/>
      </c>
      <c r="EB196" s="289" t="str">
        <f ca="true">+IF(OFFSET('Hygiene Data'!$H$12,0,10*ROW('Hygiene Data'!H190))="","",OFFSET('Hygiene Data'!$H$12,0,10*ROW('Hygiene Data'!H190)))</f>
        <v/>
      </c>
      <c r="EC196" s="289" t="str">
        <f ca="true">+IF(OFFSET('Hygiene Data'!$H$13,0,10*ROW('Hygiene Data'!H190))="","",OFFSET('Hygiene Data'!$H$13,0,10*ROW('Hygiene Data'!H190)))</f>
        <v/>
      </c>
      <c r="ED196" s="289" t="str">
        <f ca="true">+IF(OFFSET('Hygiene Data'!$I$11,0,10*ROW('Hygiene Data'!I190))="","",OFFSET('Hygiene Data'!$I$11,0,10*ROW('Hygiene Data'!I190)))</f>
        <v/>
      </c>
      <c r="EE196" s="289" t="str">
        <f ca="true">+IF(OFFSET('Hygiene Data'!$I$12,0,10*ROW('Hygiene Data'!I190))="","",OFFSET('Hygiene Data'!$I$12,0,10*ROW('Hygiene Data'!I190)))</f>
        <v/>
      </c>
      <c r="EF196" s="289"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5"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9"/>
      <c r="BS197" s="289" t="str">
        <f ca="true">+IF(OFFSET('Water Data'!$D$27,0,10*ROW('Water Data'!D191))="","",OFFSET('Water Data'!$D$27,0,10*ROW('Water Data'!D191)))</f>
        <v/>
      </c>
      <c r="BT197" s="289" t="str">
        <f ca="true">+IF(OFFSET('Water Data'!$D$28,0,10*ROW('Water Data'!D191))="","",OFFSET('Water Data'!$D$28,0,10*ROW('Water Data'!D191)))</f>
        <v/>
      </c>
      <c r="BU197" s="289" t="str">
        <f ca="true">+IF(OFFSET('Water Data'!$D$29,0,10*ROW('Water Data'!D191))="","",OFFSET('Water Data'!$D$29,0,10*ROW('Water Data'!D191)))</f>
        <v/>
      </c>
      <c r="BV197" s="289" t="str">
        <f ca="true">+IF(OFFSET('Water Data'!$E$27,0,10*ROW('Water Data'!E191))="","",OFFSET('Water Data'!$E$27,0,10*ROW('Water Data'!E191)))</f>
        <v/>
      </c>
      <c r="BW197" s="289" t="str">
        <f ca="true">+IF(OFFSET('Water Data'!$E$28,0,10*ROW('Water Data'!E191))="","",OFFSET('Water Data'!$E$28,0,10*ROW('Water Data'!E191)))</f>
        <v/>
      </c>
      <c r="BX197" s="289" t="str">
        <f ca="true">+IF(OFFSET('Water Data'!$E$29,0,10*ROW('Water Data'!E191))="","",OFFSET('Water Data'!$E$29,0,10*ROW('Water Data'!E191)))</f>
        <v/>
      </c>
      <c r="BY197" s="289" t="str">
        <f ca="true">+IF(OFFSET('Water Data'!$F$27,0,10*ROW('Water Data'!F191))="","",OFFSET('Water Data'!$F$27,0,10*ROW('Water Data'!F191)))</f>
        <v/>
      </c>
      <c r="BZ197" s="289" t="str">
        <f ca="true">+IF(OFFSET('Water Data'!$F$28,0,10*ROW('Water Data'!F191))="","",OFFSET('Water Data'!$F$28,0,10*ROW('Water Data'!F191)))</f>
        <v/>
      </c>
      <c r="CA197" s="289" t="str">
        <f ca="true">+IF(OFFSET('Water Data'!$F$29,0,10*ROW('Water Data'!F191))="","",OFFSET('Water Data'!$F$29,0,10*ROW('Water Data'!F191)))</f>
        <v/>
      </c>
      <c r="CB197" s="289" t="str">
        <f ca="true">+IF(OFFSET('Water Data'!$G$27,0,10*ROW('Water Data'!G191))="","",OFFSET('Water Data'!$G$27,0,10*ROW('Water Data'!G191)))</f>
        <v/>
      </c>
      <c r="CC197" s="289" t="str">
        <f ca="true">+IF(OFFSET('Water Data'!$G$28,0,10*ROW('Water Data'!G191))="","",OFFSET('Water Data'!$G$28,0,10*ROW('Water Data'!G191)))</f>
        <v/>
      </c>
      <c r="CD197" s="289" t="str">
        <f ca="true">+IF(OFFSET('Water Data'!$G$29,0,10*ROW('Water Data'!G191))="","",OFFSET('Water Data'!$G$29,0,10*ROW('Water Data'!G191)))</f>
        <v/>
      </c>
      <c r="CE197" s="289" t="str">
        <f ca="true">+IF(OFFSET('Water Data'!$H$27,0,10*ROW('Water Data'!H191))="","",OFFSET('Water Data'!$H$27,0,10*ROW('Water Data'!H191)))</f>
        <v/>
      </c>
      <c r="CF197" s="289" t="str">
        <f ca="true">+IF(OFFSET('Water Data'!$H$28,0,10*ROW('Water Data'!H191))="","",OFFSET('Water Data'!$H$28,0,10*ROW('Water Data'!H191)))</f>
        <v/>
      </c>
      <c r="CG197" s="289" t="str">
        <f ca="true">+IF(OFFSET('Water Data'!$H$29,0,10*ROW('Water Data'!H191))="","",OFFSET('Water Data'!$H$29,0,10*ROW('Water Data'!H191)))</f>
        <v/>
      </c>
      <c r="CH197" s="289" t="str">
        <f ca="true">+IF(OFFSET('Water Data'!$I$27,0,10*ROW('Water Data'!I191))="","",OFFSET('Water Data'!$I$27,0,10*ROW('Water Data'!I191)))</f>
        <v/>
      </c>
      <c r="CI197" s="289" t="str">
        <f ca="true">+IF(OFFSET('Water Data'!$I$28,0,10*ROW('Water Data'!I191))="","",OFFSET('Water Data'!$I$28,0,10*ROW('Water Data'!I191)))</f>
        <v/>
      </c>
      <c r="CJ197" s="289" t="str">
        <f ca="true">+IF(OFFSET('Water Data'!$I$29,0,10*ROW('Water Data'!I191))="","",OFFSET('Water Data'!$I$29,0,10*ROW('Water Data'!I191)))</f>
        <v/>
      </c>
      <c r="CK197" s="289" t="str">
        <f ca="true">+IF(OFFSET('Sanitation Data'!$D$28,0,10*ROW('Sanitation Data'!D191))="","",OFFSET('Sanitation Data'!$D$28,0,10*ROW('Sanitation Data'!D191)))</f>
        <v/>
      </c>
      <c r="CL197" s="289" t="str">
        <f ca="true">+IF(OFFSET('Sanitation Data'!$D$29,0,10*ROW('Sanitation Data'!D191))="","",OFFSET('Sanitation Data'!$D$29,0,10*ROW('Sanitation Data'!D191)))</f>
        <v/>
      </c>
      <c r="CM197" s="289" t="str">
        <f ca="true">+IF(OFFSET('Sanitation Data'!$D$30,0,10*ROW('Sanitation Data'!D191))="","",OFFSET('Sanitation Data'!$D$30,0,10*ROW('Sanitation Data'!D191)))</f>
        <v/>
      </c>
      <c r="CN197" s="289" t="str">
        <f ca="true">+IF(OFFSET('Sanitation Data'!$D$31,0,10*ROW('Sanitation Data'!D191))="","",OFFSET('Sanitation Data'!$D$31,0,10*ROW('Sanitation Data'!D191)))</f>
        <v/>
      </c>
      <c r="CO197" s="289" t="str">
        <f ca="true">+IF(OFFSET('Sanitation Data'!$D$32,0,10*ROW('Sanitation Data'!D191))="","",OFFSET('Sanitation Data'!$D$32,0,10*ROW('Sanitation Data'!D191)))</f>
        <v/>
      </c>
      <c r="CP197" s="289" t="str">
        <f ca="true">+IF(OFFSET('Sanitation Data'!$E$28,0,10*ROW('Sanitation Data'!E191))="","",OFFSET('Sanitation Data'!$E$28,0,10*ROW('Sanitation Data'!E191)))</f>
        <v/>
      </c>
      <c r="CQ197" s="289" t="str">
        <f ca="true">+IF(OFFSET('Sanitation Data'!$E$29,0,10*ROW('Sanitation Data'!E191))="","",OFFSET('Sanitation Data'!$E$29,0,10*ROW('Sanitation Data'!E191)))</f>
        <v/>
      </c>
      <c r="CR197" s="289" t="str">
        <f ca="true">+IF(OFFSET('Sanitation Data'!$E$30,0,10*ROW('Sanitation Data'!E191))="","",OFFSET('Sanitation Data'!$E$30,0,10*ROW('Sanitation Data'!E191)))</f>
        <v/>
      </c>
      <c r="CS197" s="289" t="str">
        <f ca="true">+IF(OFFSET('Sanitation Data'!$E$31,0,10*ROW('Sanitation Data'!E191))="","",OFFSET('Sanitation Data'!$E$31,0,10*ROW('Sanitation Data'!E191)))</f>
        <v/>
      </c>
      <c r="CT197" s="289" t="str">
        <f ca="true">+IF(OFFSET('Sanitation Data'!$E$32,0,10*ROW('Sanitation Data'!E191))="","",OFFSET('Sanitation Data'!$E$32,0,10*ROW('Sanitation Data'!E191)))</f>
        <v/>
      </c>
      <c r="CU197" s="289" t="str">
        <f ca="true">+IF(OFFSET('Sanitation Data'!$F$28,0,10*ROW('Sanitation Data'!F191))="","",OFFSET('Sanitation Data'!$F$28,0,10*ROW('Sanitation Data'!F191)))</f>
        <v/>
      </c>
      <c r="CV197" s="289" t="str">
        <f ca="true">+IF(OFFSET('Sanitation Data'!$F$29,0,10*ROW('Sanitation Data'!F191))="","",OFFSET('Sanitation Data'!$F$29,0,10*ROW('Sanitation Data'!F191)))</f>
        <v/>
      </c>
      <c r="CW197" s="289" t="str">
        <f ca="true">+IF(OFFSET('Sanitation Data'!$F$30,0,10*ROW('Sanitation Data'!F191))="","",OFFSET('Sanitation Data'!$F$30,0,10*ROW('Sanitation Data'!F191)))</f>
        <v/>
      </c>
      <c r="CX197" s="289" t="str">
        <f ca="true">+IF(OFFSET('Sanitation Data'!$F$31,0,10*ROW('Sanitation Data'!F191))="","",OFFSET('Sanitation Data'!$F$31,0,10*ROW('Sanitation Data'!F191)))</f>
        <v/>
      </c>
      <c r="CY197" s="289" t="str">
        <f ca="true">+IF(OFFSET('Sanitation Data'!$F$32,0,10*ROW('Sanitation Data'!F191))="","",OFFSET('Sanitation Data'!$F$32,0,10*ROW('Sanitation Data'!F191)))</f>
        <v/>
      </c>
      <c r="CZ197" s="289" t="str">
        <f ca="true">+IF(OFFSET('Sanitation Data'!$G$28,0,10*ROW('Sanitation Data'!G191))="","",OFFSET('Sanitation Data'!$G$28,0,10*ROW('Sanitation Data'!G191)))</f>
        <v/>
      </c>
      <c r="DA197" s="289" t="str">
        <f ca="true">+IF(OFFSET('Sanitation Data'!$G$29,0,10*ROW('Sanitation Data'!G191))="","",OFFSET('Sanitation Data'!$G$29,0,10*ROW('Sanitation Data'!G191)))</f>
        <v/>
      </c>
      <c r="DB197" s="289" t="str">
        <f ca="true">+IF(OFFSET('Sanitation Data'!$G$30,0,10*ROW('Sanitation Data'!G191))="","",OFFSET('Sanitation Data'!$G$30,0,10*ROW('Sanitation Data'!G191)))</f>
        <v/>
      </c>
      <c r="DC197" s="289" t="str">
        <f ca="true">+IF(OFFSET('Sanitation Data'!$G$31,0,10*ROW('Sanitation Data'!G191))="","",OFFSET('Sanitation Data'!$G$31,0,10*ROW('Sanitation Data'!G191)))</f>
        <v/>
      </c>
      <c r="DD197" s="289" t="str">
        <f ca="true">+IF(OFFSET('Sanitation Data'!$G$32,0,10*ROW('Sanitation Data'!G191))="","",OFFSET('Sanitation Data'!$G$32,0,10*ROW('Sanitation Data'!G191)))</f>
        <v/>
      </c>
      <c r="DE197" s="289" t="str">
        <f ca="true">+IF(OFFSET('Sanitation Data'!$H$28,0,10*ROW('Sanitation Data'!H191))="","",OFFSET('Sanitation Data'!$H$28,0,10*ROW('Sanitation Data'!H191)))</f>
        <v/>
      </c>
      <c r="DF197" s="289" t="str">
        <f ca="true">+IF(OFFSET('Sanitation Data'!$H$29,0,10*ROW('Sanitation Data'!H191))="","",OFFSET('Sanitation Data'!$H$29,0,10*ROW('Sanitation Data'!H191)))</f>
        <v/>
      </c>
      <c r="DG197" s="289" t="str">
        <f ca="true">+IF(OFFSET('Sanitation Data'!$H$30,0,10*ROW('Sanitation Data'!H191))="","",OFFSET('Sanitation Data'!$H$30,0,10*ROW('Sanitation Data'!H191)))</f>
        <v/>
      </c>
      <c r="DH197" s="289" t="str">
        <f ca="true">+IF(OFFSET('Sanitation Data'!$H$31,0,10*ROW('Sanitation Data'!H191))="","",OFFSET('Sanitation Data'!$H$31,0,10*ROW('Sanitation Data'!H191)))</f>
        <v/>
      </c>
      <c r="DI197" s="289" t="str">
        <f ca="true">+IF(OFFSET('Sanitation Data'!$H$32,0,10*ROW('Sanitation Data'!H191))="","",OFFSET('Sanitation Data'!$H$32,0,10*ROW('Sanitation Data'!H191)))</f>
        <v/>
      </c>
      <c r="DJ197" s="289" t="str">
        <f ca="true">+IF(OFFSET('Sanitation Data'!$I$28,0,10*ROW('Sanitation Data'!I191))="","",OFFSET('Sanitation Data'!$I$28,0,10*ROW('Sanitation Data'!I191)))</f>
        <v/>
      </c>
      <c r="DK197" s="289" t="str">
        <f ca="true">+IF(OFFSET('Sanitation Data'!$I$29,0,10*ROW('Sanitation Data'!I191))="","",OFFSET('Sanitation Data'!$I$29,0,10*ROW('Sanitation Data'!I191)))</f>
        <v/>
      </c>
      <c r="DL197" s="289" t="str">
        <f ca="true">+IF(OFFSET('Sanitation Data'!$I$30,0,10*ROW('Sanitation Data'!I191))="","",OFFSET('Sanitation Data'!$I$30,0,10*ROW('Sanitation Data'!I191)))</f>
        <v/>
      </c>
      <c r="DM197" s="289" t="str">
        <f ca="true">+IF(OFFSET('Sanitation Data'!$I$31,0,10*ROW('Sanitation Data'!I191))="","",OFFSET('Sanitation Data'!$I$31,0,10*ROW('Sanitation Data'!I191)))</f>
        <v/>
      </c>
      <c r="DN197" s="289" t="str">
        <f ca="true">+IF(OFFSET('Sanitation Data'!$I$32,0,10*ROW('Sanitation Data'!I191))="","",OFFSET('Sanitation Data'!$I$32,0,10*ROW('Sanitation Data'!I191)))</f>
        <v/>
      </c>
      <c r="DO197" s="289" t="str">
        <f ca="true">+IF(OFFSET('Hygiene Data'!$D$11,0,10*ROW('Hygiene Data'!D191))="","",OFFSET('Hygiene Data'!$D$11,0,10*ROW('Hygiene Data'!D191)))</f>
        <v/>
      </c>
      <c r="DP197" s="289" t="str">
        <f ca="true">+IF(OFFSET('Hygiene Data'!$D$12,0,10*ROW('Hygiene Data'!D191))="","",OFFSET('Hygiene Data'!$D$12,0,10*ROW('Hygiene Data'!D191)))</f>
        <v/>
      </c>
      <c r="DQ197" s="289" t="str">
        <f ca="true">+IF(OFFSET('Hygiene Data'!$D$13,0,10*ROW('Hygiene Data'!D191))="","",OFFSET('Hygiene Data'!$D$13,0,10*ROW('Hygiene Data'!D191)))</f>
        <v/>
      </c>
      <c r="DR197" s="289" t="str">
        <f ca="true">+IF(OFFSET('Hygiene Data'!$E$11,0,10*ROW('Hygiene Data'!E191))="","",OFFSET('Hygiene Data'!$E$11,0,10*ROW('Hygiene Data'!E191)))</f>
        <v/>
      </c>
      <c r="DS197" s="289" t="str">
        <f ca="true">+IF(OFFSET('Hygiene Data'!$E$12,0,10*ROW('Hygiene Data'!E191))="","",OFFSET('Hygiene Data'!$E$12,0,10*ROW('Hygiene Data'!E191)))</f>
        <v/>
      </c>
      <c r="DT197" s="289" t="str">
        <f ca="true">+IF(OFFSET('Hygiene Data'!$E$13,0,10*ROW('Hygiene Data'!E191))="","",OFFSET('Hygiene Data'!$E$13,0,10*ROW('Hygiene Data'!E191)))</f>
        <v/>
      </c>
      <c r="DU197" s="289" t="str">
        <f ca="true">+IF(OFFSET('Hygiene Data'!$F$11,0,10*ROW('Hygiene Data'!F191))="","",OFFSET('Hygiene Data'!$F$11,0,10*ROW('Hygiene Data'!F191)))</f>
        <v/>
      </c>
      <c r="DV197" s="289" t="str">
        <f ca="true">+IF(OFFSET('Hygiene Data'!$F$12,0,10*ROW('Hygiene Data'!F191))="","",OFFSET('Hygiene Data'!$F$12,0,10*ROW('Hygiene Data'!F191)))</f>
        <v/>
      </c>
      <c r="DW197" s="289" t="str">
        <f ca="true">+IF(OFFSET('Hygiene Data'!$F$13,0,10*ROW('Hygiene Data'!F191))="","",OFFSET('Hygiene Data'!$F$13,0,10*ROW('Hygiene Data'!F191)))</f>
        <v/>
      </c>
      <c r="DX197" s="289" t="str">
        <f ca="true">+IF(OFFSET('Hygiene Data'!$G$11,0,10*ROW('Hygiene Data'!G191))="","",OFFSET('Hygiene Data'!$G$11,0,10*ROW('Hygiene Data'!G191)))</f>
        <v/>
      </c>
      <c r="DY197" s="289" t="str">
        <f ca="true">+IF(OFFSET('Hygiene Data'!$G$12,0,10*ROW('Hygiene Data'!G191))="","",OFFSET('Hygiene Data'!$G$12,0,10*ROW('Hygiene Data'!G191)))</f>
        <v/>
      </c>
      <c r="DZ197" s="289" t="str">
        <f ca="true">+IF(OFFSET('Hygiene Data'!$G$13,0,10*ROW('Hygiene Data'!G191))="","",OFFSET('Hygiene Data'!$G$13,0,10*ROW('Hygiene Data'!G191)))</f>
        <v/>
      </c>
      <c r="EA197" s="289" t="str">
        <f ca="true">+IF(OFFSET('Hygiene Data'!$H$11,0,10*ROW('Hygiene Data'!H191))="","",OFFSET('Hygiene Data'!$H$11,0,10*ROW('Hygiene Data'!H191)))</f>
        <v/>
      </c>
      <c r="EB197" s="289" t="str">
        <f ca="true">+IF(OFFSET('Hygiene Data'!$H$12,0,10*ROW('Hygiene Data'!H191))="","",OFFSET('Hygiene Data'!$H$12,0,10*ROW('Hygiene Data'!H191)))</f>
        <v/>
      </c>
      <c r="EC197" s="289" t="str">
        <f ca="true">+IF(OFFSET('Hygiene Data'!$H$13,0,10*ROW('Hygiene Data'!H191))="","",OFFSET('Hygiene Data'!$H$13,0,10*ROW('Hygiene Data'!H191)))</f>
        <v/>
      </c>
      <c r="ED197" s="289" t="str">
        <f ca="true">+IF(OFFSET('Hygiene Data'!$I$11,0,10*ROW('Hygiene Data'!I191))="","",OFFSET('Hygiene Data'!$I$11,0,10*ROW('Hygiene Data'!I191)))</f>
        <v/>
      </c>
      <c r="EE197" s="289" t="str">
        <f ca="true">+IF(OFFSET('Hygiene Data'!$I$12,0,10*ROW('Hygiene Data'!I191))="","",OFFSET('Hygiene Data'!$I$12,0,10*ROW('Hygiene Data'!I191)))</f>
        <v/>
      </c>
      <c r="EF197" s="289"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5"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9"/>
      <c r="BS198" s="289" t="str">
        <f ca="true">+IF(OFFSET('Water Data'!$D$27,0,10*ROW('Water Data'!D192))="","",OFFSET('Water Data'!$D$27,0,10*ROW('Water Data'!D192)))</f>
        <v/>
      </c>
      <c r="BT198" s="289" t="str">
        <f ca="true">+IF(OFFSET('Water Data'!$D$28,0,10*ROW('Water Data'!D192))="","",OFFSET('Water Data'!$D$28,0,10*ROW('Water Data'!D192)))</f>
        <v/>
      </c>
      <c r="BU198" s="289" t="str">
        <f ca="true">+IF(OFFSET('Water Data'!$D$29,0,10*ROW('Water Data'!D192))="","",OFFSET('Water Data'!$D$29,0,10*ROW('Water Data'!D192)))</f>
        <v/>
      </c>
      <c r="BV198" s="289" t="str">
        <f ca="true">+IF(OFFSET('Water Data'!$E$27,0,10*ROW('Water Data'!E192))="","",OFFSET('Water Data'!$E$27,0,10*ROW('Water Data'!E192)))</f>
        <v/>
      </c>
      <c r="BW198" s="289" t="str">
        <f ca="true">+IF(OFFSET('Water Data'!$E$28,0,10*ROW('Water Data'!E192))="","",OFFSET('Water Data'!$E$28,0,10*ROW('Water Data'!E192)))</f>
        <v/>
      </c>
      <c r="BX198" s="289" t="str">
        <f ca="true">+IF(OFFSET('Water Data'!$E$29,0,10*ROW('Water Data'!E192))="","",OFFSET('Water Data'!$E$29,0,10*ROW('Water Data'!E192)))</f>
        <v/>
      </c>
      <c r="BY198" s="289" t="str">
        <f ca="true">+IF(OFFSET('Water Data'!$F$27,0,10*ROW('Water Data'!F192))="","",OFFSET('Water Data'!$F$27,0,10*ROW('Water Data'!F192)))</f>
        <v/>
      </c>
      <c r="BZ198" s="289" t="str">
        <f ca="true">+IF(OFFSET('Water Data'!$F$28,0,10*ROW('Water Data'!F192))="","",OFFSET('Water Data'!$F$28,0,10*ROW('Water Data'!F192)))</f>
        <v/>
      </c>
      <c r="CA198" s="289" t="str">
        <f ca="true">+IF(OFFSET('Water Data'!$F$29,0,10*ROW('Water Data'!F192))="","",OFFSET('Water Data'!$F$29,0,10*ROW('Water Data'!F192)))</f>
        <v/>
      </c>
      <c r="CB198" s="289" t="str">
        <f ca="true">+IF(OFFSET('Water Data'!$G$27,0,10*ROW('Water Data'!G192))="","",OFFSET('Water Data'!$G$27,0,10*ROW('Water Data'!G192)))</f>
        <v/>
      </c>
      <c r="CC198" s="289" t="str">
        <f ca="true">+IF(OFFSET('Water Data'!$G$28,0,10*ROW('Water Data'!G192))="","",OFFSET('Water Data'!$G$28,0,10*ROW('Water Data'!G192)))</f>
        <v/>
      </c>
      <c r="CD198" s="289" t="str">
        <f ca="true">+IF(OFFSET('Water Data'!$G$29,0,10*ROW('Water Data'!G192))="","",OFFSET('Water Data'!$G$29,0,10*ROW('Water Data'!G192)))</f>
        <v/>
      </c>
      <c r="CE198" s="289" t="str">
        <f ca="true">+IF(OFFSET('Water Data'!$H$27,0,10*ROW('Water Data'!H192))="","",OFFSET('Water Data'!$H$27,0,10*ROW('Water Data'!H192)))</f>
        <v/>
      </c>
      <c r="CF198" s="289" t="str">
        <f ca="true">+IF(OFFSET('Water Data'!$H$28,0,10*ROW('Water Data'!H192))="","",OFFSET('Water Data'!$H$28,0,10*ROW('Water Data'!H192)))</f>
        <v/>
      </c>
      <c r="CG198" s="289" t="str">
        <f ca="true">+IF(OFFSET('Water Data'!$H$29,0,10*ROW('Water Data'!H192))="","",OFFSET('Water Data'!$H$29,0,10*ROW('Water Data'!H192)))</f>
        <v/>
      </c>
      <c r="CH198" s="289" t="str">
        <f ca="true">+IF(OFFSET('Water Data'!$I$27,0,10*ROW('Water Data'!I192))="","",OFFSET('Water Data'!$I$27,0,10*ROW('Water Data'!I192)))</f>
        <v/>
      </c>
      <c r="CI198" s="289" t="str">
        <f ca="true">+IF(OFFSET('Water Data'!$I$28,0,10*ROW('Water Data'!I192))="","",OFFSET('Water Data'!$I$28,0,10*ROW('Water Data'!I192)))</f>
        <v/>
      </c>
      <c r="CJ198" s="289" t="str">
        <f ca="true">+IF(OFFSET('Water Data'!$I$29,0,10*ROW('Water Data'!I192))="","",OFFSET('Water Data'!$I$29,0,10*ROW('Water Data'!I192)))</f>
        <v/>
      </c>
      <c r="CK198" s="289" t="str">
        <f ca="true">+IF(OFFSET('Sanitation Data'!$D$28,0,10*ROW('Sanitation Data'!D192))="","",OFFSET('Sanitation Data'!$D$28,0,10*ROW('Sanitation Data'!D192)))</f>
        <v/>
      </c>
      <c r="CL198" s="289" t="str">
        <f ca="true">+IF(OFFSET('Sanitation Data'!$D$29,0,10*ROW('Sanitation Data'!D192))="","",OFFSET('Sanitation Data'!$D$29,0,10*ROW('Sanitation Data'!D192)))</f>
        <v/>
      </c>
      <c r="CM198" s="289" t="str">
        <f ca="true">+IF(OFFSET('Sanitation Data'!$D$30,0,10*ROW('Sanitation Data'!D192))="","",OFFSET('Sanitation Data'!$D$30,0,10*ROW('Sanitation Data'!D192)))</f>
        <v/>
      </c>
      <c r="CN198" s="289" t="str">
        <f ca="true">+IF(OFFSET('Sanitation Data'!$D$31,0,10*ROW('Sanitation Data'!D192))="","",OFFSET('Sanitation Data'!$D$31,0,10*ROW('Sanitation Data'!D192)))</f>
        <v/>
      </c>
      <c r="CO198" s="289" t="str">
        <f ca="true">+IF(OFFSET('Sanitation Data'!$D$32,0,10*ROW('Sanitation Data'!D192))="","",OFFSET('Sanitation Data'!$D$32,0,10*ROW('Sanitation Data'!D192)))</f>
        <v/>
      </c>
      <c r="CP198" s="289" t="str">
        <f ca="true">+IF(OFFSET('Sanitation Data'!$E$28,0,10*ROW('Sanitation Data'!E192))="","",OFFSET('Sanitation Data'!$E$28,0,10*ROW('Sanitation Data'!E192)))</f>
        <v/>
      </c>
      <c r="CQ198" s="289" t="str">
        <f ca="true">+IF(OFFSET('Sanitation Data'!$E$29,0,10*ROW('Sanitation Data'!E192))="","",OFFSET('Sanitation Data'!$E$29,0,10*ROW('Sanitation Data'!E192)))</f>
        <v/>
      </c>
      <c r="CR198" s="289" t="str">
        <f ca="true">+IF(OFFSET('Sanitation Data'!$E$30,0,10*ROW('Sanitation Data'!E192))="","",OFFSET('Sanitation Data'!$E$30,0,10*ROW('Sanitation Data'!E192)))</f>
        <v/>
      </c>
      <c r="CS198" s="289" t="str">
        <f ca="true">+IF(OFFSET('Sanitation Data'!$E$31,0,10*ROW('Sanitation Data'!E192))="","",OFFSET('Sanitation Data'!$E$31,0,10*ROW('Sanitation Data'!E192)))</f>
        <v/>
      </c>
      <c r="CT198" s="289" t="str">
        <f ca="true">+IF(OFFSET('Sanitation Data'!$E$32,0,10*ROW('Sanitation Data'!E192))="","",OFFSET('Sanitation Data'!$E$32,0,10*ROW('Sanitation Data'!E192)))</f>
        <v/>
      </c>
      <c r="CU198" s="289" t="str">
        <f ca="true">+IF(OFFSET('Sanitation Data'!$F$28,0,10*ROW('Sanitation Data'!F192))="","",OFFSET('Sanitation Data'!$F$28,0,10*ROW('Sanitation Data'!F192)))</f>
        <v/>
      </c>
      <c r="CV198" s="289" t="str">
        <f ca="true">+IF(OFFSET('Sanitation Data'!$F$29,0,10*ROW('Sanitation Data'!F192))="","",OFFSET('Sanitation Data'!$F$29,0,10*ROW('Sanitation Data'!F192)))</f>
        <v/>
      </c>
      <c r="CW198" s="289" t="str">
        <f ca="true">+IF(OFFSET('Sanitation Data'!$F$30,0,10*ROW('Sanitation Data'!F192))="","",OFFSET('Sanitation Data'!$F$30,0,10*ROW('Sanitation Data'!F192)))</f>
        <v/>
      </c>
      <c r="CX198" s="289" t="str">
        <f ca="true">+IF(OFFSET('Sanitation Data'!$F$31,0,10*ROW('Sanitation Data'!F192))="","",OFFSET('Sanitation Data'!$F$31,0,10*ROW('Sanitation Data'!F192)))</f>
        <v/>
      </c>
      <c r="CY198" s="289" t="str">
        <f ca="true">+IF(OFFSET('Sanitation Data'!$F$32,0,10*ROW('Sanitation Data'!F192))="","",OFFSET('Sanitation Data'!$F$32,0,10*ROW('Sanitation Data'!F192)))</f>
        <v/>
      </c>
      <c r="CZ198" s="289" t="str">
        <f ca="true">+IF(OFFSET('Sanitation Data'!$G$28,0,10*ROW('Sanitation Data'!G192))="","",OFFSET('Sanitation Data'!$G$28,0,10*ROW('Sanitation Data'!G192)))</f>
        <v/>
      </c>
      <c r="DA198" s="289" t="str">
        <f ca="true">+IF(OFFSET('Sanitation Data'!$G$29,0,10*ROW('Sanitation Data'!G192))="","",OFFSET('Sanitation Data'!$G$29,0,10*ROW('Sanitation Data'!G192)))</f>
        <v/>
      </c>
      <c r="DB198" s="289" t="str">
        <f ca="true">+IF(OFFSET('Sanitation Data'!$G$30,0,10*ROW('Sanitation Data'!G192))="","",OFFSET('Sanitation Data'!$G$30,0,10*ROW('Sanitation Data'!G192)))</f>
        <v/>
      </c>
      <c r="DC198" s="289" t="str">
        <f ca="true">+IF(OFFSET('Sanitation Data'!$G$31,0,10*ROW('Sanitation Data'!G192))="","",OFFSET('Sanitation Data'!$G$31,0,10*ROW('Sanitation Data'!G192)))</f>
        <v/>
      </c>
      <c r="DD198" s="289" t="str">
        <f ca="true">+IF(OFFSET('Sanitation Data'!$G$32,0,10*ROW('Sanitation Data'!G192))="","",OFFSET('Sanitation Data'!$G$32,0,10*ROW('Sanitation Data'!G192)))</f>
        <v/>
      </c>
      <c r="DE198" s="289" t="str">
        <f ca="true">+IF(OFFSET('Sanitation Data'!$H$28,0,10*ROW('Sanitation Data'!H192))="","",OFFSET('Sanitation Data'!$H$28,0,10*ROW('Sanitation Data'!H192)))</f>
        <v/>
      </c>
      <c r="DF198" s="289" t="str">
        <f ca="true">+IF(OFFSET('Sanitation Data'!$H$29,0,10*ROW('Sanitation Data'!H192))="","",OFFSET('Sanitation Data'!$H$29,0,10*ROW('Sanitation Data'!H192)))</f>
        <v/>
      </c>
      <c r="DG198" s="289" t="str">
        <f ca="true">+IF(OFFSET('Sanitation Data'!$H$30,0,10*ROW('Sanitation Data'!H192))="","",OFFSET('Sanitation Data'!$H$30,0,10*ROW('Sanitation Data'!H192)))</f>
        <v/>
      </c>
      <c r="DH198" s="289" t="str">
        <f ca="true">+IF(OFFSET('Sanitation Data'!$H$31,0,10*ROW('Sanitation Data'!H192))="","",OFFSET('Sanitation Data'!$H$31,0,10*ROW('Sanitation Data'!H192)))</f>
        <v/>
      </c>
      <c r="DI198" s="289" t="str">
        <f ca="true">+IF(OFFSET('Sanitation Data'!$H$32,0,10*ROW('Sanitation Data'!H192))="","",OFFSET('Sanitation Data'!$H$32,0,10*ROW('Sanitation Data'!H192)))</f>
        <v/>
      </c>
      <c r="DJ198" s="289" t="str">
        <f ca="true">+IF(OFFSET('Sanitation Data'!$I$28,0,10*ROW('Sanitation Data'!I192))="","",OFFSET('Sanitation Data'!$I$28,0,10*ROW('Sanitation Data'!I192)))</f>
        <v/>
      </c>
      <c r="DK198" s="289" t="str">
        <f ca="true">+IF(OFFSET('Sanitation Data'!$I$29,0,10*ROW('Sanitation Data'!I192))="","",OFFSET('Sanitation Data'!$I$29,0,10*ROW('Sanitation Data'!I192)))</f>
        <v/>
      </c>
      <c r="DL198" s="289" t="str">
        <f ca="true">+IF(OFFSET('Sanitation Data'!$I$30,0,10*ROW('Sanitation Data'!I192))="","",OFFSET('Sanitation Data'!$I$30,0,10*ROW('Sanitation Data'!I192)))</f>
        <v/>
      </c>
      <c r="DM198" s="289" t="str">
        <f ca="true">+IF(OFFSET('Sanitation Data'!$I$31,0,10*ROW('Sanitation Data'!I192))="","",OFFSET('Sanitation Data'!$I$31,0,10*ROW('Sanitation Data'!I192)))</f>
        <v/>
      </c>
      <c r="DN198" s="289" t="str">
        <f ca="true">+IF(OFFSET('Sanitation Data'!$I$32,0,10*ROW('Sanitation Data'!I192))="","",OFFSET('Sanitation Data'!$I$32,0,10*ROW('Sanitation Data'!I192)))</f>
        <v/>
      </c>
      <c r="DO198" s="289" t="str">
        <f ca="true">+IF(OFFSET('Hygiene Data'!$D$11,0,10*ROW('Hygiene Data'!D192))="","",OFFSET('Hygiene Data'!$D$11,0,10*ROW('Hygiene Data'!D192)))</f>
        <v/>
      </c>
      <c r="DP198" s="289" t="str">
        <f ca="true">+IF(OFFSET('Hygiene Data'!$D$12,0,10*ROW('Hygiene Data'!D192))="","",OFFSET('Hygiene Data'!$D$12,0,10*ROW('Hygiene Data'!D192)))</f>
        <v/>
      </c>
      <c r="DQ198" s="289" t="str">
        <f ca="true">+IF(OFFSET('Hygiene Data'!$D$13,0,10*ROW('Hygiene Data'!D192))="","",OFFSET('Hygiene Data'!$D$13,0,10*ROW('Hygiene Data'!D192)))</f>
        <v/>
      </c>
      <c r="DR198" s="289" t="str">
        <f ca="true">+IF(OFFSET('Hygiene Data'!$E$11,0,10*ROW('Hygiene Data'!E192))="","",OFFSET('Hygiene Data'!$E$11,0,10*ROW('Hygiene Data'!E192)))</f>
        <v/>
      </c>
      <c r="DS198" s="289" t="str">
        <f ca="true">+IF(OFFSET('Hygiene Data'!$E$12,0,10*ROW('Hygiene Data'!E192))="","",OFFSET('Hygiene Data'!$E$12,0,10*ROW('Hygiene Data'!E192)))</f>
        <v/>
      </c>
      <c r="DT198" s="289" t="str">
        <f ca="true">+IF(OFFSET('Hygiene Data'!$E$13,0,10*ROW('Hygiene Data'!E192))="","",OFFSET('Hygiene Data'!$E$13,0,10*ROW('Hygiene Data'!E192)))</f>
        <v/>
      </c>
      <c r="DU198" s="289" t="str">
        <f ca="true">+IF(OFFSET('Hygiene Data'!$F$11,0,10*ROW('Hygiene Data'!F192))="","",OFFSET('Hygiene Data'!$F$11,0,10*ROW('Hygiene Data'!F192)))</f>
        <v/>
      </c>
      <c r="DV198" s="289" t="str">
        <f ca="true">+IF(OFFSET('Hygiene Data'!$F$12,0,10*ROW('Hygiene Data'!F192))="","",OFFSET('Hygiene Data'!$F$12,0,10*ROW('Hygiene Data'!F192)))</f>
        <v/>
      </c>
      <c r="DW198" s="289" t="str">
        <f ca="true">+IF(OFFSET('Hygiene Data'!$F$13,0,10*ROW('Hygiene Data'!F192))="","",OFFSET('Hygiene Data'!$F$13,0,10*ROW('Hygiene Data'!F192)))</f>
        <v/>
      </c>
      <c r="DX198" s="289" t="str">
        <f ca="true">+IF(OFFSET('Hygiene Data'!$G$11,0,10*ROW('Hygiene Data'!G192))="","",OFFSET('Hygiene Data'!$G$11,0,10*ROW('Hygiene Data'!G192)))</f>
        <v/>
      </c>
      <c r="DY198" s="289" t="str">
        <f ca="true">+IF(OFFSET('Hygiene Data'!$G$12,0,10*ROW('Hygiene Data'!G192))="","",OFFSET('Hygiene Data'!$G$12,0,10*ROW('Hygiene Data'!G192)))</f>
        <v/>
      </c>
      <c r="DZ198" s="289" t="str">
        <f ca="true">+IF(OFFSET('Hygiene Data'!$G$13,0,10*ROW('Hygiene Data'!G192))="","",OFFSET('Hygiene Data'!$G$13,0,10*ROW('Hygiene Data'!G192)))</f>
        <v/>
      </c>
      <c r="EA198" s="289" t="str">
        <f ca="true">+IF(OFFSET('Hygiene Data'!$H$11,0,10*ROW('Hygiene Data'!H192))="","",OFFSET('Hygiene Data'!$H$11,0,10*ROW('Hygiene Data'!H192)))</f>
        <v/>
      </c>
      <c r="EB198" s="289" t="str">
        <f ca="true">+IF(OFFSET('Hygiene Data'!$H$12,0,10*ROW('Hygiene Data'!H192))="","",OFFSET('Hygiene Data'!$H$12,0,10*ROW('Hygiene Data'!H192)))</f>
        <v/>
      </c>
      <c r="EC198" s="289" t="str">
        <f ca="true">+IF(OFFSET('Hygiene Data'!$H$13,0,10*ROW('Hygiene Data'!H192))="","",OFFSET('Hygiene Data'!$H$13,0,10*ROW('Hygiene Data'!H192)))</f>
        <v/>
      </c>
      <c r="ED198" s="289" t="str">
        <f ca="true">+IF(OFFSET('Hygiene Data'!$I$11,0,10*ROW('Hygiene Data'!I192))="","",OFFSET('Hygiene Data'!$I$11,0,10*ROW('Hygiene Data'!I192)))</f>
        <v/>
      </c>
      <c r="EE198" s="289" t="str">
        <f ca="true">+IF(OFFSET('Hygiene Data'!$I$12,0,10*ROW('Hygiene Data'!I192))="","",OFFSET('Hygiene Data'!$I$12,0,10*ROW('Hygiene Data'!I192)))</f>
        <v/>
      </c>
      <c r="EF198" s="289"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5"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9"/>
      <c r="BS199" s="289" t="str">
        <f ca="true">+IF(OFFSET('Water Data'!$D$27,0,10*ROW('Water Data'!D193))="","",OFFSET('Water Data'!$D$27,0,10*ROW('Water Data'!D193)))</f>
        <v/>
      </c>
      <c r="BT199" s="289" t="str">
        <f ca="true">+IF(OFFSET('Water Data'!$D$28,0,10*ROW('Water Data'!D193))="","",OFFSET('Water Data'!$D$28,0,10*ROW('Water Data'!D193)))</f>
        <v/>
      </c>
      <c r="BU199" s="289" t="str">
        <f ca="true">+IF(OFFSET('Water Data'!$D$29,0,10*ROW('Water Data'!D193))="","",OFFSET('Water Data'!$D$29,0,10*ROW('Water Data'!D193)))</f>
        <v/>
      </c>
      <c r="BV199" s="289" t="str">
        <f ca="true">+IF(OFFSET('Water Data'!$E$27,0,10*ROW('Water Data'!E193))="","",OFFSET('Water Data'!$E$27,0,10*ROW('Water Data'!E193)))</f>
        <v/>
      </c>
      <c r="BW199" s="289" t="str">
        <f ca="true">+IF(OFFSET('Water Data'!$E$28,0,10*ROW('Water Data'!E193))="","",OFFSET('Water Data'!$E$28,0,10*ROW('Water Data'!E193)))</f>
        <v/>
      </c>
      <c r="BX199" s="289" t="str">
        <f ca="true">+IF(OFFSET('Water Data'!$E$29,0,10*ROW('Water Data'!E193))="","",OFFSET('Water Data'!$E$29,0,10*ROW('Water Data'!E193)))</f>
        <v/>
      </c>
      <c r="BY199" s="289" t="str">
        <f ca="true">+IF(OFFSET('Water Data'!$F$27,0,10*ROW('Water Data'!F193))="","",OFFSET('Water Data'!$F$27,0,10*ROW('Water Data'!F193)))</f>
        <v/>
      </c>
      <c r="BZ199" s="289" t="str">
        <f ca="true">+IF(OFFSET('Water Data'!$F$28,0,10*ROW('Water Data'!F193))="","",OFFSET('Water Data'!$F$28,0,10*ROW('Water Data'!F193)))</f>
        <v/>
      </c>
      <c r="CA199" s="289" t="str">
        <f ca="true">+IF(OFFSET('Water Data'!$F$29,0,10*ROW('Water Data'!F193))="","",OFFSET('Water Data'!$F$29,0,10*ROW('Water Data'!F193)))</f>
        <v/>
      </c>
      <c r="CB199" s="289" t="str">
        <f ca="true">+IF(OFFSET('Water Data'!$G$27,0,10*ROW('Water Data'!G193))="","",OFFSET('Water Data'!$G$27,0,10*ROW('Water Data'!G193)))</f>
        <v/>
      </c>
      <c r="CC199" s="289" t="str">
        <f ca="true">+IF(OFFSET('Water Data'!$G$28,0,10*ROW('Water Data'!G193))="","",OFFSET('Water Data'!$G$28,0,10*ROW('Water Data'!G193)))</f>
        <v/>
      </c>
      <c r="CD199" s="289" t="str">
        <f ca="true">+IF(OFFSET('Water Data'!$G$29,0,10*ROW('Water Data'!G193))="","",OFFSET('Water Data'!$G$29,0,10*ROW('Water Data'!G193)))</f>
        <v/>
      </c>
      <c r="CE199" s="289" t="str">
        <f ca="true">+IF(OFFSET('Water Data'!$H$27,0,10*ROW('Water Data'!H193))="","",OFFSET('Water Data'!$H$27,0,10*ROW('Water Data'!H193)))</f>
        <v/>
      </c>
      <c r="CF199" s="289" t="str">
        <f ca="true">+IF(OFFSET('Water Data'!$H$28,0,10*ROW('Water Data'!H193))="","",OFFSET('Water Data'!$H$28,0,10*ROW('Water Data'!H193)))</f>
        <v/>
      </c>
      <c r="CG199" s="289" t="str">
        <f ca="true">+IF(OFFSET('Water Data'!$H$29,0,10*ROW('Water Data'!H193))="","",OFFSET('Water Data'!$H$29,0,10*ROW('Water Data'!H193)))</f>
        <v/>
      </c>
      <c r="CH199" s="289" t="str">
        <f ca="true">+IF(OFFSET('Water Data'!$I$27,0,10*ROW('Water Data'!I193))="","",OFFSET('Water Data'!$I$27,0,10*ROW('Water Data'!I193)))</f>
        <v/>
      </c>
      <c r="CI199" s="289" t="str">
        <f ca="true">+IF(OFFSET('Water Data'!$I$28,0,10*ROW('Water Data'!I193))="","",OFFSET('Water Data'!$I$28,0,10*ROW('Water Data'!I193)))</f>
        <v/>
      </c>
      <c r="CJ199" s="289" t="str">
        <f ca="true">+IF(OFFSET('Water Data'!$I$29,0,10*ROW('Water Data'!I193))="","",OFFSET('Water Data'!$I$29,0,10*ROW('Water Data'!I193)))</f>
        <v/>
      </c>
      <c r="CK199" s="289" t="str">
        <f ca="true">+IF(OFFSET('Sanitation Data'!$D$28,0,10*ROW('Sanitation Data'!D193))="","",OFFSET('Sanitation Data'!$D$28,0,10*ROW('Sanitation Data'!D193)))</f>
        <v/>
      </c>
      <c r="CL199" s="289" t="str">
        <f ca="true">+IF(OFFSET('Sanitation Data'!$D$29,0,10*ROW('Sanitation Data'!D193))="","",OFFSET('Sanitation Data'!$D$29,0,10*ROW('Sanitation Data'!D193)))</f>
        <v/>
      </c>
      <c r="CM199" s="289" t="str">
        <f ca="true">+IF(OFFSET('Sanitation Data'!$D$30,0,10*ROW('Sanitation Data'!D193))="","",OFFSET('Sanitation Data'!$D$30,0,10*ROW('Sanitation Data'!D193)))</f>
        <v/>
      </c>
      <c r="CN199" s="289" t="str">
        <f ca="true">+IF(OFFSET('Sanitation Data'!$D$31,0,10*ROW('Sanitation Data'!D193))="","",OFFSET('Sanitation Data'!$D$31,0,10*ROW('Sanitation Data'!D193)))</f>
        <v/>
      </c>
      <c r="CO199" s="289" t="str">
        <f ca="true">+IF(OFFSET('Sanitation Data'!$D$32,0,10*ROW('Sanitation Data'!D193))="","",OFFSET('Sanitation Data'!$D$32,0,10*ROW('Sanitation Data'!D193)))</f>
        <v/>
      </c>
      <c r="CP199" s="289" t="str">
        <f ca="true">+IF(OFFSET('Sanitation Data'!$E$28,0,10*ROW('Sanitation Data'!E193))="","",OFFSET('Sanitation Data'!$E$28,0,10*ROW('Sanitation Data'!E193)))</f>
        <v/>
      </c>
      <c r="CQ199" s="289" t="str">
        <f ca="true">+IF(OFFSET('Sanitation Data'!$E$29,0,10*ROW('Sanitation Data'!E193))="","",OFFSET('Sanitation Data'!$E$29,0,10*ROW('Sanitation Data'!E193)))</f>
        <v/>
      </c>
      <c r="CR199" s="289" t="str">
        <f ca="true">+IF(OFFSET('Sanitation Data'!$E$30,0,10*ROW('Sanitation Data'!E193))="","",OFFSET('Sanitation Data'!$E$30,0,10*ROW('Sanitation Data'!E193)))</f>
        <v/>
      </c>
      <c r="CS199" s="289" t="str">
        <f ca="true">+IF(OFFSET('Sanitation Data'!$E$31,0,10*ROW('Sanitation Data'!E193))="","",OFFSET('Sanitation Data'!$E$31,0,10*ROW('Sanitation Data'!E193)))</f>
        <v/>
      </c>
      <c r="CT199" s="289" t="str">
        <f ca="true">+IF(OFFSET('Sanitation Data'!$E$32,0,10*ROW('Sanitation Data'!E193))="","",OFFSET('Sanitation Data'!$E$32,0,10*ROW('Sanitation Data'!E193)))</f>
        <v/>
      </c>
      <c r="CU199" s="289" t="str">
        <f ca="true">+IF(OFFSET('Sanitation Data'!$F$28,0,10*ROW('Sanitation Data'!F193))="","",OFFSET('Sanitation Data'!$F$28,0,10*ROW('Sanitation Data'!F193)))</f>
        <v/>
      </c>
      <c r="CV199" s="289" t="str">
        <f ca="true">+IF(OFFSET('Sanitation Data'!$F$29,0,10*ROW('Sanitation Data'!F193))="","",OFFSET('Sanitation Data'!$F$29,0,10*ROW('Sanitation Data'!F193)))</f>
        <v/>
      </c>
      <c r="CW199" s="289" t="str">
        <f ca="true">+IF(OFFSET('Sanitation Data'!$F$30,0,10*ROW('Sanitation Data'!F193))="","",OFFSET('Sanitation Data'!$F$30,0,10*ROW('Sanitation Data'!F193)))</f>
        <v/>
      </c>
      <c r="CX199" s="289" t="str">
        <f ca="true">+IF(OFFSET('Sanitation Data'!$F$31,0,10*ROW('Sanitation Data'!F193))="","",OFFSET('Sanitation Data'!$F$31,0,10*ROW('Sanitation Data'!F193)))</f>
        <v/>
      </c>
      <c r="CY199" s="289" t="str">
        <f ca="true">+IF(OFFSET('Sanitation Data'!$F$32,0,10*ROW('Sanitation Data'!F193))="","",OFFSET('Sanitation Data'!$F$32,0,10*ROW('Sanitation Data'!F193)))</f>
        <v/>
      </c>
      <c r="CZ199" s="289" t="str">
        <f ca="true">+IF(OFFSET('Sanitation Data'!$G$28,0,10*ROW('Sanitation Data'!G193))="","",OFFSET('Sanitation Data'!$G$28,0,10*ROW('Sanitation Data'!G193)))</f>
        <v/>
      </c>
      <c r="DA199" s="289" t="str">
        <f ca="true">+IF(OFFSET('Sanitation Data'!$G$29,0,10*ROW('Sanitation Data'!G193))="","",OFFSET('Sanitation Data'!$G$29,0,10*ROW('Sanitation Data'!G193)))</f>
        <v/>
      </c>
      <c r="DB199" s="289" t="str">
        <f ca="true">+IF(OFFSET('Sanitation Data'!$G$30,0,10*ROW('Sanitation Data'!G193))="","",OFFSET('Sanitation Data'!$G$30,0,10*ROW('Sanitation Data'!G193)))</f>
        <v/>
      </c>
      <c r="DC199" s="289" t="str">
        <f ca="true">+IF(OFFSET('Sanitation Data'!$G$31,0,10*ROW('Sanitation Data'!G193))="","",OFFSET('Sanitation Data'!$G$31,0,10*ROW('Sanitation Data'!G193)))</f>
        <v/>
      </c>
      <c r="DD199" s="289" t="str">
        <f ca="true">+IF(OFFSET('Sanitation Data'!$G$32,0,10*ROW('Sanitation Data'!G193))="","",OFFSET('Sanitation Data'!$G$32,0,10*ROW('Sanitation Data'!G193)))</f>
        <v/>
      </c>
      <c r="DE199" s="289" t="str">
        <f ca="true">+IF(OFFSET('Sanitation Data'!$H$28,0,10*ROW('Sanitation Data'!H193))="","",OFFSET('Sanitation Data'!$H$28,0,10*ROW('Sanitation Data'!H193)))</f>
        <v/>
      </c>
      <c r="DF199" s="289" t="str">
        <f ca="true">+IF(OFFSET('Sanitation Data'!$H$29,0,10*ROW('Sanitation Data'!H193))="","",OFFSET('Sanitation Data'!$H$29,0,10*ROW('Sanitation Data'!H193)))</f>
        <v/>
      </c>
      <c r="DG199" s="289" t="str">
        <f ca="true">+IF(OFFSET('Sanitation Data'!$H$30,0,10*ROW('Sanitation Data'!H193))="","",OFFSET('Sanitation Data'!$H$30,0,10*ROW('Sanitation Data'!H193)))</f>
        <v/>
      </c>
      <c r="DH199" s="289" t="str">
        <f ca="true">+IF(OFFSET('Sanitation Data'!$H$31,0,10*ROW('Sanitation Data'!H193))="","",OFFSET('Sanitation Data'!$H$31,0,10*ROW('Sanitation Data'!H193)))</f>
        <v/>
      </c>
      <c r="DI199" s="289" t="str">
        <f ca="true">+IF(OFFSET('Sanitation Data'!$H$32,0,10*ROW('Sanitation Data'!H193))="","",OFFSET('Sanitation Data'!$H$32,0,10*ROW('Sanitation Data'!H193)))</f>
        <v/>
      </c>
      <c r="DJ199" s="289" t="str">
        <f ca="true">+IF(OFFSET('Sanitation Data'!$I$28,0,10*ROW('Sanitation Data'!I193))="","",OFFSET('Sanitation Data'!$I$28,0,10*ROW('Sanitation Data'!I193)))</f>
        <v/>
      </c>
      <c r="DK199" s="289" t="str">
        <f ca="true">+IF(OFFSET('Sanitation Data'!$I$29,0,10*ROW('Sanitation Data'!I193))="","",OFFSET('Sanitation Data'!$I$29,0,10*ROW('Sanitation Data'!I193)))</f>
        <v/>
      </c>
      <c r="DL199" s="289" t="str">
        <f ca="true">+IF(OFFSET('Sanitation Data'!$I$30,0,10*ROW('Sanitation Data'!I193))="","",OFFSET('Sanitation Data'!$I$30,0,10*ROW('Sanitation Data'!I193)))</f>
        <v/>
      </c>
      <c r="DM199" s="289" t="str">
        <f ca="true">+IF(OFFSET('Sanitation Data'!$I$31,0,10*ROW('Sanitation Data'!I193))="","",OFFSET('Sanitation Data'!$I$31,0,10*ROW('Sanitation Data'!I193)))</f>
        <v/>
      </c>
      <c r="DN199" s="289" t="str">
        <f ca="true">+IF(OFFSET('Sanitation Data'!$I$32,0,10*ROW('Sanitation Data'!I193))="","",OFFSET('Sanitation Data'!$I$32,0,10*ROW('Sanitation Data'!I193)))</f>
        <v/>
      </c>
      <c r="DO199" s="289" t="str">
        <f ca="true">+IF(OFFSET('Hygiene Data'!$D$11,0,10*ROW('Hygiene Data'!D193))="","",OFFSET('Hygiene Data'!$D$11,0,10*ROW('Hygiene Data'!D193)))</f>
        <v/>
      </c>
      <c r="DP199" s="289" t="str">
        <f ca="true">+IF(OFFSET('Hygiene Data'!$D$12,0,10*ROW('Hygiene Data'!D193))="","",OFFSET('Hygiene Data'!$D$12,0,10*ROW('Hygiene Data'!D193)))</f>
        <v/>
      </c>
      <c r="DQ199" s="289" t="str">
        <f ca="true">+IF(OFFSET('Hygiene Data'!$D$13,0,10*ROW('Hygiene Data'!D193))="","",OFFSET('Hygiene Data'!$D$13,0,10*ROW('Hygiene Data'!D193)))</f>
        <v/>
      </c>
      <c r="DR199" s="289" t="str">
        <f ca="true">+IF(OFFSET('Hygiene Data'!$E$11,0,10*ROW('Hygiene Data'!E193))="","",OFFSET('Hygiene Data'!$E$11,0,10*ROW('Hygiene Data'!E193)))</f>
        <v/>
      </c>
      <c r="DS199" s="289" t="str">
        <f ca="true">+IF(OFFSET('Hygiene Data'!$E$12,0,10*ROW('Hygiene Data'!E193))="","",OFFSET('Hygiene Data'!$E$12,0,10*ROW('Hygiene Data'!E193)))</f>
        <v/>
      </c>
      <c r="DT199" s="289" t="str">
        <f ca="true">+IF(OFFSET('Hygiene Data'!$E$13,0,10*ROW('Hygiene Data'!E193))="","",OFFSET('Hygiene Data'!$E$13,0,10*ROW('Hygiene Data'!E193)))</f>
        <v/>
      </c>
      <c r="DU199" s="289" t="str">
        <f ca="true">+IF(OFFSET('Hygiene Data'!$F$11,0,10*ROW('Hygiene Data'!F193))="","",OFFSET('Hygiene Data'!$F$11,0,10*ROW('Hygiene Data'!F193)))</f>
        <v/>
      </c>
      <c r="DV199" s="289" t="str">
        <f ca="true">+IF(OFFSET('Hygiene Data'!$F$12,0,10*ROW('Hygiene Data'!F193))="","",OFFSET('Hygiene Data'!$F$12,0,10*ROW('Hygiene Data'!F193)))</f>
        <v/>
      </c>
      <c r="DW199" s="289" t="str">
        <f ca="true">+IF(OFFSET('Hygiene Data'!$F$13,0,10*ROW('Hygiene Data'!F193))="","",OFFSET('Hygiene Data'!$F$13,0,10*ROW('Hygiene Data'!F193)))</f>
        <v/>
      </c>
      <c r="DX199" s="289" t="str">
        <f ca="true">+IF(OFFSET('Hygiene Data'!$G$11,0,10*ROW('Hygiene Data'!G193))="","",OFFSET('Hygiene Data'!$G$11,0,10*ROW('Hygiene Data'!G193)))</f>
        <v/>
      </c>
      <c r="DY199" s="289" t="str">
        <f ca="true">+IF(OFFSET('Hygiene Data'!$G$12,0,10*ROW('Hygiene Data'!G193))="","",OFFSET('Hygiene Data'!$G$12,0,10*ROW('Hygiene Data'!G193)))</f>
        <v/>
      </c>
      <c r="DZ199" s="289" t="str">
        <f ca="true">+IF(OFFSET('Hygiene Data'!$G$13,0,10*ROW('Hygiene Data'!G193))="","",OFFSET('Hygiene Data'!$G$13,0,10*ROW('Hygiene Data'!G193)))</f>
        <v/>
      </c>
      <c r="EA199" s="289" t="str">
        <f ca="true">+IF(OFFSET('Hygiene Data'!$H$11,0,10*ROW('Hygiene Data'!H193))="","",OFFSET('Hygiene Data'!$H$11,0,10*ROW('Hygiene Data'!H193)))</f>
        <v/>
      </c>
      <c r="EB199" s="289" t="str">
        <f ca="true">+IF(OFFSET('Hygiene Data'!$H$12,0,10*ROW('Hygiene Data'!H193))="","",OFFSET('Hygiene Data'!$H$12,0,10*ROW('Hygiene Data'!H193)))</f>
        <v/>
      </c>
      <c r="EC199" s="289" t="str">
        <f ca="true">+IF(OFFSET('Hygiene Data'!$H$13,0,10*ROW('Hygiene Data'!H193))="","",OFFSET('Hygiene Data'!$H$13,0,10*ROW('Hygiene Data'!H193)))</f>
        <v/>
      </c>
      <c r="ED199" s="289" t="str">
        <f ca="true">+IF(OFFSET('Hygiene Data'!$I$11,0,10*ROW('Hygiene Data'!I193))="","",OFFSET('Hygiene Data'!$I$11,0,10*ROW('Hygiene Data'!I193)))</f>
        <v/>
      </c>
      <c r="EE199" s="289" t="str">
        <f ca="true">+IF(OFFSET('Hygiene Data'!$I$12,0,10*ROW('Hygiene Data'!I193))="","",OFFSET('Hygiene Data'!$I$12,0,10*ROW('Hygiene Data'!I193)))</f>
        <v/>
      </c>
      <c r="EF199" s="289"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5"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9"/>
      <c r="BS200" s="289" t="str">
        <f ca="true">+IF(OFFSET('Water Data'!$D$27,0,10*ROW('Water Data'!D194))="","",OFFSET('Water Data'!$D$27,0,10*ROW('Water Data'!D194)))</f>
        <v/>
      </c>
      <c r="BT200" s="289" t="str">
        <f ca="true">+IF(OFFSET('Water Data'!$D$28,0,10*ROW('Water Data'!D194))="","",OFFSET('Water Data'!$D$28,0,10*ROW('Water Data'!D194)))</f>
        <v/>
      </c>
      <c r="BU200" s="289" t="str">
        <f ca="true">+IF(OFFSET('Water Data'!$D$29,0,10*ROW('Water Data'!D194))="","",OFFSET('Water Data'!$D$29,0,10*ROW('Water Data'!D194)))</f>
        <v/>
      </c>
      <c r="BV200" s="289" t="str">
        <f ca="true">+IF(OFFSET('Water Data'!$E$27,0,10*ROW('Water Data'!E194))="","",OFFSET('Water Data'!$E$27,0,10*ROW('Water Data'!E194)))</f>
        <v/>
      </c>
      <c r="BW200" s="289" t="str">
        <f ca="true">+IF(OFFSET('Water Data'!$E$28,0,10*ROW('Water Data'!E194))="","",OFFSET('Water Data'!$E$28,0,10*ROW('Water Data'!E194)))</f>
        <v/>
      </c>
      <c r="BX200" s="289" t="str">
        <f ca="true">+IF(OFFSET('Water Data'!$E$29,0,10*ROW('Water Data'!E194))="","",OFFSET('Water Data'!$E$29,0,10*ROW('Water Data'!E194)))</f>
        <v/>
      </c>
      <c r="BY200" s="289" t="str">
        <f ca="true">+IF(OFFSET('Water Data'!$F$27,0,10*ROW('Water Data'!F194))="","",OFFSET('Water Data'!$F$27,0,10*ROW('Water Data'!F194)))</f>
        <v/>
      </c>
      <c r="BZ200" s="289" t="str">
        <f ca="true">+IF(OFFSET('Water Data'!$F$28,0,10*ROW('Water Data'!F194))="","",OFFSET('Water Data'!$F$28,0,10*ROW('Water Data'!F194)))</f>
        <v/>
      </c>
      <c r="CA200" s="289" t="str">
        <f ca="true">+IF(OFFSET('Water Data'!$F$29,0,10*ROW('Water Data'!F194))="","",OFFSET('Water Data'!$F$29,0,10*ROW('Water Data'!F194)))</f>
        <v/>
      </c>
      <c r="CB200" s="289" t="str">
        <f ca="true">+IF(OFFSET('Water Data'!$G$27,0,10*ROW('Water Data'!G194))="","",OFFSET('Water Data'!$G$27,0,10*ROW('Water Data'!G194)))</f>
        <v/>
      </c>
      <c r="CC200" s="289" t="str">
        <f ca="true">+IF(OFFSET('Water Data'!$G$28,0,10*ROW('Water Data'!G194))="","",OFFSET('Water Data'!$G$28,0,10*ROW('Water Data'!G194)))</f>
        <v/>
      </c>
      <c r="CD200" s="289" t="str">
        <f ca="true">+IF(OFFSET('Water Data'!$G$29,0,10*ROW('Water Data'!G194))="","",OFFSET('Water Data'!$G$29,0,10*ROW('Water Data'!G194)))</f>
        <v/>
      </c>
      <c r="CE200" s="289" t="str">
        <f ca="true">+IF(OFFSET('Water Data'!$H$27,0,10*ROW('Water Data'!H194))="","",OFFSET('Water Data'!$H$27,0,10*ROW('Water Data'!H194)))</f>
        <v/>
      </c>
      <c r="CF200" s="289" t="str">
        <f ca="true">+IF(OFFSET('Water Data'!$H$28,0,10*ROW('Water Data'!H194))="","",OFFSET('Water Data'!$H$28,0,10*ROW('Water Data'!H194)))</f>
        <v/>
      </c>
      <c r="CG200" s="289" t="str">
        <f ca="true">+IF(OFFSET('Water Data'!$H$29,0,10*ROW('Water Data'!H194))="","",OFFSET('Water Data'!$H$29,0,10*ROW('Water Data'!H194)))</f>
        <v/>
      </c>
      <c r="CH200" s="289" t="str">
        <f ca="true">+IF(OFFSET('Water Data'!$I$27,0,10*ROW('Water Data'!I194))="","",OFFSET('Water Data'!$I$27,0,10*ROW('Water Data'!I194)))</f>
        <v/>
      </c>
      <c r="CI200" s="289" t="str">
        <f ca="true">+IF(OFFSET('Water Data'!$I$28,0,10*ROW('Water Data'!I194))="","",OFFSET('Water Data'!$I$28,0,10*ROW('Water Data'!I194)))</f>
        <v/>
      </c>
      <c r="CJ200" s="289" t="str">
        <f ca="true">+IF(OFFSET('Water Data'!$I$29,0,10*ROW('Water Data'!I194))="","",OFFSET('Water Data'!$I$29,0,10*ROW('Water Data'!I194)))</f>
        <v/>
      </c>
      <c r="CK200" s="289" t="str">
        <f ca="true">+IF(OFFSET('Sanitation Data'!$D$28,0,10*ROW('Sanitation Data'!D194))="","",OFFSET('Sanitation Data'!$D$28,0,10*ROW('Sanitation Data'!D194)))</f>
        <v/>
      </c>
      <c r="CL200" s="289" t="str">
        <f ca="true">+IF(OFFSET('Sanitation Data'!$D$29,0,10*ROW('Sanitation Data'!D194))="","",OFFSET('Sanitation Data'!$D$29,0,10*ROW('Sanitation Data'!D194)))</f>
        <v/>
      </c>
      <c r="CM200" s="289" t="str">
        <f ca="true">+IF(OFFSET('Sanitation Data'!$D$30,0,10*ROW('Sanitation Data'!D194))="","",OFFSET('Sanitation Data'!$D$30,0,10*ROW('Sanitation Data'!D194)))</f>
        <v/>
      </c>
      <c r="CN200" s="289" t="str">
        <f ca="true">+IF(OFFSET('Sanitation Data'!$D$31,0,10*ROW('Sanitation Data'!D194))="","",OFFSET('Sanitation Data'!$D$31,0,10*ROW('Sanitation Data'!D194)))</f>
        <v/>
      </c>
      <c r="CO200" s="289" t="str">
        <f ca="true">+IF(OFFSET('Sanitation Data'!$D$32,0,10*ROW('Sanitation Data'!D194))="","",OFFSET('Sanitation Data'!$D$32,0,10*ROW('Sanitation Data'!D194)))</f>
        <v/>
      </c>
      <c r="CP200" s="289" t="str">
        <f ca="true">+IF(OFFSET('Sanitation Data'!$E$28,0,10*ROW('Sanitation Data'!E194))="","",OFFSET('Sanitation Data'!$E$28,0,10*ROW('Sanitation Data'!E194)))</f>
        <v/>
      </c>
      <c r="CQ200" s="289" t="str">
        <f ca="true">+IF(OFFSET('Sanitation Data'!$E$29,0,10*ROW('Sanitation Data'!E194))="","",OFFSET('Sanitation Data'!$E$29,0,10*ROW('Sanitation Data'!E194)))</f>
        <v/>
      </c>
      <c r="CR200" s="289" t="str">
        <f ca="true">+IF(OFFSET('Sanitation Data'!$E$30,0,10*ROW('Sanitation Data'!E194))="","",OFFSET('Sanitation Data'!$E$30,0,10*ROW('Sanitation Data'!E194)))</f>
        <v/>
      </c>
      <c r="CS200" s="289" t="str">
        <f ca="true">+IF(OFFSET('Sanitation Data'!$E$31,0,10*ROW('Sanitation Data'!E194))="","",OFFSET('Sanitation Data'!$E$31,0,10*ROW('Sanitation Data'!E194)))</f>
        <v/>
      </c>
      <c r="CT200" s="289" t="str">
        <f ca="true">+IF(OFFSET('Sanitation Data'!$E$32,0,10*ROW('Sanitation Data'!E194))="","",OFFSET('Sanitation Data'!$E$32,0,10*ROW('Sanitation Data'!E194)))</f>
        <v/>
      </c>
      <c r="CU200" s="289" t="str">
        <f ca="true">+IF(OFFSET('Sanitation Data'!$F$28,0,10*ROW('Sanitation Data'!F194))="","",OFFSET('Sanitation Data'!$F$28,0,10*ROW('Sanitation Data'!F194)))</f>
        <v/>
      </c>
      <c r="CV200" s="289" t="str">
        <f ca="true">+IF(OFFSET('Sanitation Data'!$F$29,0,10*ROW('Sanitation Data'!F194))="","",OFFSET('Sanitation Data'!$F$29,0,10*ROW('Sanitation Data'!F194)))</f>
        <v/>
      </c>
      <c r="CW200" s="289" t="str">
        <f ca="true">+IF(OFFSET('Sanitation Data'!$F$30,0,10*ROW('Sanitation Data'!F194))="","",OFFSET('Sanitation Data'!$F$30,0,10*ROW('Sanitation Data'!F194)))</f>
        <v/>
      </c>
      <c r="CX200" s="289" t="str">
        <f ca="true">+IF(OFFSET('Sanitation Data'!$F$31,0,10*ROW('Sanitation Data'!F194))="","",OFFSET('Sanitation Data'!$F$31,0,10*ROW('Sanitation Data'!F194)))</f>
        <v/>
      </c>
      <c r="CY200" s="289" t="str">
        <f ca="true">+IF(OFFSET('Sanitation Data'!$F$32,0,10*ROW('Sanitation Data'!F194))="","",OFFSET('Sanitation Data'!$F$32,0,10*ROW('Sanitation Data'!F194)))</f>
        <v/>
      </c>
      <c r="CZ200" s="289" t="str">
        <f ca="true">+IF(OFFSET('Sanitation Data'!$G$28,0,10*ROW('Sanitation Data'!G194))="","",OFFSET('Sanitation Data'!$G$28,0,10*ROW('Sanitation Data'!G194)))</f>
        <v/>
      </c>
      <c r="DA200" s="289" t="str">
        <f ca="true">+IF(OFFSET('Sanitation Data'!$G$29,0,10*ROW('Sanitation Data'!G194))="","",OFFSET('Sanitation Data'!$G$29,0,10*ROW('Sanitation Data'!G194)))</f>
        <v/>
      </c>
      <c r="DB200" s="289" t="str">
        <f ca="true">+IF(OFFSET('Sanitation Data'!$G$30,0,10*ROW('Sanitation Data'!G194))="","",OFFSET('Sanitation Data'!$G$30,0,10*ROW('Sanitation Data'!G194)))</f>
        <v/>
      </c>
      <c r="DC200" s="289" t="str">
        <f ca="true">+IF(OFFSET('Sanitation Data'!$G$31,0,10*ROW('Sanitation Data'!G194))="","",OFFSET('Sanitation Data'!$G$31,0,10*ROW('Sanitation Data'!G194)))</f>
        <v/>
      </c>
      <c r="DD200" s="289" t="str">
        <f ca="true">+IF(OFFSET('Sanitation Data'!$G$32,0,10*ROW('Sanitation Data'!G194))="","",OFFSET('Sanitation Data'!$G$32,0,10*ROW('Sanitation Data'!G194)))</f>
        <v/>
      </c>
      <c r="DE200" s="289" t="str">
        <f ca="true">+IF(OFFSET('Sanitation Data'!$H$28,0,10*ROW('Sanitation Data'!H194))="","",OFFSET('Sanitation Data'!$H$28,0,10*ROW('Sanitation Data'!H194)))</f>
        <v/>
      </c>
      <c r="DF200" s="289" t="str">
        <f ca="true">+IF(OFFSET('Sanitation Data'!$H$29,0,10*ROW('Sanitation Data'!H194))="","",OFFSET('Sanitation Data'!$H$29,0,10*ROW('Sanitation Data'!H194)))</f>
        <v/>
      </c>
      <c r="DG200" s="289" t="str">
        <f ca="true">+IF(OFFSET('Sanitation Data'!$H$30,0,10*ROW('Sanitation Data'!H194))="","",OFFSET('Sanitation Data'!$H$30,0,10*ROW('Sanitation Data'!H194)))</f>
        <v/>
      </c>
      <c r="DH200" s="289" t="str">
        <f ca="true">+IF(OFFSET('Sanitation Data'!$H$31,0,10*ROW('Sanitation Data'!H194))="","",OFFSET('Sanitation Data'!$H$31,0,10*ROW('Sanitation Data'!H194)))</f>
        <v/>
      </c>
      <c r="DI200" s="289" t="str">
        <f ca="true">+IF(OFFSET('Sanitation Data'!$H$32,0,10*ROW('Sanitation Data'!H194))="","",OFFSET('Sanitation Data'!$H$32,0,10*ROW('Sanitation Data'!H194)))</f>
        <v/>
      </c>
      <c r="DJ200" s="289" t="str">
        <f ca="true">+IF(OFFSET('Sanitation Data'!$I$28,0,10*ROW('Sanitation Data'!I194))="","",OFFSET('Sanitation Data'!$I$28,0,10*ROW('Sanitation Data'!I194)))</f>
        <v/>
      </c>
      <c r="DK200" s="289" t="str">
        <f ca="true">+IF(OFFSET('Sanitation Data'!$I$29,0,10*ROW('Sanitation Data'!I194))="","",OFFSET('Sanitation Data'!$I$29,0,10*ROW('Sanitation Data'!I194)))</f>
        <v/>
      </c>
      <c r="DL200" s="289" t="str">
        <f ca="true">+IF(OFFSET('Sanitation Data'!$I$30,0,10*ROW('Sanitation Data'!I194))="","",OFFSET('Sanitation Data'!$I$30,0,10*ROW('Sanitation Data'!I194)))</f>
        <v/>
      </c>
      <c r="DM200" s="289" t="str">
        <f ca="true">+IF(OFFSET('Sanitation Data'!$I$31,0,10*ROW('Sanitation Data'!I194))="","",OFFSET('Sanitation Data'!$I$31,0,10*ROW('Sanitation Data'!I194)))</f>
        <v/>
      </c>
      <c r="DN200" s="289" t="str">
        <f ca="true">+IF(OFFSET('Sanitation Data'!$I$32,0,10*ROW('Sanitation Data'!I194))="","",OFFSET('Sanitation Data'!$I$32,0,10*ROW('Sanitation Data'!I194)))</f>
        <v/>
      </c>
      <c r="DO200" s="289" t="str">
        <f ca="true">+IF(OFFSET('Hygiene Data'!$D$11,0,10*ROW('Hygiene Data'!D194))="","",OFFSET('Hygiene Data'!$D$11,0,10*ROW('Hygiene Data'!D194)))</f>
        <v/>
      </c>
      <c r="DP200" s="289" t="str">
        <f ca="true">+IF(OFFSET('Hygiene Data'!$D$12,0,10*ROW('Hygiene Data'!D194))="","",OFFSET('Hygiene Data'!$D$12,0,10*ROW('Hygiene Data'!D194)))</f>
        <v/>
      </c>
      <c r="DQ200" s="289" t="str">
        <f ca="true">+IF(OFFSET('Hygiene Data'!$D$13,0,10*ROW('Hygiene Data'!D194))="","",OFFSET('Hygiene Data'!$D$13,0,10*ROW('Hygiene Data'!D194)))</f>
        <v/>
      </c>
      <c r="DR200" s="289" t="str">
        <f ca="true">+IF(OFFSET('Hygiene Data'!$E$11,0,10*ROW('Hygiene Data'!E194))="","",OFFSET('Hygiene Data'!$E$11,0,10*ROW('Hygiene Data'!E194)))</f>
        <v/>
      </c>
      <c r="DS200" s="289" t="str">
        <f ca="true">+IF(OFFSET('Hygiene Data'!$E$12,0,10*ROW('Hygiene Data'!E194))="","",OFFSET('Hygiene Data'!$E$12,0,10*ROW('Hygiene Data'!E194)))</f>
        <v/>
      </c>
      <c r="DT200" s="289" t="str">
        <f ca="true">+IF(OFFSET('Hygiene Data'!$E$13,0,10*ROW('Hygiene Data'!E194))="","",OFFSET('Hygiene Data'!$E$13,0,10*ROW('Hygiene Data'!E194)))</f>
        <v/>
      </c>
      <c r="DU200" s="289" t="str">
        <f ca="true">+IF(OFFSET('Hygiene Data'!$F$11,0,10*ROW('Hygiene Data'!F194))="","",OFFSET('Hygiene Data'!$F$11,0,10*ROW('Hygiene Data'!F194)))</f>
        <v/>
      </c>
      <c r="DV200" s="289" t="str">
        <f ca="true">+IF(OFFSET('Hygiene Data'!$F$12,0,10*ROW('Hygiene Data'!F194))="","",OFFSET('Hygiene Data'!$F$12,0,10*ROW('Hygiene Data'!F194)))</f>
        <v/>
      </c>
      <c r="DW200" s="289" t="str">
        <f ca="true">+IF(OFFSET('Hygiene Data'!$F$13,0,10*ROW('Hygiene Data'!F194))="","",OFFSET('Hygiene Data'!$F$13,0,10*ROW('Hygiene Data'!F194)))</f>
        <v/>
      </c>
      <c r="DX200" s="289" t="str">
        <f ca="true">+IF(OFFSET('Hygiene Data'!$G$11,0,10*ROW('Hygiene Data'!G194))="","",OFFSET('Hygiene Data'!$G$11,0,10*ROW('Hygiene Data'!G194)))</f>
        <v/>
      </c>
      <c r="DY200" s="289" t="str">
        <f ca="true">+IF(OFFSET('Hygiene Data'!$G$12,0,10*ROW('Hygiene Data'!G194))="","",OFFSET('Hygiene Data'!$G$12,0,10*ROW('Hygiene Data'!G194)))</f>
        <v/>
      </c>
      <c r="DZ200" s="289" t="str">
        <f ca="true">+IF(OFFSET('Hygiene Data'!$G$13,0,10*ROW('Hygiene Data'!G194))="","",OFFSET('Hygiene Data'!$G$13,0,10*ROW('Hygiene Data'!G194)))</f>
        <v/>
      </c>
      <c r="EA200" s="289" t="str">
        <f ca="true">+IF(OFFSET('Hygiene Data'!$H$11,0,10*ROW('Hygiene Data'!H194))="","",OFFSET('Hygiene Data'!$H$11,0,10*ROW('Hygiene Data'!H194)))</f>
        <v/>
      </c>
      <c r="EB200" s="289" t="str">
        <f ca="true">+IF(OFFSET('Hygiene Data'!$H$12,0,10*ROW('Hygiene Data'!H194))="","",OFFSET('Hygiene Data'!$H$12,0,10*ROW('Hygiene Data'!H194)))</f>
        <v/>
      </c>
      <c r="EC200" s="289" t="str">
        <f ca="true">+IF(OFFSET('Hygiene Data'!$H$13,0,10*ROW('Hygiene Data'!H194))="","",OFFSET('Hygiene Data'!$H$13,0,10*ROW('Hygiene Data'!H194)))</f>
        <v/>
      </c>
      <c r="ED200" s="289" t="str">
        <f ca="true">+IF(OFFSET('Hygiene Data'!$I$11,0,10*ROW('Hygiene Data'!I194))="","",OFFSET('Hygiene Data'!$I$11,0,10*ROW('Hygiene Data'!I194)))</f>
        <v/>
      </c>
      <c r="EE200" s="289" t="str">
        <f ca="true">+IF(OFFSET('Hygiene Data'!$I$12,0,10*ROW('Hygiene Data'!I194))="","",OFFSET('Hygiene Data'!$I$12,0,10*ROW('Hygiene Data'!I194)))</f>
        <v/>
      </c>
      <c r="EF200" s="289"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5"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9"/>
      <c r="BS201" s="289" t="str">
        <f ca="true">+IF(OFFSET('Water Data'!$D$27,0,10*ROW('Water Data'!D195))="","",OFFSET('Water Data'!$D$27,0,10*ROW('Water Data'!D195)))</f>
        <v/>
      </c>
      <c r="BT201" s="289" t="str">
        <f ca="true">+IF(OFFSET('Water Data'!$D$28,0,10*ROW('Water Data'!D195))="","",OFFSET('Water Data'!$D$28,0,10*ROW('Water Data'!D195)))</f>
        <v/>
      </c>
      <c r="BU201" s="289" t="str">
        <f ca="true">+IF(OFFSET('Water Data'!$D$29,0,10*ROW('Water Data'!D195))="","",OFFSET('Water Data'!$D$29,0,10*ROW('Water Data'!D195)))</f>
        <v/>
      </c>
      <c r="BV201" s="289" t="str">
        <f ca="true">+IF(OFFSET('Water Data'!$E$27,0,10*ROW('Water Data'!E195))="","",OFFSET('Water Data'!$E$27,0,10*ROW('Water Data'!E195)))</f>
        <v/>
      </c>
      <c r="BW201" s="289" t="str">
        <f ca="true">+IF(OFFSET('Water Data'!$E$28,0,10*ROW('Water Data'!E195))="","",OFFSET('Water Data'!$E$28,0,10*ROW('Water Data'!E195)))</f>
        <v/>
      </c>
      <c r="BX201" s="289" t="str">
        <f ca="true">+IF(OFFSET('Water Data'!$E$29,0,10*ROW('Water Data'!E195))="","",OFFSET('Water Data'!$E$29,0,10*ROW('Water Data'!E195)))</f>
        <v/>
      </c>
      <c r="BY201" s="289" t="str">
        <f ca="true">+IF(OFFSET('Water Data'!$F$27,0,10*ROW('Water Data'!F195))="","",OFFSET('Water Data'!$F$27,0,10*ROW('Water Data'!F195)))</f>
        <v/>
      </c>
      <c r="BZ201" s="289" t="str">
        <f ca="true">+IF(OFFSET('Water Data'!$F$28,0,10*ROW('Water Data'!F195))="","",OFFSET('Water Data'!$F$28,0,10*ROW('Water Data'!F195)))</f>
        <v/>
      </c>
      <c r="CA201" s="289" t="str">
        <f ca="true">+IF(OFFSET('Water Data'!$F$29,0,10*ROW('Water Data'!F195))="","",OFFSET('Water Data'!$F$29,0,10*ROW('Water Data'!F195)))</f>
        <v/>
      </c>
      <c r="CB201" s="289" t="str">
        <f ca="true">+IF(OFFSET('Water Data'!$G$27,0,10*ROW('Water Data'!G195))="","",OFFSET('Water Data'!$G$27,0,10*ROW('Water Data'!G195)))</f>
        <v/>
      </c>
      <c r="CC201" s="289" t="str">
        <f ca="true">+IF(OFFSET('Water Data'!$G$28,0,10*ROW('Water Data'!G195))="","",OFFSET('Water Data'!$G$28,0,10*ROW('Water Data'!G195)))</f>
        <v/>
      </c>
      <c r="CD201" s="289" t="str">
        <f ca="true">+IF(OFFSET('Water Data'!$G$29,0,10*ROW('Water Data'!G195))="","",OFFSET('Water Data'!$G$29,0,10*ROW('Water Data'!G195)))</f>
        <v/>
      </c>
      <c r="CE201" s="289" t="str">
        <f ca="true">+IF(OFFSET('Water Data'!$H$27,0,10*ROW('Water Data'!H195))="","",OFFSET('Water Data'!$H$27,0,10*ROW('Water Data'!H195)))</f>
        <v/>
      </c>
      <c r="CF201" s="289" t="str">
        <f ca="true">+IF(OFFSET('Water Data'!$H$28,0,10*ROW('Water Data'!H195))="","",OFFSET('Water Data'!$H$28,0,10*ROW('Water Data'!H195)))</f>
        <v/>
      </c>
      <c r="CG201" s="289" t="str">
        <f ca="true">+IF(OFFSET('Water Data'!$H$29,0,10*ROW('Water Data'!H195))="","",OFFSET('Water Data'!$H$29,0,10*ROW('Water Data'!H195)))</f>
        <v/>
      </c>
      <c r="CH201" s="289" t="str">
        <f ca="true">+IF(OFFSET('Water Data'!$I$27,0,10*ROW('Water Data'!I195))="","",OFFSET('Water Data'!$I$27,0,10*ROW('Water Data'!I195)))</f>
        <v/>
      </c>
      <c r="CI201" s="289" t="str">
        <f ca="true">+IF(OFFSET('Water Data'!$I$28,0,10*ROW('Water Data'!I195))="","",OFFSET('Water Data'!$I$28,0,10*ROW('Water Data'!I195)))</f>
        <v/>
      </c>
      <c r="CJ201" s="289" t="str">
        <f ca="true">+IF(OFFSET('Water Data'!$I$29,0,10*ROW('Water Data'!I195))="","",OFFSET('Water Data'!$I$29,0,10*ROW('Water Data'!I195)))</f>
        <v/>
      </c>
      <c r="CK201" s="289" t="str">
        <f ca="true">+IF(OFFSET('Sanitation Data'!$D$28,0,10*ROW('Sanitation Data'!D195))="","",OFFSET('Sanitation Data'!$D$28,0,10*ROW('Sanitation Data'!D195)))</f>
        <v/>
      </c>
      <c r="CL201" s="289" t="str">
        <f ca="true">+IF(OFFSET('Sanitation Data'!$D$29,0,10*ROW('Sanitation Data'!D195))="","",OFFSET('Sanitation Data'!$D$29,0,10*ROW('Sanitation Data'!D195)))</f>
        <v/>
      </c>
      <c r="CM201" s="289" t="str">
        <f ca="true">+IF(OFFSET('Sanitation Data'!$D$30,0,10*ROW('Sanitation Data'!D195))="","",OFFSET('Sanitation Data'!$D$30,0,10*ROW('Sanitation Data'!D195)))</f>
        <v/>
      </c>
      <c r="CN201" s="289" t="str">
        <f ca="true">+IF(OFFSET('Sanitation Data'!$D$31,0,10*ROW('Sanitation Data'!D195))="","",OFFSET('Sanitation Data'!$D$31,0,10*ROW('Sanitation Data'!D195)))</f>
        <v/>
      </c>
      <c r="CO201" s="289" t="str">
        <f ca="true">+IF(OFFSET('Sanitation Data'!$D$32,0,10*ROW('Sanitation Data'!D195))="","",OFFSET('Sanitation Data'!$D$32,0,10*ROW('Sanitation Data'!D195)))</f>
        <v/>
      </c>
      <c r="CP201" s="289" t="str">
        <f ca="true">+IF(OFFSET('Sanitation Data'!$E$28,0,10*ROW('Sanitation Data'!E195))="","",OFFSET('Sanitation Data'!$E$28,0,10*ROW('Sanitation Data'!E195)))</f>
        <v/>
      </c>
      <c r="CQ201" s="289" t="str">
        <f ca="true">+IF(OFFSET('Sanitation Data'!$E$29,0,10*ROW('Sanitation Data'!E195))="","",OFFSET('Sanitation Data'!$E$29,0,10*ROW('Sanitation Data'!E195)))</f>
        <v/>
      </c>
      <c r="CR201" s="289" t="str">
        <f ca="true">+IF(OFFSET('Sanitation Data'!$E$30,0,10*ROW('Sanitation Data'!E195))="","",OFFSET('Sanitation Data'!$E$30,0,10*ROW('Sanitation Data'!E195)))</f>
        <v/>
      </c>
      <c r="CS201" s="289" t="str">
        <f ca="true">+IF(OFFSET('Sanitation Data'!$E$31,0,10*ROW('Sanitation Data'!E195))="","",OFFSET('Sanitation Data'!$E$31,0,10*ROW('Sanitation Data'!E195)))</f>
        <v/>
      </c>
      <c r="CT201" s="289" t="str">
        <f ca="true">+IF(OFFSET('Sanitation Data'!$E$32,0,10*ROW('Sanitation Data'!E195))="","",OFFSET('Sanitation Data'!$E$32,0,10*ROW('Sanitation Data'!E195)))</f>
        <v/>
      </c>
      <c r="CU201" s="289" t="str">
        <f ca="true">+IF(OFFSET('Sanitation Data'!$F$28,0,10*ROW('Sanitation Data'!F195))="","",OFFSET('Sanitation Data'!$F$28,0,10*ROW('Sanitation Data'!F195)))</f>
        <v/>
      </c>
      <c r="CV201" s="289" t="str">
        <f ca="true">+IF(OFFSET('Sanitation Data'!$F$29,0,10*ROW('Sanitation Data'!F195))="","",OFFSET('Sanitation Data'!$F$29,0,10*ROW('Sanitation Data'!F195)))</f>
        <v/>
      </c>
      <c r="CW201" s="289" t="str">
        <f ca="true">+IF(OFFSET('Sanitation Data'!$F$30,0,10*ROW('Sanitation Data'!F195))="","",OFFSET('Sanitation Data'!$F$30,0,10*ROW('Sanitation Data'!F195)))</f>
        <v/>
      </c>
      <c r="CX201" s="289" t="str">
        <f ca="true">+IF(OFFSET('Sanitation Data'!$F$31,0,10*ROW('Sanitation Data'!F195))="","",OFFSET('Sanitation Data'!$F$31,0,10*ROW('Sanitation Data'!F195)))</f>
        <v/>
      </c>
      <c r="CY201" s="289" t="str">
        <f ca="true">+IF(OFFSET('Sanitation Data'!$F$32,0,10*ROW('Sanitation Data'!F195))="","",OFFSET('Sanitation Data'!$F$32,0,10*ROW('Sanitation Data'!F195)))</f>
        <v/>
      </c>
      <c r="CZ201" s="289" t="str">
        <f ca="true">+IF(OFFSET('Sanitation Data'!$G$28,0,10*ROW('Sanitation Data'!G195))="","",OFFSET('Sanitation Data'!$G$28,0,10*ROW('Sanitation Data'!G195)))</f>
        <v/>
      </c>
      <c r="DA201" s="289" t="str">
        <f ca="true">+IF(OFFSET('Sanitation Data'!$G$29,0,10*ROW('Sanitation Data'!G195))="","",OFFSET('Sanitation Data'!$G$29,0,10*ROW('Sanitation Data'!G195)))</f>
        <v/>
      </c>
      <c r="DB201" s="289" t="str">
        <f ca="true">+IF(OFFSET('Sanitation Data'!$G$30,0,10*ROW('Sanitation Data'!G195))="","",OFFSET('Sanitation Data'!$G$30,0,10*ROW('Sanitation Data'!G195)))</f>
        <v/>
      </c>
      <c r="DC201" s="289" t="str">
        <f ca="true">+IF(OFFSET('Sanitation Data'!$G$31,0,10*ROW('Sanitation Data'!G195))="","",OFFSET('Sanitation Data'!$G$31,0,10*ROW('Sanitation Data'!G195)))</f>
        <v/>
      </c>
      <c r="DD201" s="289" t="str">
        <f ca="true">+IF(OFFSET('Sanitation Data'!$G$32,0,10*ROW('Sanitation Data'!G195))="","",OFFSET('Sanitation Data'!$G$32,0,10*ROW('Sanitation Data'!G195)))</f>
        <v/>
      </c>
      <c r="DE201" s="289" t="str">
        <f ca="true">+IF(OFFSET('Sanitation Data'!$H$28,0,10*ROW('Sanitation Data'!H195))="","",OFFSET('Sanitation Data'!$H$28,0,10*ROW('Sanitation Data'!H195)))</f>
        <v/>
      </c>
      <c r="DF201" s="289" t="str">
        <f ca="true">+IF(OFFSET('Sanitation Data'!$H$29,0,10*ROW('Sanitation Data'!H195))="","",OFFSET('Sanitation Data'!$H$29,0,10*ROW('Sanitation Data'!H195)))</f>
        <v/>
      </c>
      <c r="DG201" s="289" t="str">
        <f ca="true">+IF(OFFSET('Sanitation Data'!$H$30,0,10*ROW('Sanitation Data'!H195))="","",OFFSET('Sanitation Data'!$H$30,0,10*ROW('Sanitation Data'!H195)))</f>
        <v/>
      </c>
      <c r="DH201" s="289" t="str">
        <f ca="true">+IF(OFFSET('Sanitation Data'!$H$31,0,10*ROW('Sanitation Data'!H195))="","",OFFSET('Sanitation Data'!$H$31,0,10*ROW('Sanitation Data'!H195)))</f>
        <v/>
      </c>
      <c r="DI201" s="289" t="str">
        <f ca="true">+IF(OFFSET('Sanitation Data'!$H$32,0,10*ROW('Sanitation Data'!H195))="","",OFFSET('Sanitation Data'!$H$32,0,10*ROW('Sanitation Data'!H195)))</f>
        <v/>
      </c>
      <c r="DJ201" s="289" t="str">
        <f ca="true">+IF(OFFSET('Sanitation Data'!$I$28,0,10*ROW('Sanitation Data'!I195))="","",OFFSET('Sanitation Data'!$I$28,0,10*ROW('Sanitation Data'!I195)))</f>
        <v/>
      </c>
      <c r="DK201" s="289" t="str">
        <f ca="true">+IF(OFFSET('Sanitation Data'!$I$29,0,10*ROW('Sanitation Data'!I195))="","",OFFSET('Sanitation Data'!$I$29,0,10*ROW('Sanitation Data'!I195)))</f>
        <v/>
      </c>
      <c r="DL201" s="289" t="str">
        <f ca="true">+IF(OFFSET('Sanitation Data'!$I$30,0,10*ROW('Sanitation Data'!I195))="","",OFFSET('Sanitation Data'!$I$30,0,10*ROW('Sanitation Data'!I195)))</f>
        <v/>
      </c>
      <c r="DM201" s="289" t="str">
        <f ca="true">+IF(OFFSET('Sanitation Data'!$I$31,0,10*ROW('Sanitation Data'!I195))="","",OFFSET('Sanitation Data'!$I$31,0,10*ROW('Sanitation Data'!I195)))</f>
        <v/>
      </c>
      <c r="DN201" s="289" t="str">
        <f ca="true">+IF(OFFSET('Sanitation Data'!$I$32,0,10*ROW('Sanitation Data'!I195))="","",OFFSET('Sanitation Data'!$I$32,0,10*ROW('Sanitation Data'!I195)))</f>
        <v/>
      </c>
      <c r="DO201" s="289" t="str">
        <f ca="true">+IF(OFFSET('Hygiene Data'!$D$11,0,10*ROW('Hygiene Data'!D195))="","",OFFSET('Hygiene Data'!$D$11,0,10*ROW('Hygiene Data'!D195)))</f>
        <v/>
      </c>
      <c r="DP201" s="289" t="str">
        <f ca="true">+IF(OFFSET('Hygiene Data'!$D$12,0,10*ROW('Hygiene Data'!D195))="","",OFFSET('Hygiene Data'!$D$12,0,10*ROW('Hygiene Data'!D195)))</f>
        <v/>
      </c>
      <c r="DQ201" s="289" t="str">
        <f ca="true">+IF(OFFSET('Hygiene Data'!$D$13,0,10*ROW('Hygiene Data'!D195))="","",OFFSET('Hygiene Data'!$D$13,0,10*ROW('Hygiene Data'!D195)))</f>
        <v/>
      </c>
      <c r="DR201" s="289" t="str">
        <f ca="true">+IF(OFFSET('Hygiene Data'!$E$11,0,10*ROW('Hygiene Data'!E195))="","",OFFSET('Hygiene Data'!$E$11,0,10*ROW('Hygiene Data'!E195)))</f>
        <v/>
      </c>
      <c r="DS201" s="289" t="str">
        <f ca="true">+IF(OFFSET('Hygiene Data'!$E$12,0,10*ROW('Hygiene Data'!E195))="","",OFFSET('Hygiene Data'!$E$12,0,10*ROW('Hygiene Data'!E195)))</f>
        <v/>
      </c>
      <c r="DT201" s="289" t="str">
        <f ca="true">+IF(OFFSET('Hygiene Data'!$E$13,0,10*ROW('Hygiene Data'!E195))="","",OFFSET('Hygiene Data'!$E$13,0,10*ROW('Hygiene Data'!E195)))</f>
        <v/>
      </c>
      <c r="DU201" s="289" t="str">
        <f ca="true">+IF(OFFSET('Hygiene Data'!$F$11,0,10*ROW('Hygiene Data'!F195))="","",OFFSET('Hygiene Data'!$F$11,0,10*ROW('Hygiene Data'!F195)))</f>
        <v/>
      </c>
      <c r="DV201" s="289" t="str">
        <f ca="true">+IF(OFFSET('Hygiene Data'!$F$12,0,10*ROW('Hygiene Data'!F195))="","",OFFSET('Hygiene Data'!$F$12,0,10*ROW('Hygiene Data'!F195)))</f>
        <v/>
      </c>
      <c r="DW201" s="289" t="str">
        <f ca="true">+IF(OFFSET('Hygiene Data'!$F$13,0,10*ROW('Hygiene Data'!F195))="","",OFFSET('Hygiene Data'!$F$13,0,10*ROW('Hygiene Data'!F195)))</f>
        <v/>
      </c>
      <c r="DX201" s="289" t="str">
        <f ca="true">+IF(OFFSET('Hygiene Data'!$G$11,0,10*ROW('Hygiene Data'!G195))="","",OFFSET('Hygiene Data'!$G$11,0,10*ROW('Hygiene Data'!G195)))</f>
        <v/>
      </c>
      <c r="DY201" s="289" t="str">
        <f ca="true">+IF(OFFSET('Hygiene Data'!$G$12,0,10*ROW('Hygiene Data'!G195))="","",OFFSET('Hygiene Data'!$G$12,0,10*ROW('Hygiene Data'!G195)))</f>
        <v/>
      </c>
      <c r="DZ201" s="289" t="str">
        <f ca="true">+IF(OFFSET('Hygiene Data'!$G$13,0,10*ROW('Hygiene Data'!G195))="","",OFFSET('Hygiene Data'!$G$13,0,10*ROW('Hygiene Data'!G195)))</f>
        <v/>
      </c>
      <c r="EA201" s="289" t="str">
        <f ca="true">+IF(OFFSET('Hygiene Data'!$H$11,0,10*ROW('Hygiene Data'!H195))="","",OFFSET('Hygiene Data'!$H$11,0,10*ROW('Hygiene Data'!H195)))</f>
        <v/>
      </c>
      <c r="EB201" s="289" t="str">
        <f ca="true">+IF(OFFSET('Hygiene Data'!$H$12,0,10*ROW('Hygiene Data'!H195))="","",OFFSET('Hygiene Data'!$H$12,0,10*ROW('Hygiene Data'!H195)))</f>
        <v/>
      </c>
      <c r="EC201" s="289" t="str">
        <f ca="true">+IF(OFFSET('Hygiene Data'!$H$13,0,10*ROW('Hygiene Data'!H195))="","",OFFSET('Hygiene Data'!$H$13,0,10*ROW('Hygiene Data'!H195)))</f>
        <v/>
      </c>
      <c r="ED201" s="289" t="str">
        <f ca="true">+IF(OFFSET('Hygiene Data'!$I$11,0,10*ROW('Hygiene Data'!I195))="","",OFFSET('Hygiene Data'!$I$11,0,10*ROW('Hygiene Data'!I195)))</f>
        <v/>
      </c>
      <c r="EE201" s="289" t="str">
        <f ca="true">+IF(OFFSET('Hygiene Data'!$I$12,0,10*ROW('Hygiene Data'!I195))="","",OFFSET('Hygiene Data'!$I$12,0,10*ROW('Hygiene Data'!I195)))</f>
        <v/>
      </c>
      <c r="EF201" s="289"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5"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9"/>
      <c r="BS202" s="289" t="str">
        <f ca="true">+IF(OFFSET('Water Data'!$D$27,0,10*ROW('Water Data'!D196))="","",OFFSET('Water Data'!$D$27,0,10*ROW('Water Data'!D196)))</f>
        <v/>
      </c>
      <c r="BT202" s="289" t="str">
        <f ca="true">+IF(OFFSET('Water Data'!$D$28,0,10*ROW('Water Data'!D196))="","",OFFSET('Water Data'!$D$28,0,10*ROW('Water Data'!D196)))</f>
        <v/>
      </c>
      <c r="BU202" s="289" t="str">
        <f ca="true">+IF(OFFSET('Water Data'!$D$29,0,10*ROW('Water Data'!D196))="","",OFFSET('Water Data'!$D$29,0,10*ROW('Water Data'!D196)))</f>
        <v/>
      </c>
      <c r="BV202" s="289" t="str">
        <f ca="true">+IF(OFFSET('Water Data'!$E$27,0,10*ROW('Water Data'!E196))="","",OFFSET('Water Data'!$E$27,0,10*ROW('Water Data'!E196)))</f>
        <v/>
      </c>
      <c r="BW202" s="289" t="str">
        <f ca="true">+IF(OFFSET('Water Data'!$E$28,0,10*ROW('Water Data'!E196))="","",OFFSET('Water Data'!$E$28,0,10*ROW('Water Data'!E196)))</f>
        <v/>
      </c>
      <c r="BX202" s="289" t="str">
        <f ca="true">+IF(OFFSET('Water Data'!$E$29,0,10*ROW('Water Data'!E196))="","",OFFSET('Water Data'!$E$29,0,10*ROW('Water Data'!E196)))</f>
        <v/>
      </c>
      <c r="BY202" s="289" t="str">
        <f ca="true">+IF(OFFSET('Water Data'!$F$27,0,10*ROW('Water Data'!F196))="","",OFFSET('Water Data'!$F$27,0,10*ROW('Water Data'!F196)))</f>
        <v/>
      </c>
      <c r="BZ202" s="289" t="str">
        <f ca="true">+IF(OFFSET('Water Data'!$F$28,0,10*ROW('Water Data'!F196))="","",OFFSET('Water Data'!$F$28,0,10*ROW('Water Data'!F196)))</f>
        <v/>
      </c>
      <c r="CA202" s="289" t="str">
        <f ca="true">+IF(OFFSET('Water Data'!$F$29,0,10*ROW('Water Data'!F196))="","",OFFSET('Water Data'!$F$29,0,10*ROW('Water Data'!F196)))</f>
        <v/>
      </c>
      <c r="CB202" s="289" t="str">
        <f ca="true">+IF(OFFSET('Water Data'!$G$27,0,10*ROW('Water Data'!G196))="","",OFFSET('Water Data'!$G$27,0,10*ROW('Water Data'!G196)))</f>
        <v/>
      </c>
      <c r="CC202" s="289" t="str">
        <f ca="true">+IF(OFFSET('Water Data'!$G$28,0,10*ROW('Water Data'!G196))="","",OFFSET('Water Data'!$G$28,0,10*ROW('Water Data'!G196)))</f>
        <v/>
      </c>
      <c r="CD202" s="289" t="str">
        <f ca="true">+IF(OFFSET('Water Data'!$G$29,0,10*ROW('Water Data'!G196))="","",OFFSET('Water Data'!$G$29,0,10*ROW('Water Data'!G196)))</f>
        <v/>
      </c>
      <c r="CE202" s="289" t="str">
        <f ca="true">+IF(OFFSET('Water Data'!$H$27,0,10*ROW('Water Data'!H196))="","",OFFSET('Water Data'!$H$27,0,10*ROW('Water Data'!H196)))</f>
        <v/>
      </c>
      <c r="CF202" s="289" t="str">
        <f ca="true">+IF(OFFSET('Water Data'!$H$28,0,10*ROW('Water Data'!H196))="","",OFFSET('Water Data'!$H$28,0,10*ROW('Water Data'!H196)))</f>
        <v/>
      </c>
      <c r="CG202" s="289" t="str">
        <f ca="true">+IF(OFFSET('Water Data'!$H$29,0,10*ROW('Water Data'!H196))="","",OFFSET('Water Data'!$H$29,0,10*ROW('Water Data'!H196)))</f>
        <v/>
      </c>
      <c r="CH202" s="289" t="str">
        <f ca="true">+IF(OFFSET('Water Data'!$I$27,0,10*ROW('Water Data'!I196))="","",OFFSET('Water Data'!$I$27,0,10*ROW('Water Data'!I196)))</f>
        <v/>
      </c>
      <c r="CI202" s="289" t="str">
        <f ca="true">+IF(OFFSET('Water Data'!$I$28,0,10*ROW('Water Data'!I196))="","",OFFSET('Water Data'!$I$28,0,10*ROW('Water Data'!I196)))</f>
        <v/>
      </c>
      <c r="CJ202" s="289" t="str">
        <f ca="true">+IF(OFFSET('Water Data'!$I$29,0,10*ROW('Water Data'!I196))="","",OFFSET('Water Data'!$I$29,0,10*ROW('Water Data'!I196)))</f>
        <v/>
      </c>
      <c r="CK202" s="289" t="str">
        <f ca="true">+IF(OFFSET('Sanitation Data'!$D$28,0,10*ROW('Sanitation Data'!D196))="","",OFFSET('Sanitation Data'!$D$28,0,10*ROW('Sanitation Data'!D196)))</f>
        <v/>
      </c>
      <c r="CL202" s="289" t="str">
        <f ca="true">+IF(OFFSET('Sanitation Data'!$D$29,0,10*ROW('Sanitation Data'!D196))="","",OFFSET('Sanitation Data'!$D$29,0,10*ROW('Sanitation Data'!D196)))</f>
        <v/>
      </c>
      <c r="CM202" s="289" t="str">
        <f ca="true">+IF(OFFSET('Sanitation Data'!$D$30,0,10*ROW('Sanitation Data'!D196))="","",OFFSET('Sanitation Data'!$D$30,0,10*ROW('Sanitation Data'!D196)))</f>
        <v/>
      </c>
      <c r="CN202" s="289" t="str">
        <f ca="true">+IF(OFFSET('Sanitation Data'!$D$31,0,10*ROW('Sanitation Data'!D196))="","",OFFSET('Sanitation Data'!$D$31,0,10*ROW('Sanitation Data'!D196)))</f>
        <v/>
      </c>
      <c r="CO202" s="289" t="str">
        <f ca="true">+IF(OFFSET('Sanitation Data'!$D$32,0,10*ROW('Sanitation Data'!D196))="","",OFFSET('Sanitation Data'!$D$32,0,10*ROW('Sanitation Data'!D196)))</f>
        <v/>
      </c>
      <c r="CP202" s="289" t="str">
        <f ca="true">+IF(OFFSET('Sanitation Data'!$E$28,0,10*ROW('Sanitation Data'!E196))="","",OFFSET('Sanitation Data'!$E$28,0,10*ROW('Sanitation Data'!E196)))</f>
        <v/>
      </c>
      <c r="CQ202" s="289" t="str">
        <f ca="true">+IF(OFFSET('Sanitation Data'!$E$29,0,10*ROW('Sanitation Data'!E196))="","",OFFSET('Sanitation Data'!$E$29,0,10*ROW('Sanitation Data'!E196)))</f>
        <v/>
      </c>
      <c r="CR202" s="289" t="str">
        <f ca="true">+IF(OFFSET('Sanitation Data'!$E$30,0,10*ROW('Sanitation Data'!E196))="","",OFFSET('Sanitation Data'!$E$30,0,10*ROW('Sanitation Data'!E196)))</f>
        <v/>
      </c>
      <c r="CS202" s="289" t="str">
        <f ca="true">+IF(OFFSET('Sanitation Data'!$E$31,0,10*ROW('Sanitation Data'!E196))="","",OFFSET('Sanitation Data'!$E$31,0,10*ROW('Sanitation Data'!E196)))</f>
        <v/>
      </c>
      <c r="CT202" s="289" t="str">
        <f ca="true">+IF(OFFSET('Sanitation Data'!$E$32,0,10*ROW('Sanitation Data'!E196))="","",OFFSET('Sanitation Data'!$E$32,0,10*ROW('Sanitation Data'!E196)))</f>
        <v/>
      </c>
      <c r="CU202" s="289" t="str">
        <f ca="true">+IF(OFFSET('Sanitation Data'!$F$28,0,10*ROW('Sanitation Data'!F196))="","",OFFSET('Sanitation Data'!$F$28,0,10*ROW('Sanitation Data'!F196)))</f>
        <v/>
      </c>
      <c r="CV202" s="289" t="str">
        <f ca="true">+IF(OFFSET('Sanitation Data'!$F$29,0,10*ROW('Sanitation Data'!F196))="","",OFFSET('Sanitation Data'!$F$29,0,10*ROW('Sanitation Data'!F196)))</f>
        <v/>
      </c>
      <c r="CW202" s="289" t="str">
        <f ca="true">+IF(OFFSET('Sanitation Data'!$F$30,0,10*ROW('Sanitation Data'!F196))="","",OFFSET('Sanitation Data'!$F$30,0,10*ROW('Sanitation Data'!F196)))</f>
        <v/>
      </c>
      <c r="CX202" s="289" t="str">
        <f ca="true">+IF(OFFSET('Sanitation Data'!$F$31,0,10*ROW('Sanitation Data'!F196))="","",OFFSET('Sanitation Data'!$F$31,0,10*ROW('Sanitation Data'!F196)))</f>
        <v/>
      </c>
      <c r="CY202" s="289" t="str">
        <f ca="true">+IF(OFFSET('Sanitation Data'!$F$32,0,10*ROW('Sanitation Data'!F196))="","",OFFSET('Sanitation Data'!$F$32,0,10*ROW('Sanitation Data'!F196)))</f>
        <v/>
      </c>
      <c r="CZ202" s="289" t="str">
        <f ca="true">+IF(OFFSET('Sanitation Data'!$G$28,0,10*ROW('Sanitation Data'!G196))="","",OFFSET('Sanitation Data'!$G$28,0,10*ROW('Sanitation Data'!G196)))</f>
        <v/>
      </c>
      <c r="DA202" s="289" t="str">
        <f ca="true">+IF(OFFSET('Sanitation Data'!$G$29,0,10*ROW('Sanitation Data'!G196))="","",OFFSET('Sanitation Data'!$G$29,0,10*ROW('Sanitation Data'!G196)))</f>
        <v/>
      </c>
      <c r="DB202" s="289" t="str">
        <f ca="true">+IF(OFFSET('Sanitation Data'!$G$30,0,10*ROW('Sanitation Data'!G196))="","",OFFSET('Sanitation Data'!$G$30,0,10*ROW('Sanitation Data'!G196)))</f>
        <v/>
      </c>
      <c r="DC202" s="289" t="str">
        <f ca="true">+IF(OFFSET('Sanitation Data'!$G$31,0,10*ROW('Sanitation Data'!G196))="","",OFFSET('Sanitation Data'!$G$31,0,10*ROW('Sanitation Data'!G196)))</f>
        <v/>
      </c>
      <c r="DD202" s="289" t="str">
        <f ca="true">+IF(OFFSET('Sanitation Data'!$G$32,0,10*ROW('Sanitation Data'!G196))="","",OFFSET('Sanitation Data'!$G$32,0,10*ROW('Sanitation Data'!G196)))</f>
        <v/>
      </c>
      <c r="DE202" s="289" t="str">
        <f ca="true">+IF(OFFSET('Sanitation Data'!$H$28,0,10*ROW('Sanitation Data'!H196))="","",OFFSET('Sanitation Data'!$H$28,0,10*ROW('Sanitation Data'!H196)))</f>
        <v/>
      </c>
      <c r="DF202" s="289" t="str">
        <f ca="true">+IF(OFFSET('Sanitation Data'!$H$29,0,10*ROW('Sanitation Data'!H196))="","",OFFSET('Sanitation Data'!$H$29,0,10*ROW('Sanitation Data'!H196)))</f>
        <v/>
      </c>
      <c r="DG202" s="289" t="str">
        <f ca="true">+IF(OFFSET('Sanitation Data'!$H$30,0,10*ROW('Sanitation Data'!H196))="","",OFFSET('Sanitation Data'!$H$30,0,10*ROW('Sanitation Data'!H196)))</f>
        <v/>
      </c>
      <c r="DH202" s="289" t="str">
        <f ca="true">+IF(OFFSET('Sanitation Data'!$H$31,0,10*ROW('Sanitation Data'!H196))="","",OFFSET('Sanitation Data'!$H$31,0,10*ROW('Sanitation Data'!H196)))</f>
        <v/>
      </c>
      <c r="DI202" s="289" t="str">
        <f ca="true">+IF(OFFSET('Sanitation Data'!$H$32,0,10*ROW('Sanitation Data'!H196))="","",OFFSET('Sanitation Data'!$H$32,0,10*ROW('Sanitation Data'!H196)))</f>
        <v/>
      </c>
      <c r="DJ202" s="289" t="str">
        <f ca="true">+IF(OFFSET('Sanitation Data'!$I$28,0,10*ROW('Sanitation Data'!I196))="","",OFFSET('Sanitation Data'!$I$28,0,10*ROW('Sanitation Data'!I196)))</f>
        <v/>
      </c>
      <c r="DK202" s="289" t="str">
        <f ca="true">+IF(OFFSET('Sanitation Data'!$I$29,0,10*ROW('Sanitation Data'!I196))="","",OFFSET('Sanitation Data'!$I$29,0,10*ROW('Sanitation Data'!I196)))</f>
        <v/>
      </c>
      <c r="DL202" s="289" t="str">
        <f ca="true">+IF(OFFSET('Sanitation Data'!$I$30,0,10*ROW('Sanitation Data'!I196))="","",OFFSET('Sanitation Data'!$I$30,0,10*ROW('Sanitation Data'!I196)))</f>
        <v/>
      </c>
      <c r="DM202" s="289" t="str">
        <f ca="true">+IF(OFFSET('Sanitation Data'!$I$31,0,10*ROW('Sanitation Data'!I196))="","",OFFSET('Sanitation Data'!$I$31,0,10*ROW('Sanitation Data'!I196)))</f>
        <v/>
      </c>
      <c r="DN202" s="289" t="str">
        <f ca="true">+IF(OFFSET('Sanitation Data'!$I$32,0,10*ROW('Sanitation Data'!I196))="","",OFFSET('Sanitation Data'!$I$32,0,10*ROW('Sanitation Data'!I196)))</f>
        <v/>
      </c>
      <c r="DO202" s="289" t="str">
        <f ca="true">+IF(OFFSET('Hygiene Data'!$D$11,0,10*ROW('Hygiene Data'!D196))="","",OFFSET('Hygiene Data'!$D$11,0,10*ROW('Hygiene Data'!D196)))</f>
        <v/>
      </c>
      <c r="DP202" s="289" t="str">
        <f ca="true">+IF(OFFSET('Hygiene Data'!$D$12,0,10*ROW('Hygiene Data'!D196))="","",OFFSET('Hygiene Data'!$D$12,0,10*ROW('Hygiene Data'!D196)))</f>
        <v/>
      </c>
      <c r="DQ202" s="289" t="str">
        <f ca="true">+IF(OFFSET('Hygiene Data'!$D$13,0,10*ROW('Hygiene Data'!D196))="","",OFFSET('Hygiene Data'!$D$13,0,10*ROW('Hygiene Data'!D196)))</f>
        <v/>
      </c>
      <c r="DR202" s="289" t="str">
        <f ca="true">+IF(OFFSET('Hygiene Data'!$E$11,0,10*ROW('Hygiene Data'!E196))="","",OFFSET('Hygiene Data'!$E$11,0,10*ROW('Hygiene Data'!E196)))</f>
        <v/>
      </c>
      <c r="DS202" s="289" t="str">
        <f ca="true">+IF(OFFSET('Hygiene Data'!$E$12,0,10*ROW('Hygiene Data'!E196))="","",OFFSET('Hygiene Data'!$E$12,0,10*ROW('Hygiene Data'!E196)))</f>
        <v/>
      </c>
      <c r="DT202" s="289" t="str">
        <f ca="true">+IF(OFFSET('Hygiene Data'!$E$13,0,10*ROW('Hygiene Data'!E196))="","",OFFSET('Hygiene Data'!$E$13,0,10*ROW('Hygiene Data'!E196)))</f>
        <v/>
      </c>
      <c r="DU202" s="289" t="str">
        <f ca="true">+IF(OFFSET('Hygiene Data'!$F$11,0,10*ROW('Hygiene Data'!F196))="","",OFFSET('Hygiene Data'!$F$11,0,10*ROW('Hygiene Data'!F196)))</f>
        <v/>
      </c>
      <c r="DV202" s="289" t="str">
        <f ca="true">+IF(OFFSET('Hygiene Data'!$F$12,0,10*ROW('Hygiene Data'!F196))="","",OFFSET('Hygiene Data'!$F$12,0,10*ROW('Hygiene Data'!F196)))</f>
        <v/>
      </c>
      <c r="DW202" s="289" t="str">
        <f ca="true">+IF(OFFSET('Hygiene Data'!$F$13,0,10*ROW('Hygiene Data'!F196))="","",OFFSET('Hygiene Data'!$F$13,0,10*ROW('Hygiene Data'!F196)))</f>
        <v/>
      </c>
      <c r="DX202" s="289" t="str">
        <f ca="true">+IF(OFFSET('Hygiene Data'!$G$11,0,10*ROW('Hygiene Data'!G196))="","",OFFSET('Hygiene Data'!$G$11,0,10*ROW('Hygiene Data'!G196)))</f>
        <v/>
      </c>
      <c r="DY202" s="289" t="str">
        <f ca="true">+IF(OFFSET('Hygiene Data'!$G$12,0,10*ROW('Hygiene Data'!G196))="","",OFFSET('Hygiene Data'!$G$12,0,10*ROW('Hygiene Data'!G196)))</f>
        <v/>
      </c>
      <c r="DZ202" s="289" t="str">
        <f ca="true">+IF(OFFSET('Hygiene Data'!$G$13,0,10*ROW('Hygiene Data'!G196))="","",OFFSET('Hygiene Data'!$G$13,0,10*ROW('Hygiene Data'!G196)))</f>
        <v/>
      </c>
      <c r="EA202" s="289" t="str">
        <f ca="true">+IF(OFFSET('Hygiene Data'!$H$11,0,10*ROW('Hygiene Data'!H196))="","",OFFSET('Hygiene Data'!$H$11,0,10*ROW('Hygiene Data'!H196)))</f>
        <v/>
      </c>
      <c r="EB202" s="289" t="str">
        <f ca="true">+IF(OFFSET('Hygiene Data'!$H$12,0,10*ROW('Hygiene Data'!H196))="","",OFFSET('Hygiene Data'!$H$12,0,10*ROW('Hygiene Data'!H196)))</f>
        <v/>
      </c>
      <c r="EC202" s="289" t="str">
        <f ca="true">+IF(OFFSET('Hygiene Data'!$H$13,0,10*ROW('Hygiene Data'!H196))="","",OFFSET('Hygiene Data'!$H$13,0,10*ROW('Hygiene Data'!H196)))</f>
        <v/>
      </c>
      <c r="ED202" s="289" t="str">
        <f ca="true">+IF(OFFSET('Hygiene Data'!$I$11,0,10*ROW('Hygiene Data'!I196))="","",OFFSET('Hygiene Data'!$I$11,0,10*ROW('Hygiene Data'!I196)))</f>
        <v/>
      </c>
      <c r="EE202" s="289" t="str">
        <f ca="true">+IF(OFFSET('Hygiene Data'!$I$12,0,10*ROW('Hygiene Data'!I196))="","",OFFSET('Hygiene Data'!$I$12,0,10*ROW('Hygiene Data'!I196)))</f>
        <v/>
      </c>
      <c r="EF202" s="289"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5"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9"/>
      <c r="BS203" s="289" t="str">
        <f ca="true">+IF(OFFSET('Water Data'!$D$27,0,10*ROW('Water Data'!D197))="","",OFFSET('Water Data'!$D$27,0,10*ROW('Water Data'!D197)))</f>
        <v/>
      </c>
      <c r="BT203" s="289" t="str">
        <f ca="true">+IF(OFFSET('Water Data'!$D$28,0,10*ROW('Water Data'!D197))="","",OFFSET('Water Data'!$D$28,0,10*ROW('Water Data'!D197)))</f>
        <v/>
      </c>
      <c r="BU203" s="289" t="str">
        <f ca="true">+IF(OFFSET('Water Data'!$D$29,0,10*ROW('Water Data'!D197))="","",OFFSET('Water Data'!$D$29,0,10*ROW('Water Data'!D197)))</f>
        <v/>
      </c>
      <c r="BV203" s="289" t="str">
        <f ca="true">+IF(OFFSET('Water Data'!$E$27,0,10*ROW('Water Data'!E197))="","",OFFSET('Water Data'!$E$27,0,10*ROW('Water Data'!E197)))</f>
        <v/>
      </c>
      <c r="BW203" s="289" t="str">
        <f ca="true">+IF(OFFSET('Water Data'!$E$28,0,10*ROW('Water Data'!E197))="","",OFFSET('Water Data'!$E$28,0,10*ROW('Water Data'!E197)))</f>
        <v/>
      </c>
      <c r="BX203" s="289" t="str">
        <f ca="true">+IF(OFFSET('Water Data'!$E$29,0,10*ROW('Water Data'!E197))="","",OFFSET('Water Data'!$E$29,0,10*ROW('Water Data'!E197)))</f>
        <v/>
      </c>
      <c r="BY203" s="289" t="str">
        <f ca="true">+IF(OFFSET('Water Data'!$F$27,0,10*ROW('Water Data'!F197))="","",OFFSET('Water Data'!$F$27,0,10*ROW('Water Data'!F197)))</f>
        <v/>
      </c>
      <c r="BZ203" s="289" t="str">
        <f ca="true">+IF(OFFSET('Water Data'!$F$28,0,10*ROW('Water Data'!F197))="","",OFFSET('Water Data'!$F$28,0,10*ROW('Water Data'!F197)))</f>
        <v/>
      </c>
      <c r="CA203" s="289" t="str">
        <f ca="true">+IF(OFFSET('Water Data'!$F$29,0,10*ROW('Water Data'!F197))="","",OFFSET('Water Data'!$F$29,0,10*ROW('Water Data'!F197)))</f>
        <v/>
      </c>
      <c r="CB203" s="289" t="str">
        <f ca="true">+IF(OFFSET('Water Data'!$G$27,0,10*ROW('Water Data'!G197))="","",OFFSET('Water Data'!$G$27,0,10*ROW('Water Data'!G197)))</f>
        <v/>
      </c>
      <c r="CC203" s="289" t="str">
        <f ca="true">+IF(OFFSET('Water Data'!$G$28,0,10*ROW('Water Data'!G197))="","",OFFSET('Water Data'!$G$28,0,10*ROW('Water Data'!G197)))</f>
        <v/>
      </c>
      <c r="CD203" s="289" t="str">
        <f ca="true">+IF(OFFSET('Water Data'!$G$29,0,10*ROW('Water Data'!G197))="","",OFFSET('Water Data'!$G$29,0,10*ROW('Water Data'!G197)))</f>
        <v/>
      </c>
      <c r="CE203" s="289" t="str">
        <f ca="true">+IF(OFFSET('Water Data'!$H$27,0,10*ROW('Water Data'!H197))="","",OFFSET('Water Data'!$H$27,0,10*ROW('Water Data'!H197)))</f>
        <v/>
      </c>
      <c r="CF203" s="289" t="str">
        <f ca="true">+IF(OFFSET('Water Data'!$H$28,0,10*ROW('Water Data'!H197))="","",OFFSET('Water Data'!$H$28,0,10*ROW('Water Data'!H197)))</f>
        <v/>
      </c>
      <c r="CG203" s="289" t="str">
        <f ca="true">+IF(OFFSET('Water Data'!$H$29,0,10*ROW('Water Data'!H197))="","",OFFSET('Water Data'!$H$29,0,10*ROW('Water Data'!H197)))</f>
        <v/>
      </c>
      <c r="CH203" s="289" t="str">
        <f ca="true">+IF(OFFSET('Water Data'!$I$27,0,10*ROW('Water Data'!I197))="","",OFFSET('Water Data'!$I$27,0,10*ROW('Water Data'!I197)))</f>
        <v/>
      </c>
      <c r="CI203" s="289" t="str">
        <f ca="true">+IF(OFFSET('Water Data'!$I$28,0,10*ROW('Water Data'!I197))="","",OFFSET('Water Data'!$I$28,0,10*ROW('Water Data'!I197)))</f>
        <v/>
      </c>
      <c r="CJ203" s="289" t="str">
        <f ca="true">+IF(OFFSET('Water Data'!$I$29,0,10*ROW('Water Data'!I197))="","",OFFSET('Water Data'!$I$29,0,10*ROW('Water Data'!I197)))</f>
        <v/>
      </c>
      <c r="CK203" s="289" t="str">
        <f ca="true">+IF(OFFSET('Sanitation Data'!$D$28,0,10*ROW('Sanitation Data'!D197))="","",OFFSET('Sanitation Data'!$D$28,0,10*ROW('Sanitation Data'!D197)))</f>
        <v/>
      </c>
      <c r="CL203" s="289" t="str">
        <f ca="true">+IF(OFFSET('Sanitation Data'!$D$29,0,10*ROW('Sanitation Data'!D197))="","",OFFSET('Sanitation Data'!$D$29,0,10*ROW('Sanitation Data'!D197)))</f>
        <v/>
      </c>
      <c r="CM203" s="289" t="str">
        <f ca="true">+IF(OFFSET('Sanitation Data'!$D$30,0,10*ROW('Sanitation Data'!D197))="","",OFFSET('Sanitation Data'!$D$30,0,10*ROW('Sanitation Data'!D197)))</f>
        <v/>
      </c>
      <c r="CN203" s="289" t="str">
        <f ca="true">+IF(OFFSET('Sanitation Data'!$D$31,0,10*ROW('Sanitation Data'!D197))="","",OFFSET('Sanitation Data'!$D$31,0,10*ROW('Sanitation Data'!D197)))</f>
        <v/>
      </c>
      <c r="CO203" s="289" t="str">
        <f ca="true">+IF(OFFSET('Sanitation Data'!$D$32,0,10*ROW('Sanitation Data'!D197))="","",OFFSET('Sanitation Data'!$D$32,0,10*ROW('Sanitation Data'!D197)))</f>
        <v/>
      </c>
      <c r="CP203" s="289" t="str">
        <f ca="true">+IF(OFFSET('Sanitation Data'!$E$28,0,10*ROW('Sanitation Data'!E197))="","",OFFSET('Sanitation Data'!$E$28,0,10*ROW('Sanitation Data'!E197)))</f>
        <v/>
      </c>
      <c r="CQ203" s="289" t="str">
        <f ca="true">+IF(OFFSET('Sanitation Data'!$E$29,0,10*ROW('Sanitation Data'!E197))="","",OFFSET('Sanitation Data'!$E$29,0,10*ROW('Sanitation Data'!E197)))</f>
        <v/>
      </c>
      <c r="CR203" s="289" t="str">
        <f ca="true">+IF(OFFSET('Sanitation Data'!$E$30,0,10*ROW('Sanitation Data'!E197))="","",OFFSET('Sanitation Data'!$E$30,0,10*ROW('Sanitation Data'!E197)))</f>
        <v/>
      </c>
      <c r="CS203" s="289" t="str">
        <f ca="true">+IF(OFFSET('Sanitation Data'!$E$31,0,10*ROW('Sanitation Data'!E197))="","",OFFSET('Sanitation Data'!$E$31,0,10*ROW('Sanitation Data'!E197)))</f>
        <v/>
      </c>
      <c r="CT203" s="289" t="str">
        <f ca="true">+IF(OFFSET('Sanitation Data'!$E$32,0,10*ROW('Sanitation Data'!E197))="","",OFFSET('Sanitation Data'!$E$32,0,10*ROW('Sanitation Data'!E197)))</f>
        <v/>
      </c>
      <c r="CU203" s="289" t="str">
        <f ca="true">+IF(OFFSET('Sanitation Data'!$F$28,0,10*ROW('Sanitation Data'!F197))="","",OFFSET('Sanitation Data'!$F$28,0,10*ROW('Sanitation Data'!F197)))</f>
        <v/>
      </c>
      <c r="CV203" s="289" t="str">
        <f ca="true">+IF(OFFSET('Sanitation Data'!$F$29,0,10*ROW('Sanitation Data'!F197))="","",OFFSET('Sanitation Data'!$F$29,0,10*ROW('Sanitation Data'!F197)))</f>
        <v/>
      </c>
      <c r="CW203" s="289" t="str">
        <f ca="true">+IF(OFFSET('Sanitation Data'!$F$30,0,10*ROW('Sanitation Data'!F197))="","",OFFSET('Sanitation Data'!$F$30,0,10*ROW('Sanitation Data'!F197)))</f>
        <v/>
      </c>
      <c r="CX203" s="289" t="str">
        <f ca="true">+IF(OFFSET('Sanitation Data'!$F$31,0,10*ROW('Sanitation Data'!F197))="","",OFFSET('Sanitation Data'!$F$31,0,10*ROW('Sanitation Data'!F197)))</f>
        <v/>
      </c>
      <c r="CY203" s="289" t="str">
        <f ca="true">+IF(OFFSET('Sanitation Data'!$F$32,0,10*ROW('Sanitation Data'!F197))="","",OFFSET('Sanitation Data'!$F$32,0,10*ROW('Sanitation Data'!F197)))</f>
        <v/>
      </c>
      <c r="CZ203" s="289" t="str">
        <f ca="true">+IF(OFFSET('Sanitation Data'!$G$28,0,10*ROW('Sanitation Data'!G197))="","",OFFSET('Sanitation Data'!$G$28,0,10*ROW('Sanitation Data'!G197)))</f>
        <v/>
      </c>
      <c r="DA203" s="289" t="str">
        <f ca="true">+IF(OFFSET('Sanitation Data'!$G$29,0,10*ROW('Sanitation Data'!G197))="","",OFFSET('Sanitation Data'!$G$29,0,10*ROW('Sanitation Data'!G197)))</f>
        <v/>
      </c>
      <c r="DB203" s="289" t="str">
        <f ca="true">+IF(OFFSET('Sanitation Data'!$G$30,0,10*ROW('Sanitation Data'!G197))="","",OFFSET('Sanitation Data'!$G$30,0,10*ROW('Sanitation Data'!G197)))</f>
        <v/>
      </c>
      <c r="DC203" s="289" t="str">
        <f ca="true">+IF(OFFSET('Sanitation Data'!$G$31,0,10*ROW('Sanitation Data'!G197))="","",OFFSET('Sanitation Data'!$G$31,0,10*ROW('Sanitation Data'!G197)))</f>
        <v/>
      </c>
      <c r="DD203" s="289" t="str">
        <f ca="true">+IF(OFFSET('Sanitation Data'!$G$32,0,10*ROW('Sanitation Data'!G197))="","",OFFSET('Sanitation Data'!$G$32,0,10*ROW('Sanitation Data'!G197)))</f>
        <v/>
      </c>
      <c r="DE203" s="289" t="str">
        <f ca="true">+IF(OFFSET('Sanitation Data'!$H$28,0,10*ROW('Sanitation Data'!H197))="","",OFFSET('Sanitation Data'!$H$28,0,10*ROW('Sanitation Data'!H197)))</f>
        <v/>
      </c>
      <c r="DF203" s="289" t="str">
        <f ca="true">+IF(OFFSET('Sanitation Data'!$H$29,0,10*ROW('Sanitation Data'!H197))="","",OFFSET('Sanitation Data'!$H$29,0,10*ROW('Sanitation Data'!H197)))</f>
        <v/>
      </c>
      <c r="DG203" s="289" t="str">
        <f ca="true">+IF(OFFSET('Sanitation Data'!$H$30,0,10*ROW('Sanitation Data'!H197))="","",OFFSET('Sanitation Data'!$H$30,0,10*ROW('Sanitation Data'!H197)))</f>
        <v/>
      </c>
      <c r="DH203" s="289" t="str">
        <f ca="true">+IF(OFFSET('Sanitation Data'!$H$31,0,10*ROW('Sanitation Data'!H197))="","",OFFSET('Sanitation Data'!$H$31,0,10*ROW('Sanitation Data'!H197)))</f>
        <v/>
      </c>
      <c r="DI203" s="289" t="str">
        <f ca="true">+IF(OFFSET('Sanitation Data'!$H$32,0,10*ROW('Sanitation Data'!H197))="","",OFFSET('Sanitation Data'!$H$32,0,10*ROW('Sanitation Data'!H197)))</f>
        <v/>
      </c>
      <c r="DJ203" s="289" t="str">
        <f ca="true">+IF(OFFSET('Sanitation Data'!$I$28,0,10*ROW('Sanitation Data'!I197))="","",OFFSET('Sanitation Data'!$I$28,0,10*ROW('Sanitation Data'!I197)))</f>
        <v/>
      </c>
      <c r="DK203" s="289" t="str">
        <f ca="true">+IF(OFFSET('Sanitation Data'!$I$29,0,10*ROW('Sanitation Data'!I197))="","",OFFSET('Sanitation Data'!$I$29,0,10*ROW('Sanitation Data'!I197)))</f>
        <v/>
      </c>
      <c r="DL203" s="289" t="str">
        <f ca="true">+IF(OFFSET('Sanitation Data'!$I$30,0,10*ROW('Sanitation Data'!I197))="","",OFFSET('Sanitation Data'!$I$30,0,10*ROW('Sanitation Data'!I197)))</f>
        <v/>
      </c>
      <c r="DM203" s="289" t="str">
        <f ca="true">+IF(OFFSET('Sanitation Data'!$I$31,0,10*ROW('Sanitation Data'!I197))="","",OFFSET('Sanitation Data'!$I$31,0,10*ROW('Sanitation Data'!I197)))</f>
        <v/>
      </c>
      <c r="DN203" s="289" t="str">
        <f ca="true">+IF(OFFSET('Sanitation Data'!$I$32,0,10*ROW('Sanitation Data'!I197))="","",OFFSET('Sanitation Data'!$I$32,0,10*ROW('Sanitation Data'!I197)))</f>
        <v/>
      </c>
      <c r="DO203" s="289" t="str">
        <f ca="true">+IF(OFFSET('Hygiene Data'!$D$11,0,10*ROW('Hygiene Data'!D197))="","",OFFSET('Hygiene Data'!$D$11,0,10*ROW('Hygiene Data'!D197)))</f>
        <v/>
      </c>
      <c r="DP203" s="289" t="str">
        <f ca="true">+IF(OFFSET('Hygiene Data'!$D$12,0,10*ROW('Hygiene Data'!D197))="","",OFFSET('Hygiene Data'!$D$12,0,10*ROW('Hygiene Data'!D197)))</f>
        <v/>
      </c>
      <c r="DQ203" s="289" t="str">
        <f ca="true">+IF(OFFSET('Hygiene Data'!$D$13,0,10*ROW('Hygiene Data'!D197))="","",OFFSET('Hygiene Data'!$D$13,0,10*ROW('Hygiene Data'!D197)))</f>
        <v/>
      </c>
      <c r="DR203" s="289" t="str">
        <f ca="true">+IF(OFFSET('Hygiene Data'!$E$11,0,10*ROW('Hygiene Data'!E197))="","",OFFSET('Hygiene Data'!$E$11,0,10*ROW('Hygiene Data'!E197)))</f>
        <v/>
      </c>
      <c r="DS203" s="289" t="str">
        <f ca="true">+IF(OFFSET('Hygiene Data'!$E$12,0,10*ROW('Hygiene Data'!E197))="","",OFFSET('Hygiene Data'!$E$12,0,10*ROW('Hygiene Data'!E197)))</f>
        <v/>
      </c>
      <c r="DT203" s="289" t="str">
        <f ca="true">+IF(OFFSET('Hygiene Data'!$E$13,0,10*ROW('Hygiene Data'!E197))="","",OFFSET('Hygiene Data'!$E$13,0,10*ROW('Hygiene Data'!E197)))</f>
        <v/>
      </c>
      <c r="DU203" s="289" t="str">
        <f ca="true">+IF(OFFSET('Hygiene Data'!$F$11,0,10*ROW('Hygiene Data'!F197))="","",OFFSET('Hygiene Data'!$F$11,0,10*ROW('Hygiene Data'!F197)))</f>
        <v/>
      </c>
      <c r="DV203" s="289" t="str">
        <f ca="true">+IF(OFFSET('Hygiene Data'!$F$12,0,10*ROW('Hygiene Data'!F197))="","",OFFSET('Hygiene Data'!$F$12,0,10*ROW('Hygiene Data'!F197)))</f>
        <v/>
      </c>
      <c r="DW203" s="289" t="str">
        <f ca="true">+IF(OFFSET('Hygiene Data'!$F$13,0,10*ROW('Hygiene Data'!F197))="","",OFFSET('Hygiene Data'!$F$13,0,10*ROW('Hygiene Data'!F197)))</f>
        <v/>
      </c>
      <c r="DX203" s="289" t="str">
        <f ca="true">+IF(OFFSET('Hygiene Data'!$G$11,0,10*ROW('Hygiene Data'!G197))="","",OFFSET('Hygiene Data'!$G$11,0,10*ROW('Hygiene Data'!G197)))</f>
        <v/>
      </c>
      <c r="DY203" s="289" t="str">
        <f ca="true">+IF(OFFSET('Hygiene Data'!$G$12,0,10*ROW('Hygiene Data'!G197))="","",OFFSET('Hygiene Data'!$G$12,0,10*ROW('Hygiene Data'!G197)))</f>
        <v/>
      </c>
      <c r="DZ203" s="289" t="str">
        <f ca="true">+IF(OFFSET('Hygiene Data'!$G$13,0,10*ROW('Hygiene Data'!G197))="","",OFFSET('Hygiene Data'!$G$13,0,10*ROW('Hygiene Data'!G197)))</f>
        <v/>
      </c>
      <c r="EA203" s="289" t="str">
        <f ca="true">+IF(OFFSET('Hygiene Data'!$H$11,0,10*ROW('Hygiene Data'!H197))="","",OFFSET('Hygiene Data'!$H$11,0,10*ROW('Hygiene Data'!H197)))</f>
        <v/>
      </c>
      <c r="EB203" s="289" t="str">
        <f ca="true">+IF(OFFSET('Hygiene Data'!$H$12,0,10*ROW('Hygiene Data'!H197))="","",OFFSET('Hygiene Data'!$H$12,0,10*ROW('Hygiene Data'!H197)))</f>
        <v/>
      </c>
      <c r="EC203" s="289" t="str">
        <f ca="true">+IF(OFFSET('Hygiene Data'!$H$13,0,10*ROW('Hygiene Data'!H197))="","",OFFSET('Hygiene Data'!$H$13,0,10*ROW('Hygiene Data'!H197)))</f>
        <v/>
      </c>
      <c r="ED203" s="289" t="str">
        <f ca="true">+IF(OFFSET('Hygiene Data'!$I$11,0,10*ROW('Hygiene Data'!I197))="","",OFFSET('Hygiene Data'!$I$11,0,10*ROW('Hygiene Data'!I197)))</f>
        <v/>
      </c>
      <c r="EE203" s="289" t="str">
        <f ca="true">+IF(OFFSET('Hygiene Data'!$I$12,0,10*ROW('Hygiene Data'!I197))="","",OFFSET('Hygiene Data'!$I$12,0,10*ROW('Hygiene Data'!I197)))</f>
        <v/>
      </c>
      <c r="EF203" s="289"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5"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9"/>
      <c r="BS204" s="289" t="str">
        <f ca="true">+IF(OFFSET('Water Data'!$D$27,0,10*ROW('Water Data'!D198))="","",OFFSET('Water Data'!$D$27,0,10*ROW('Water Data'!D198)))</f>
        <v/>
      </c>
      <c r="BT204" s="289" t="str">
        <f ca="true">+IF(OFFSET('Water Data'!$D$28,0,10*ROW('Water Data'!D198))="","",OFFSET('Water Data'!$D$28,0,10*ROW('Water Data'!D198)))</f>
        <v/>
      </c>
      <c r="BU204" s="289" t="str">
        <f ca="true">+IF(OFFSET('Water Data'!$D$29,0,10*ROW('Water Data'!D198))="","",OFFSET('Water Data'!$D$29,0,10*ROW('Water Data'!D198)))</f>
        <v/>
      </c>
      <c r="BV204" s="289" t="str">
        <f ca="true">+IF(OFFSET('Water Data'!$E$27,0,10*ROW('Water Data'!E198))="","",OFFSET('Water Data'!$E$27,0,10*ROW('Water Data'!E198)))</f>
        <v/>
      </c>
      <c r="BW204" s="289" t="str">
        <f ca="true">+IF(OFFSET('Water Data'!$E$28,0,10*ROW('Water Data'!E198))="","",OFFSET('Water Data'!$E$28,0,10*ROW('Water Data'!E198)))</f>
        <v/>
      </c>
      <c r="BX204" s="289" t="str">
        <f ca="true">+IF(OFFSET('Water Data'!$E$29,0,10*ROW('Water Data'!E198))="","",OFFSET('Water Data'!$E$29,0,10*ROW('Water Data'!E198)))</f>
        <v/>
      </c>
      <c r="BY204" s="289" t="str">
        <f ca="true">+IF(OFFSET('Water Data'!$F$27,0,10*ROW('Water Data'!F198))="","",OFFSET('Water Data'!$F$27,0,10*ROW('Water Data'!F198)))</f>
        <v/>
      </c>
      <c r="BZ204" s="289" t="str">
        <f ca="true">+IF(OFFSET('Water Data'!$F$28,0,10*ROW('Water Data'!F198))="","",OFFSET('Water Data'!$F$28,0,10*ROW('Water Data'!F198)))</f>
        <v/>
      </c>
      <c r="CA204" s="289" t="str">
        <f ca="true">+IF(OFFSET('Water Data'!$F$29,0,10*ROW('Water Data'!F198))="","",OFFSET('Water Data'!$F$29,0,10*ROW('Water Data'!F198)))</f>
        <v/>
      </c>
      <c r="CB204" s="289" t="str">
        <f ca="true">+IF(OFFSET('Water Data'!$G$27,0,10*ROW('Water Data'!G198))="","",OFFSET('Water Data'!$G$27,0,10*ROW('Water Data'!G198)))</f>
        <v/>
      </c>
      <c r="CC204" s="289" t="str">
        <f ca="true">+IF(OFFSET('Water Data'!$G$28,0,10*ROW('Water Data'!G198))="","",OFFSET('Water Data'!$G$28,0,10*ROW('Water Data'!G198)))</f>
        <v/>
      </c>
      <c r="CD204" s="289" t="str">
        <f ca="true">+IF(OFFSET('Water Data'!$G$29,0,10*ROW('Water Data'!G198))="","",OFFSET('Water Data'!$G$29,0,10*ROW('Water Data'!G198)))</f>
        <v/>
      </c>
      <c r="CE204" s="289" t="str">
        <f ca="true">+IF(OFFSET('Water Data'!$H$27,0,10*ROW('Water Data'!H198))="","",OFFSET('Water Data'!$H$27,0,10*ROW('Water Data'!H198)))</f>
        <v/>
      </c>
      <c r="CF204" s="289" t="str">
        <f ca="true">+IF(OFFSET('Water Data'!$H$28,0,10*ROW('Water Data'!H198))="","",OFFSET('Water Data'!$H$28,0,10*ROW('Water Data'!H198)))</f>
        <v/>
      </c>
      <c r="CG204" s="289" t="str">
        <f ca="true">+IF(OFFSET('Water Data'!$H$29,0,10*ROW('Water Data'!H198))="","",OFFSET('Water Data'!$H$29,0,10*ROW('Water Data'!H198)))</f>
        <v/>
      </c>
      <c r="CH204" s="289" t="str">
        <f ca="true">+IF(OFFSET('Water Data'!$I$27,0,10*ROW('Water Data'!I198))="","",OFFSET('Water Data'!$I$27,0,10*ROW('Water Data'!I198)))</f>
        <v/>
      </c>
      <c r="CI204" s="289" t="str">
        <f ca="true">+IF(OFFSET('Water Data'!$I$28,0,10*ROW('Water Data'!I198))="","",OFFSET('Water Data'!$I$28,0,10*ROW('Water Data'!I198)))</f>
        <v/>
      </c>
      <c r="CJ204" s="289" t="str">
        <f ca="true">+IF(OFFSET('Water Data'!$I$29,0,10*ROW('Water Data'!I198))="","",OFFSET('Water Data'!$I$29,0,10*ROW('Water Data'!I198)))</f>
        <v/>
      </c>
      <c r="CK204" s="289" t="str">
        <f ca="true">+IF(OFFSET('Sanitation Data'!$D$28,0,10*ROW('Sanitation Data'!D198))="","",OFFSET('Sanitation Data'!$D$28,0,10*ROW('Sanitation Data'!D198)))</f>
        <v/>
      </c>
      <c r="CL204" s="289" t="str">
        <f ca="true">+IF(OFFSET('Sanitation Data'!$D$29,0,10*ROW('Sanitation Data'!D198))="","",OFFSET('Sanitation Data'!$D$29,0,10*ROW('Sanitation Data'!D198)))</f>
        <v/>
      </c>
      <c r="CM204" s="289" t="str">
        <f ca="true">+IF(OFFSET('Sanitation Data'!$D$30,0,10*ROW('Sanitation Data'!D198))="","",OFFSET('Sanitation Data'!$D$30,0,10*ROW('Sanitation Data'!D198)))</f>
        <v/>
      </c>
      <c r="CN204" s="289" t="str">
        <f ca="true">+IF(OFFSET('Sanitation Data'!$D$31,0,10*ROW('Sanitation Data'!D198))="","",OFFSET('Sanitation Data'!$D$31,0,10*ROW('Sanitation Data'!D198)))</f>
        <v/>
      </c>
      <c r="CO204" s="289" t="str">
        <f ca="true">+IF(OFFSET('Sanitation Data'!$D$32,0,10*ROW('Sanitation Data'!D198))="","",OFFSET('Sanitation Data'!$D$32,0,10*ROW('Sanitation Data'!D198)))</f>
        <v/>
      </c>
      <c r="CP204" s="289" t="str">
        <f ca="true">+IF(OFFSET('Sanitation Data'!$E$28,0,10*ROW('Sanitation Data'!E198))="","",OFFSET('Sanitation Data'!$E$28,0,10*ROW('Sanitation Data'!E198)))</f>
        <v/>
      </c>
      <c r="CQ204" s="289" t="str">
        <f ca="true">+IF(OFFSET('Sanitation Data'!$E$29,0,10*ROW('Sanitation Data'!E198))="","",OFFSET('Sanitation Data'!$E$29,0,10*ROW('Sanitation Data'!E198)))</f>
        <v/>
      </c>
      <c r="CR204" s="289" t="str">
        <f ca="true">+IF(OFFSET('Sanitation Data'!$E$30,0,10*ROW('Sanitation Data'!E198))="","",OFFSET('Sanitation Data'!$E$30,0,10*ROW('Sanitation Data'!E198)))</f>
        <v/>
      </c>
      <c r="CS204" s="289" t="str">
        <f ca="true">+IF(OFFSET('Sanitation Data'!$E$31,0,10*ROW('Sanitation Data'!E198))="","",OFFSET('Sanitation Data'!$E$31,0,10*ROW('Sanitation Data'!E198)))</f>
        <v/>
      </c>
      <c r="CT204" s="289" t="str">
        <f ca="true">+IF(OFFSET('Sanitation Data'!$E$32,0,10*ROW('Sanitation Data'!E198))="","",OFFSET('Sanitation Data'!$E$32,0,10*ROW('Sanitation Data'!E198)))</f>
        <v/>
      </c>
      <c r="CU204" s="289" t="str">
        <f ca="true">+IF(OFFSET('Sanitation Data'!$F$28,0,10*ROW('Sanitation Data'!F198))="","",OFFSET('Sanitation Data'!$F$28,0,10*ROW('Sanitation Data'!F198)))</f>
        <v/>
      </c>
      <c r="CV204" s="289" t="str">
        <f ca="true">+IF(OFFSET('Sanitation Data'!$F$29,0,10*ROW('Sanitation Data'!F198))="","",OFFSET('Sanitation Data'!$F$29,0,10*ROW('Sanitation Data'!F198)))</f>
        <v/>
      </c>
      <c r="CW204" s="289" t="str">
        <f ca="true">+IF(OFFSET('Sanitation Data'!$F$30,0,10*ROW('Sanitation Data'!F198))="","",OFFSET('Sanitation Data'!$F$30,0,10*ROW('Sanitation Data'!F198)))</f>
        <v/>
      </c>
      <c r="CX204" s="289" t="str">
        <f ca="true">+IF(OFFSET('Sanitation Data'!$F$31,0,10*ROW('Sanitation Data'!F198))="","",OFFSET('Sanitation Data'!$F$31,0,10*ROW('Sanitation Data'!F198)))</f>
        <v/>
      </c>
      <c r="CY204" s="289" t="str">
        <f ca="true">+IF(OFFSET('Sanitation Data'!$F$32,0,10*ROW('Sanitation Data'!F198))="","",OFFSET('Sanitation Data'!$F$32,0,10*ROW('Sanitation Data'!F198)))</f>
        <v/>
      </c>
      <c r="CZ204" s="289" t="str">
        <f ca="true">+IF(OFFSET('Sanitation Data'!$G$28,0,10*ROW('Sanitation Data'!G198))="","",OFFSET('Sanitation Data'!$G$28,0,10*ROW('Sanitation Data'!G198)))</f>
        <v/>
      </c>
      <c r="DA204" s="289" t="str">
        <f ca="true">+IF(OFFSET('Sanitation Data'!$G$29,0,10*ROW('Sanitation Data'!G198))="","",OFFSET('Sanitation Data'!$G$29,0,10*ROW('Sanitation Data'!G198)))</f>
        <v/>
      </c>
      <c r="DB204" s="289" t="str">
        <f ca="true">+IF(OFFSET('Sanitation Data'!$G$30,0,10*ROW('Sanitation Data'!G198))="","",OFFSET('Sanitation Data'!$G$30,0,10*ROW('Sanitation Data'!G198)))</f>
        <v/>
      </c>
      <c r="DC204" s="289" t="str">
        <f ca="true">+IF(OFFSET('Sanitation Data'!$G$31,0,10*ROW('Sanitation Data'!G198))="","",OFFSET('Sanitation Data'!$G$31,0,10*ROW('Sanitation Data'!G198)))</f>
        <v/>
      </c>
      <c r="DD204" s="289" t="str">
        <f ca="true">+IF(OFFSET('Sanitation Data'!$G$32,0,10*ROW('Sanitation Data'!G198))="","",OFFSET('Sanitation Data'!$G$32,0,10*ROW('Sanitation Data'!G198)))</f>
        <v/>
      </c>
      <c r="DE204" s="289" t="str">
        <f ca="true">+IF(OFFSET('Sanitation Data'!$H$28,0,10*ROW('Sanitation Data'!H198))="","",OFFSET('Sanitation Data'!$H$28,0,10*ROW('Sanitation Data'!H198)))</f>
        <v/>
      </c>
      <c r="DF204" s="289" t="str">
        <f ca="true">+IF(OFFSET('Sanitation Data'!$H$29,0,10*ROW('Sanitation Data'!H198))="","",OFFSET('Sanitation Data'!$H$29,0,10*ROW('Sanitation Data'!H198)))</f>
        <v/>
      </c>
      <c r="DG204" s="289" t="str">
        <f ca="true">+IF(OFFSET('Sanitation Data'!$H$30,0,10*ROW('Sanitation Data'!H198))="","",OFFSET('Sanitation Data'!$H$30,0,10*ROW('Sanitation Data'!H198)))</f>
        <v/>
      </c>
      <c r="DH204" s="289" t="str">
        <f ca="true">+IF(OFFSET('Sanitation Data'!$H$31,0,10*ROW('Sanitation Data'!H198))="","",OFFSET('Sanitation Data'!$H$31,0,10*ROW('Sanitation Data'!H198)))</f>
        <v/>
      </c>
      <c r="DI204" s="289" t="str">
        <f ca="true">+IF(OFFSET('Sanitation Data'!$H$32,0,10*ROW('Sanitation Data'!H198))="","",OFFSET('Sanitation Data'!$H$32,0,10*ROW('Sanitation Data'!H198)))</f>
        <v/>
      </c>
      <c r="DJ204" s="289" t="str">
        <f ca="true">+IF(OFFSET('Sanitation Data'!$I$28,0,10*ROW('Sanitation Data'!I198))="","",OFFSET('Sanitation Data'!$I$28,0,10*ROW('Sanitation Data'!I198)))</f>
        <v/>
      </c>
      <c r="DK204" s="289" t="str">
        <f ca="true">+IF(OFFSET('Sanitation Data'!$I$29,0,10*ROW('Sanitation Data'!I198))="","",OFFSET('Sanitation Data'!$I$29,0,10*ROW('Sanitation Data'!I198)))</f>
        <v/>
      </c>
      <c r="DL204" s="289" t="str">
        <f ca="true">+IF(OFFSET('Sanitation Data'!$I$30,0,10*ROW('Sanitation Data'!I198))="","",OFFSET('Sanitation Data'!$I$30,0,10*ROW('Sanitation Data'!I198)))</f>
        <v/>
      </c>
      <c r="DM204" s="289" t="str">
        <f ca="true">+IF(OFFSET('Sanitation Data'!$I$31,0,10*ROW('Sanitation Data'!I198))="","",OFFSET('Sanitation Data'!$I$31,0,10*ROW('Sanitation Data'!I198)))</f>
        <v/>
      </c>
      <c r="DN204" s="289" t="str">
        <f ca="true">+IF(OFFSET('Sanitation Data'!$I$32,0,10*ROW('Sanitation Data'!I198))="","",OFFSET('Sanitation Data'!$I$32,0,10*ROW('Sanitation Data'!I198)))</f>
        <v/>
      </c>
      <c r="DO204" s="289" t="str">
        <f ca="true">+IF(OFFSET('Hygiene Data'!$D$11,0,10*ROW('Hygiene Data'!D198))="","",OFFSET('Hygiene Data'!$D$11,0,10*ROW('Hygiene Data'!D198)))</f>
        <v/>
      </c>
      <c r="DP204" s="289" t="str">
        <f ca="true">+IF(OFFSET('Hygiene Data'!$D$12,0,10*ROW('Hygiene Data'!D198))="","",OFFSET('Hygiene Data'!$D$12,0,10*ROW('Hygiene Data'!D198)))</f>
        <v/>
      </c>
      <c r="DQ204" s="289" t="str">
        <f ca="true">+IF(OFFSET('Hygiene Data'!$D$13,0,10*ROW('Hygiene Data'!D198))="","",OFFSET('Hygiene Data'!$D$13,0,10*ROW('Hygiene Data'!D198)))</f>
        <v/>
      </c>
      <c r="DR204" s="289" t="str">
        <f ca="true">+IF(OFFSET('Hygiene Data'!$E$11,0,10*ROW('Hygiene Data'!E198))="","",OFFSET('Hygiene Data'!$E$11,0,10*ROW('Hygiene Data'!E198)))</f>
        <v/>
      </c>
      <c r="DS204" s="289" t="str">
        <f ca="true">+IF(OFFSET('Hygiene Data'!$E$12,0,10*ROW('Hygiene Data'!E198))="","",OFFSET('Hygiene Data'!$E$12,0,10*ROW('Hygiene Data'!E198)))</f>
        <v/>
      </c>
      <c r="DT204" s="289" t="str">
        <f ca="true">+IF(OFFSET('Hygiene Data'!$E$13,0,10*ROW('Hygiene Data'!E198))="","",OFFSET('Hygiene Data'!$E$13,0,10*ROW('Hygiene Data'!E198)))</f>
        <v/>
      </c>
      <c r="DU204" s="289" t="str">
        <f ca="true">+IF(OFFSET('Hygiene Data'!$F$11,0,10*ROW('Hygiene Data'!F198))="","",OFFSET('Hygiene Data'!$F$11,0,10*ROW('Hygiene Data'!F198)))</f>
        <v/>
      </c>
      <c r="DV204" s="289" t="str">
        <f ca="true">+IF(OFFSET('Hygiene Data'!$F$12,0,10*ROW('Hygiene Data'!F198))="","",OFFSET('Hygiene Data'!$F$12,0,10*ROW('Hygiene Data'!F198)))</f>
        <v/>
      </c>
      <c r="DW204" s="289" t="str">
        <f ca="true">+IF(OFFSET('Hygiene Data'!$F$13,0,10*ROW('Hygiene Data'!F198))="","",OFFSET('Hygiene Data'!$F$13,0,10*ROW('Hygiene Data'!F198)))</f>
        <v/>
      </c>
      <c r="DX204" s="289" t="str">
        <f ca="true">+IF(OFFSET('Hygiene Data'!$G$11,0,10*ROW('Hygiene Data'!G198))="","",OFFSET('Hygiene Data'!$G$11,0,10*ROW('Hygiene Data'!G198)))</f>
        <v/>
      </c>
      <c r="DY204" s="289" t="str">
        <f ca="true">+IF(OFFSET('Hygiene Data'!$G$12,0,10*ROW('Hygiene Data'!G198))="","",OFFSET('Hygiene Data'!$G$12,0,10*ROW('Hygiene Data'!G198)))</f>
        <v/>
      </c>
      <c r="DZ204" s="289" t="str">
        <f ca="true">+IF(OFFSET('Hygiene Data'!$G$13,0,10*ROW('Hygiene Data'!G198))="","",OFFSET('Hygiene Data'!$G$13,0,10*ROW('Hygiene Data'!G198)))</f>
        <v/>
      </c>
      <c r="EA204" s="289" t="str">
        <f ca="true">+IF(OFFSET('Hygiene Data'!$H$11,0,10*ROW('Hygiene Data'!H198))="","",OFFSET('Hygiene Data'!$H$11,0,10*ROW('Hygiene Data'!H198)))</f>
        <v/>
      </c>
      <c r="EB204" s="289" t="str">
        <f ca="true">+IF(OFFSET('Hygiene Data'!$H$12,0,10*ROW('Hygiene Data'!H198))="","",OFFSET('Hygiene Data'!$H$12,0,10*ROW('Hygiene Data'!H198)))</f>
        <v/>
      </c>
      <c r="EC204" s="289" t="str">
        <f ca="true">+IF(OFFSET('Hygiene Data'!$H$13,0,10*ROW('Hygiene Data'!H198))="","",OFFSET('Hygiene Data'!$H$13,0,10*ROW('Hygiene Data'!H198)))</f>
        <v/>
      </c>
      <c r="ED204" s="289" t="str">
        <f ca="true">+IF(OFFSET('Hygiene Data'!$I$11,0,10*ROW('Hygiene Data'!I198))="","",OFFSET('Hygiene Data'!$I$11,0,10*ROW('Hygiene Data'!I198)))</f>
        <v/>
      </c>
      <c r="EE204" s="289" t="str">
        <f ca="true">+IF(OFFSET('Hygiene Data'!$I$12,0,10*ROW('Hygiene Data'!I198))="","",OFFSET('Hygiene Data'!$I$12,0,10*ROW('Hygiene Data'!I198)))</f>
        <v/>
      </c>
      <c r="EF204" s="289"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5"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9"/>
      <c r="BS205" s="289" t="str">
        <f ca="true">+IF(OFFSET('Water Data'!$D$27,0,10*ROW('Water Data'!D199))="","",OFFSET('Water Data'!$D$27,0,10*ROW('Water Data'!D199)))</f>
        <v/>
      </c>
      <c r="BT205" s="289" t="str">
        <f ca="true">+IF(OFFSET('Water Data'!$D$28,0,10*ROW('Water Data'!D199))="","",OFFSET('Water Data'!$D$28,0,10*ROW('Water Data'!D199)))</f>
        <v/>
      </c>
      <c r="BU205" s="289" t="str">
        <f ca="true">+IF(OFFSET('Water Data'!$D$29,0,10*ROW('Water Data'!D199))="","",OFFSET('Water Data'!$D$29,0,10*ROW('Water Data'!D199)))</f>
        <v/>
      </c>
      <c r="BV205" s="289" t="str">
        <f ca="true">+IF(OFFSET('Water Data'!$E$27,0,10*ROW('Water Data'!E199))="","",OFFSET('Water Data'!$E$27,0,10*ROW('Water Data'!E199)))</f>
        <v/>
      </c>
      <c r="BW205" s="289" t="str">
        <f ca="true">+IF(OFFSET('Water Data'!$E$28,0,10*ROW('Water Data'!E199))="","",OFFSET('Water Data'!$E$28,0,10*ROW('Water Data'!E199)))</f>
        <v/>
      </c>
      <c r="BX205" s="289" t="str">
        <f ca="true">+IF(OFFSET('Water Data'!$E$29,0,10*ROW('Water Data'!E199))="","",OFFSET('Water Data'!$E$29,0,10*ROW('Water Data'!E199)))</f>
        <v/>
      </c>
      <c r="BY205" s="289" t="str">
        <f ca="true">+IF(OFFSET('Water Data'!$F$27,0,10*ROW('Water Data'!F199))="","",OFFSET('Water Data'!$F$27,0,10*ROW('Water Data'!F199)))</f>
        <v/>
      </c>
      <c r="BZ205" s="289" t="str">
        <f ca="true">+IF(OFFSET('Water Data'!$F$28,0,10*ROW('Water Data'!F199))="","",OFFSET('Water Data'!$F$28,0,10*ROW('Water Data'!F199)))</f>
        <v/>
      </c>
      <c r="CA205" s="289" t="str">
        <f ca="true">+IF(OFFSET('Water Data'!$F$29,0,10*ROW('Water Data'!F199))="","",OFFSET('Water Data'!$F$29,0,10*ROW('Water Data'!F199)))</f>
        <v/>
      </c>
      <c r="CB205" s="289" t="str">
        <f ca="true">+IF(OFFSET('Water Data'!$G$27,0,10*ROW('Water Data'!G199))="","",OFFSET('Water Data'!$G$27,0,10*ROW('Water Data'!G199)))</f>
        <v/>
      </c>
      <c r="CC205" s="289" t="str">
        <f ca="true">+IF(OFFSET('Water Data'!$G$28,0,10*ROW('Water Data'!G199))="","",OFFSET('Water Data'!$G$28,0,10*ROW('Water Data'!G199)))</f>
        <v/>
      </c>
      <c r="CD205" s="289" t="str">
        <f ca="true">+IF(OFFSET('Water Data'!$G$29,0,10*ROW('Water Data'!G199))="","",OFFSET('Water Data'!$G$29,0,10*ROW('Water Data'!G199)))</f>
        <v/>
      </c>
      <c r="CE205" s="289" t="str">
        <f ca="true">+IF(OFFSET('Water Data'!$H$27,0,10*ROW('Water Data'!H199))="","",OFFSET('Water Data'!$H$27,0,10*ROW('Water Data'!H199)))</f>
        <v/>
      </c>
      <c r="CF205" s="289" t="str">
        <f ca="true">+IF(OFFSET('Water Data'!$H$28,0,10*ROW('Water Data'!H199))="","",OFFSET('Water Data'!$H$28,0,10*ROW('Water Data'!H199)))</f>
        <v/>
      </c>
      <c r="CG205" s="289" t="str">
        <f ca="true">+IF(OFFSET('Water Data'!$H$29,0,10*ROW('Water Data'!H199))="","",OFFSET('Water Data'!$H$29,0,10*ROW('Water Data'!H199)))</f>
        <v/>
      </c>
      <c r="CH205" s="289" t="str">
        <f ca="true">+IF(OFFSET('Water Data'!$I$27,0,10*ROW('Water Data'!I199))="","",OFFSET('Water Data'!$I$27,0,10*ROW('Water Data'!I199)))</f>
        <v/>
      </c>
      <c r="CI205" s="289" t="str">
        <f ca="true">+IF(OFFSET('Water Data'!$I$28,0,10*ROW('Water Data'!I199))="","",OFFSET('Water Data'!$I$28,0,10*ROW('Water Data'!I199)))</f>
        <v/>
      </c>
      <c r="CJ205" s="289" t="str">
        <f ca="true">+IF(OFFSET('Water Data'!$I$29,0,10*ROW('Water Data'!I199))="","",OFFSET('Water Data'!$I$29,0,10*ROW('Water Data'!I199)))</f>
        <v/>
      </c>
      <c r="CK205" s="289" t="str">
        <f ca="true">+IF(OFFSET('Sanitation Data'!$D$28,0,10*ROW('Sanitation Data'!D199))="","",OFFSET('Sanitation Data'!$D$28,0,10*ROW('Sanitation Data'!D199)))</f>
        <v/>
      </c>
      <c r="CL205" s="289" t="str">
        <f ca="true">+IF(OFFSET('Sanitation Data'!$D$29,0,10*ROW('Sanitation Data'!D199))="","",OFFSET('Sanitation Data'!$D$29,0,10*ROW('Sanitation Data'!D199)))</f>
        <v/>
      </c>
      <c r="CM205" s="289" t="str">
        <f ca="true">+IF(OFFSET('Sanitation Data'!$D$30,0,10*ROW('Sanitation Data'!D199))="","",OFFSET('Sanitation Data'!$D$30,0,10*ROW('Sanitation Data'!D199)))</f>
        <v/>
      </c>
      <c r="CN205" s="289" t="str">
        <f ca="true">+IF(OFFSET('Sanitation Data'!$D$31,0,10*ROW('Sanitation Data'!D199))="","",OFFSET('Sanitation Data'!$D$31,0,10*ROW('Sanitation Data'!D199)))</f>
        <v/>
      </c>
      <c r="CO205" s="289" t="str">
        <f ca="true">+IF(OFFSET('Sanitation Data'!$D$32,0,10*ROW('Sanitation Data'!D199))="","",OFFSET('Sanitation Data'!$D$32,0,10*ROW('Sanitation Data'!D199)))</f>
        <v/>
      </c>
      <c r="CP205" s="289" t="str">
        <f ca="true">+IF(OFFSET('Sanitation Data'!$E$28,0,10*ROW('Sanitation Data'!E199))="","",OFFSET('Sanitation Data'!$E$28,0,10*ROW('Sanitation Data'!E199)))</f>
        <v/>
      </c>
      <c r="CQ205" s="289" t="str">
        <f ca="true">+IF(OFFSET('Sanitation Data'!$E$29,0,10*ROW('Sanitation Data'!E199))="","",OFFSET('Sanitation Data'!$E$29,0,10*ROW('Sanitation Data'!E199)))</f>
        <v/>
      </c>
      <c r="CR205" s="289" t="str">
        <f ca="true">+IF(OFFSET('Sanitation Data'!$E$30,0,10*ROW('Sanitation Data'!E199))="","",OFFSET('Sanitation Data'!$E$30,0,10*ROW('Sanitation Data'!E199)))</f>
        <v/>
      </c>
      <c r="CS205" s="289" t="str">
        <f ca="true">+IF(OFFSET('Sanitation Data'!$E$31,0,10*ROW('Sanitation Data'!E199))="","",OFFSET('Sanitation Data'!$E$31,0,10*ROW('Sanitation Data'!E199)))</f>
        <v/>
      </c>
      <c r="CT205" s="289" t="str">
        <f ca="true">+IF(OFFSET('Sanitation Data'!$E$32,0,10*ROW('Sanitation Data'!E199))="","",OFFSET('Sanitation Data'!$E$32,0,10*ROW('Sanitation Data'!E199)))</f>
        <v/>
      </c>
      <c r="CU205" s="289" t="str">
        <f ca="true">+IF(OFFSET('Sanitation Data'!$F$28,0,10*ROW('Sanitation Data'!F199))="","",OFFSET('Sanitation Data'!$F$28,0,10*ROW('Sanitation Data'!F199)))</f>
        <v/>
      </c>
      <c r="CV205" s="289" t="str">
        <f ca="true">+IF(OFFSET('Sanitation Data'!$F$29,0,10*ROW('Sanitation Data'!F199))="","",OFFSET('Sanitation Data'!$F$29,0,10*ROW('Sanitation Data'!F199)))</f>
        <v/>
      </c>
      <c r="CW205" s="289" t="str">
        <f ca="true">+IF(OFFSET('Sanitation Data'!$F$30,0,10*ROW('Sanitation Data'!F199))="","",OFFSET('Sanitation Data'!$F$30,0,10*ROW('Sanitation Data'!F199)))</f>
        <v/>
      </c>
      <c r="CX205" s="289" t="str">
        <f ca="true">+IF(OFFSET('Sanitation Data'!$F$31,0,10*ROW('Sanitation Data'!F199))="","",OFFSET('Sanitation Data'!$F$31,0,10*ROW('Sanitation Data'!F199)))</f>
        <v/>
      </c>
      <c r="CY205" s="289" t="str">
        <f ca="true">+IF(OFFSET('Sanitation Data'!$F$32,0,10*ROW('Sanitation Data'!F199))="","",OFFSET('Sanitation Data'!$F$32,0,10*ROW('Sanitation Data'!F199)))</f>
        <v/>
      </c>
      <c r="CZ205" s="289" t="str">
        <f ca="true">+IF(OFFSET('Sanitation Data'!$G$28,0,10*ROW('Sanitation Data'!G199))="","",OFFSET('Sanitation Data'!$G$28,0,10*ROW('Sanitation Data'!G199)))</f>
        <v/>
      </c>
      <c r="DA205" s="289" t="str">
        <f ca="true">+IF(OFFSET('Sanitation Data'!$G$29,0,10*ROW('Sanitation Data'!G199))="","",OFFSET('Sanitation Data'!$G$29,0,10*ROW('Sanitation Data'!G199)))</f>
        <v/>
      </c>
      <c r="DB205" s="289" t="str">
        <f ca="true">+IF(OFFSET('Sanitation Data'!$G$30,0,10*ROW('Sanitation Data'!G199))="","",OFFSET('Sanitation Data'!$G$30,0,10*ROW('Sanitation Data'!G199)))</f>
        <v/>
      </c>
      <c r="DC205" s="289" t="str">
        <f ca="true">+IF(OFFSET('Sanitation Data'!$G$31,0,10*ROW('Sanitation Data'!G199))="","",OFFSET('Sanitation Data'!$G$31,0,10*ROW('Sanitation Data'!G199)))</f>
        <v/>
      </c>
      <c r="DD205" s="289" t="str">
        <f ca="true">+IF(OFFSET('Sanitation Data'!$G$32,0,10*ROW('Sanitation Data'!G199))="","",OFFSET('Sanitation Data'!$G$32,0,10*ROW('Sanitation Data'!G199)))</f>
        <v/>
      </c>
      <c r="DE205" s="289" t="str">
        <f ca="true">+IF(OFFSET('Sanitation Data'!$H$28,0,10*ROW('Sanitation Data'!H199))="","",OFFSET('Sanitation Data'!$H$28,0,10*ROW('Sanitation Data'!H199)))</f>
        <v/>
      </c>
      <c r="DF205" s="289" t="str">
        <f ca="true">+IF(OFFSET('Sanitation Data'!$H$29,0,10*ROW('Sanitation Data'!H199))="","",OFFSET('Sanitation Data'!$H$29,0,10*ROW('Sanitation Data'!H199)))</f>
        <v/>
      </c>
      <c r="DG205" s="289" t="str">
        <f ca="true">+IF(OFFSET('Sanitation Data'!$H$30,0,10*ROW('Sanitation Data'!H199))="","",OFFSET('Sanitation Data'!$H$30,0,10*ROW('Sanitation Data'!H199)))</f>
        <v/>
      </c>
      <c r="DH205" s="289" t="str">
        <f ca="true">+IF(OFFSET('Sanitation Data'!$H$31,0,10*ROW('Sanitation Data'!H199))="","",OFFSET('Sanitation Data'!$H$31,0,10*ROW('Sanitation Data'!H199)))</f>
        <v/>
      </c>
      <c r="DI205" s="289" t="str">
        <f ca="true">+IF(OFFSET('Sanitation Data'!$H$32,0,10*ROW('Sanitation Data'!H199))="","",OFFSET('Sanitation Data'!$H$32,0,10*ROW('Sanitation Data'!H199)))</f>
        <v/>
      </c>
      <c r="DJ205" s="289" t="str">
        <f ca="true">+IF(OFFSET('Sanitation Data'!$I$28,0,10*ROW('Sanitation Data'!I199))="","",OFFSET('Sanitation Data'!$I$28,0,10*ROW('Sanitation Data'!I199)))</f>
        <v/>
      </c>
      <c r="DK205" s="289" t="str">
        <f ca="true">+IF(OFFSET('Sanitation Data'!$I$29,0,10*ROW('Sanitation Data'!I199))="","",OFFSET('Sanitation Data'!$I$29,0,10*ROW('Sanitation Data'!I199)))</f>
        <v/>
      </c>
      <c r="DL205" s="289" t="str">
        <f ca="true">+IF(OFFSET('Sanitation Data'!$I$30,0,10*ROW('Sanitation Data'!I199))="","",OFFSET('Sanitation Data'!$I$30,0,10*ROW('Sanitation Data'!I199)))</f>
        <v/>
      </c>
      <c r="DM205" s="289" t="str">
        <f ca="true">+IF(OFFSET('Sanitation Data'!$I$31,0,10*ROW('Sanitation Data'!I199))="","",OFFSET('Sanitation Data'!$I$31,0,10*ROW('Sanitation Data'!I199)))</f>
        <v/>
      </c>
      <c r="DN205" s="289" t="str">
        <f ca="true">+IF(OFFSET('Sanitation Data'!$I$32,0,10*ROW('Sanitation Data'!I199))="","",OFFSET('Sanitation Data'!$I$32,0,10*ROW('Sanitation Data'!I199)))</f>
        <v/>
      </c>
      <c r="DO205" s="289" t="str">
        <f ca="true">+IF(OFFSET('Hygiene Data'!$D$11,0,10*ROW('Hygiene Data'!D199))="","",OFFSET('Hygiene Data'!$D$11,0,10*ROW('Hygiene Data'!D199)))</f>
        <v/>
      </c>
      <c r="DP205" s="289" t="str">
        <f ca="true">+IF(OFFSET('Hygiene Data'!$D$12,0,10*ROW('Hygiene Data'!D199))="","",OFFSET('Hygiene Data'!$D$12,0,10*ROW('Hygiene Data'!D199)))</f>
        <v/>
      </c>
      <c r="DQ205" s="289" t="str">
        <f ca="true">+IF(OFFSET('Hygiene Data'!$D$13,0,10*ROW('Hygiene Data'!D199))="","",OFFSET('Hygiene Data'!$D$13,0,10*ROW('Hygiene Data'!D199)))</f>
        <v/>
      </c>
      <c r="DR205" s="289" t="str">
        <f ca="true">+IF(OFFSET('Hygiene Data'!$E$11,0,10*ROW('Hygiene Data'!E199))="","",OFFSET('Hygiene Data'!$E$11,0,10*ROW('Hygiene Data'!E199)))</f>
        <v/>
      </c>
      <c r="DS205" s="289" t="str">
        <f ca="true">+IF(OFFSET('Hygiene Data'!$E$12,0,10*ROW('Hygiene Data'!E199))="","",OFFSET('Hygiene Data'!$E$12,0,10*ROW('Hygiene Data'!E199)))</f>
        <v/>
      </c>
      <c r="DT205" s="289" t="str">
        <f ca="true">+IF(OFFSET('Hygiene Data'!$E$13,0,10*ROW('Hygiene Data'!E199))="","",OFFSET('Hygiene Data'!$E$13,0,10*ROW('Hygiene Data'!E199)))</f>
        <v/>
      </c>
      <c r="DU205" s="289" t="str">
        <f ca="true">+IF(OFFSET('Hygiene Data'!$F$11,0,10*ROW('Hygiene Data'!F199))="","",OFFSET('Hygiene Data'!$F$11,0,10*ROW('Hygiene Data'!F199)))</f>
        <v/>
      </c>
      <c r="DV205" s="289" t="str">
        <f ca="true">+IF(OFFSET('Hygiene Data'!$F$12,0,10*ROW('Hygiene Data'!F199))="","",OFFSET('Hygiene Data'!$F$12,0,10*ROW('Hygiene Data'!F199)))</f>
        <v/>
      </c>
      <c r="DW205" s="289" t="str">
        <f ca="true">+IF(OFFSET('Hygiene Data'!$F$13,0,10*ROW('Hygiene Data'!F199))="","",OFFSET('Hygiene Data'!$F$13,0,10*ROW('Hygiene Data'!F199)))</f>
        <v/>
      </c>
      <c r="DX205" s="289" t="str">
        <f ca="true">+IF(OFFSET('Hygiene Data'!$G$11,0,10*ROW('Hygiene Data'!G199))="","",OFFSET('Hygiene Data'!$G$11,0,10*ROW('Hygiene Data'!G199)))</f>
        <v/>
      </c>
      <c r="DY205" s="289" t="str">
        <f ca="true">+IF(OFFSET('Hygiene Data'!$G$12,0,10*ROW('Hygiene Data'!G199))="","",OFFSET('Hygiene Data'!$G$12,0,10*ROW('Hygiene Data'!G199)))</f>
        <v/>
      </c>
      <c r="DZ205" s="289" t="str">
        <f ca="true">+IF(OFFSET('Hygiene Data'!$G$13,0,10*ROW('Hygiene Data'!G199))="","",OFFSET('Hygiene Data'!$G$13,0,10*ROW('Hygiene Data'!G199)))</f>
        <v/>
      </c>
      <c r="EA205" s="289" t="str">
        <f ca="true">+IF(OFFSET('Hygiene Data'!$H$11,0,10*ROW('Hygiene Data'!H199))="","",OFFSET('Hygiene Data'!$H$11,0,10*ROW('Hygiene Data'!H199)))</f>
        <v/>
      </c>
      <c r="EB205" s="289" t="str">
        <f ca="true">+IF(OFFSET('Hygiene Data'!$H$12,0,10*ROW('Hygiene Data'!H199))="","",OFFSET('Hygiene Data'!$H$12,0,10*ROW('Hygiene Data'!H199)))</f>
        <v/>
      </c>
      <c r="EC205" s="289" t="str">
        <f ca="true">+IF(OFFSET('Hygiene Data'!$H$13,0,10*ROW('Hygiene Data'!H199))="","",OFFSET('Hygiene Data'!$H$13,0,10*ROW('Hygiene Data'!H199)))</f>
        <v/>
      </c>
      <c r="ED205" s="289" t="str">
        <f ca="true">+IF(OFFSET('Hygiene Data'!$I$11,0,10*ROW('Hygiene Data'!I199))="","",OFFSET('Hygiene Data'!$I$11,0,10*ROW('Hygiene Data'!I199)))</f>
        <v/>
      </c>
      <c r="EE205" s="289" t="str">
        <f ca="true">+IF(OFFSET('Hygiene Data'!$I$12,0,10*ROW('Hygiene Data'!I199))="","",OFFSET('Hygiene Data'!$I$12,0,10*ROW('Hygiene Data'!I199)))</f>
        <v/>
      </c>
      <c r="EF205" s="289"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5"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9"/>
      <c r="BS206" s="289" t="str">
        <f ca="true">+IF(OFFSET('Water Data'!$D$27,0,10*ROW('Water Data'!D200))="","",OFFSET('Water Data'!$D$27,0,10*ROW('Water Data'!D200)))</f>
        <v/>
      </c>
      <c r="BT206" s="289" t="str">
        <f ca="true">+IF(OFFSET('Water Data'!$D$28,0,10*ROW('Water Data'!D200))="","",OFFSET('Water Data'!$D$28,0,10*ROW('Water Data'!D200)))</f>
        <v/>
      </c>
      <c r="BU206" s="289" t="str">
        <f ca="true">+IF(OFFSET('Water Data'!$D$29,0,10*ROW('Water Data'!D200))="","",OFFSET('Water Data'!$D$29,0,10*ROW('Water Data'!D200)))</f>
        <v/>
      </c>
      <c r="BV206" s="289" t="str">
        <f ca="true">+IF(OFFSET('Water Data'!$E$27,0,10*ROW('Water Data'!E200))="","",OFFSET('Water Data'!$E$27,0,10*ROW('Water Data'!E200)))</f>
        <v/>
      </c>
      <c r="BW206" s="289" t="str">
        <f ca="true">+IF(OFFSET('Water Data'!$E$28,0,10*ROW('Water Data'!E200))="","",OFFSET('Water Data'!$E$28,0,10*ROW('Water Data'!E200)))</f>
        <v/>
      </c>
      <c r="BX206" s="289" t="str">
        <f ca="true">+IF(OFFSET('Water Data'!$E$29,0,10*ROW('Water Data'!E200))="","",OFFSET('Water Data'!$E$29,0,10*ROW('Water Data'!E200)))</f>
        <v/>
      </c>
      <c r="BY206" s="289" t="str">
        <f ca="true">+IF(OFFSET('Water Data'!$F$27,0,10*ROW('Water Data'!F200))="","",OFFSET('Water Data'!$F$27,0,10*ROW('Water Data'!F200)))</f>
        <v/>
      </c>
      <c r="BZ206" s="289" t="str">
        <f ca="true">+IF(OFFSET('Water Data'!$F$28,0,10*ROW('Water Data'!F200))="","",OFFSET('Water Data'!$F$28,0,10*ROW('Water Data'!F200)))</f>
        <v/>
      </c>
      <c r="CA206" s="289" t="str">
        <f ca="true">+IF(OFFSET('Water Data'!$F$29,0,10*ROW('Water Data'!F200))="","",OFFSET('Water Data'!$F$29,0,10*ROW('Water Data'!F200)))</f>
        <v/>
      </c>
      <c r="CB206" s="289" t="str">
        <f ca="true">+IF(OFFSET('Water Data'!$G$27,0,10*ROW('Water Data'!G200))="","",OFFSET('Water Data'!$G$27,0,10*ROW('Water Data'!G200)))</f>
        <v/>
      </c>
      <c r="CC206" s="289" t="str">
        <f ca="true">+IF(OFFSET('Water Data'!$G$28,0,10*ROW('Water Data'!G200))="","",OFFSET('Water Data'!$G$28,0,10*ROW('Water Data'!G200)))</f>
        <v/>
      </c>
      <c r="CD206" s="289" t="str">
        <f ca="true">+IF(OFFSET('Water Data'!$G$29,0,10*ROW('Water Data'!G200))="","",OFFSET('Water Data'!$G$29,0,10*ROW('Water Data'!G200)))</f>
        <v/>
      </c>
      <c r="CE206" s="289" t="str">
        <f ca="true">+IF(OFFSET('Water Data'!$H$27,0,10*ROW('Water Data'!H200))="","",OFFSET('Water Data'!$H$27,0,10*ROW('Water Data'!H200)))</f>
        <v/>
      </c>
      <c r="CF206" s="289" t="str">
        <f ca="true">+IF(OFFSET('Water Data'!$H$28,0,10*ROW('Water Data'!H200))="","",OFFSET('Water Data'!$H$28,0,10*ROW('Water Data'!H200)))</f>
        <v/>
      </c>
      <c r="CG206" s="289" t="str">
        <f ca="true">+IF(OFFSET('Water Data'!$H$29,0,10*ROW('Water Data'!H200))="","",OFFSET('Water Data'!$H$29,0,10*ROW('Water Data'!H200)))</f>
        <v/>
      </c>
      <c r="CH206" s="289" t="str">
        <f ca="true">+IF(OFFSET('Water Data'!$I$27,0,10*ROW('Water Data'!I200))="","",OFFSET('Water Data'!$I$27,0,10*ROW('Water Data'!I200)))</f>
        <v/>
      </c>
      <c r="CI206" s="289" t="str">
        <f ca="true">+IF(OFFSET('Water Data'!$I$28,0,10*ROW('Water Data'!I200))="","",OFFSET('Water Data'!$I$28,0,10*ROW('Water Data'!I200)))</f>
        <v/>
      </c>
      <c r="CJ206" s="289" t="str">
        <f ca="true">+IF(OFFSET('Water Data'!$I$29,0,10*ROW('Water Data'!I200))="","",OFFSET('Water Data'!$I$29,0,10*ROW('Water Data'!I200)))</f>
        <v/>
      </c>
      <c r="CK206" s="289" t="str">
        <f ca="true">+IF(OFFSET('Sanitation Data'!$D$28,0,10*ROW('Sanitation Data'!D200))="","",OFFSET('Sanitation Data'!$D$28,0,10*ROW('Sanitation Data'!D200)))</f>
        <v/>
      </c>
      <c r="CL206" s="289" t="str">
        <f ca="true">+IF(OFFSET('Sanitation Data'!$D$29,0,10*ROW('Sanitation Data'!D200))="","",OFFSET('Sanitation Data'!$D$29,0,10*ROW('Sanitation Data'!D200)))</f>
        <v/>
      </c>
      <c r="CM206" s="289" t="str">
        <f ca="true">+IF(OFFSET('Sanitation Data'!$D$30,0,10*ROW('Sanitation Data'!D200))="","",OFFSET('Sanitation Data'!$D$30,0,10*ROW('Sanitation Data'!D200)))</f>
        <v/>
      </c>
      <c r="CN206" s="289" t="str">
        <f ca="true">+IF(OFFSET('Sanitation Data'!$D$31,0,10*ROW('Sanitation Data'!D200))="","",OFFSET('Sanitation Data'!$D$31,0,10*ROW('Sanitation Data'!D200)))</f>
        <v/>
      </c>
      <c r="CO206" s="289" t="str">
        <f ca="true">+IF(OFFSET('Sanitation Data'!$D$32,0,10*ROW('Sanitation Data'!D200))="","",OFFSET('Sanitation Data'!$D$32,0,10*ROW('Sanitation Data'!D200)))</f>
        <v/>
      </c>
      <c r="CP206" s="289" t="str">
        <f ca="true">+IF(OFFSET('Sanitation Data'!$E$28,0,10*ROW('Sanitation Data'!E200))="","",OFFSET('Sanitation Data'!$E$28,0,10*ROW('Sanitation Data'!E200)))</f>
        <v/>
      </c>
      <c r="CQ206" s="289" t="str">
        <f ca="true">+IF(OFFSET('Sanitation Data'!$E$29,0,10*ROW('Sanitation Data'!E200))="","",OFFSET('Sanitation Data'!$E$29,0,10*ROW('Sanitation Data'!E200)))</f>
        <v/>
      </c>
      <c r="CR206" s="289" t="str">
        <f ca="true">+IF(OFFSET('Sanitation Data'!$E$30,0,10*ROW('Sanitation Data'!E200))="","",OFFSET('Sanitation Data'!$E$30,0,10*ROW('Sanitation Data'!E200)))</f>
        <v/>
      </c>
      <c r="CS206" s="289" t="str">
        <f ca="true">+IF(OFFSET('Sanitation Data'!$E$31,0,10*ROW('Sanitation Data'!E200))="","",OFFSET('Sanitation Data'!$E$31,0,10*ROW('Sanitation Data'!E200)))</f>
        <v/>
      </c>
      <c r="CT206" s="289" t="str">
        <f ca="true">+IF(OFFSET('Sanitation Data'!$E$32,0,10*ROW('Sanitation Data'!E200))="","",OFFSET('Sanitation Data'!$E$32,0,10*ROW('Sanitation Data'!E200)))</f>
        <v/>
      </c>
      <c r="CU206" s="289" t="str">
        <f ca="true">+IF(OFFSET('Sanitation Data'!$F$28,0,10*ROW('Sanitation Data'!F200))="","",OFFSET('Sanitation Data'!$F$28,0,10*ROW('Sanitation Data'!F200)))</f>
        <v/>
      </c>
      <c r="CV206" s="289" t="str">
        <f ca="true">+IF(OFFSET('Sanitation Data'!$F$29,0,10*ROW('Sanitation Data'!F200))="","",OFFSET('Sanitation Data'!$F$29,0,10*ROW('Sanitation Data'!F200)))</f>
        <v/>
      </c>
      <c r="CW206" s="289" t="str">
        <f ca="true">+IF(OFFSET('Sanitation Data'!$F$30,0,10*ROW('Sanitation Data'!F200))="","",OFFSET('Sanitation Data'!$F$30,0,10*ROW('Sanitation Data'!F200)))</f>
        <v/>
      </c>
      <c r="CX206" s="289" t="str">
        <f ca="true">+IF(OFFSET('Sanitation Data'!$F$31,0,10*ROW('Sanitation Data'!F200))="","",OFFSET('Sanitation Data'!$F$31,0,10*ROW('Sanitation Data'!F200)))</f>
        <v/>
      </c>
      <c r="CY206" s="289" t="str">
        <f ca="true">+IF(OFFSET('Sanitation Data'!$F$32,0,10*ROW('Sanitation Data'!F200))="","",OFFSET('Sanitation Data'!$F$32,0,10*ROW('Sanitation Data'!F200)))</f>
        <v/>
      </c>
      <c r="CZ206" s="289" t="str">
        <f ca="true">+IF(OFFSET('Sanitation Data'!$G$28,0,10*ROW('Sanitation Data'!G200))="","",OFFSET('Sanitation Data'!$G$28,0,10*ROW('Sanitation Data'!G200)))</f>
        <v/>
      </c>
      <c r="DA206" s="289" t="str">
        <f ca="true">+IF(OFFSET('Sanitation Data'!$G$29,0,10*ROW('Sanitation Data'!G200))="","",OFFSET('Sanitation Data'!$G$29,0,10*ROW('Sanitation Data'!G200)))</f>
        <v/>
      </c>
      <c r="DB206" s="289" t="str">
        <f ca="true">+IF(OFFSET('Sanitation Data'!$G$30,0,10*ROW('Sanitation Data'!G200))="","",OFFSET('Sanitation Data'!$G$30,0,10*ROW('Sanitation Data'!G200)))</f>
        <v/>
      </c>
      <c r="DC206" s="289" t="str">
        <f ca="true">+IF(OFFSET('Sanitation Data'!$G$31,0,10*ROW('Sanitation Data'!G200))="","",OFFSET('Sanitation Data'!$G$31,0,10*ROW('Sanitation Data'!G200)))</f>
        <v/>
      </c>
      <c r="DD206" s="289" t="str">
        <f ca="true">+IF(OFFSET('Sanitation Data'!$G$32,0,10*ROW('Sanitation Data'!G200))="","",OFFSET('Sanitation Data'!$G$32,0,10*ROW('Sanitation Data'!G200)))</f>
        <v/>
      </c>
      <c r="DE206" s="289" t="str">
        <f ca="true">+IF(OFFSET('Sanitation Data'!$H$28,0,10*ROW('Sanitation Data'!H200))="","",OFFSET('Sanitation Data'!$H$28,0,10*ROW('Sanitation Data'!H200)))</f>
        <v/>
      </c>
      <c r="DF206" s="289" t="str">
        <f ca="true">+IF(OFFSET('Sanitation Data'!$H$29,0,10*ROW('Sanitation Data'!H200))="","",OFFSET('Sanitation Data'!$H$29,0,10*ROW('Sanitation Data'!H200)))</f>
        <v/>
      </c>
      <c r="DG206" s="289" t="str">
        <f ca="true">+IF(OFFSET('Sanitation Data'!$H$30,0,10*ROW('Sanitation Data'!H200))="","",OFFSET('Sanitation Data'!$H$30,0,10*ROW('Sanitation Data'!H200)))</f>
        <v/>
      </c>
      <c r="DH206" s="289" t="str">
        <f ca="true">+IF(OFFSET('Sanitation Data'!$H$31,0,10*ROW('Sanitation Data'!H200))="","",OFFSET('Sanitation Data'!$H$31,0,10*ROW('Sanitation Data'!H200)))</f>
        <v/>
      </c>
      <c r="DI206" s="289" t="str">
        <f ca="true">+IF(OFFSET('Sanitation Data'!$H$32,0,10*ROW('Sanitation Data'!H200))="","",OFFSET('Sanitation Data'!$H$32,0,10*ROW('Sanitation Data'!H200)))</f>
        <v/>
      </c>
      <c r="DJ206" s="289" t="str">
        <f ca="true">+IF(OFFSET('Sanitation Data'!$I$28,0,10*ROW('Sanitation Data'!I200))="","",OFFSET('Sanitation Data'!$I$28,0,10*ROW('Sanitation Data'!I200)))</f>
        <v/>
      </c>
      <c r="DK206" s="289" t="str">
        <f ca="true">+IF(OFFSET('Sanitation Data'!$I$29,0,10*ROW('Sanitation Data'!I200))="","",OFFSET('Sanitation Data'!$I$29,0,10*ROW('Sanitation Data'!I200)))</f>
        <v/>
      </c>
      <c r="DL206" s="289" t="str">
        <f ca="true">+IF(OFFSET('Sanitation Data'!$I$30,0,10*ROW('Sanitation Data'!I200))="","",OFFSET('Sanitation Data'!$I$30,0,10*ROW('Sanitation Data'!I200)))</f>
        <v/>
      </c>
      <c r="DM206" s="289" t="str">
        <f ca="true">+IF(OFFSET('Sanitation Data'!$I$31,0,10*ROW('Sanitation Data'!I200))="","",OFFSET('Sanitation Data'!$I$31,0,10*ROW('Sanitation Data'!I200)))</f>
        <v/>
      </c>
      <c r="DN206" s="289" t="str">
        <f ca="true">+IF(OFFSET('Sanitation Data'!$I$32,0,10*ROW('Sanitation Data'!I200))="","",OFFSET('Sanitation Data'!$I$32,0,10*ROW('Sanitation Data'!I200)))</f>
        <v/>
      </c>
      <c r="DO206" s="289" t="str">
        <f ca="true">+IF(OFFSET('Hygiene Data'!$D$11,0,10*ROW('Hygiene Data'!D200))="","",OFFSET('Hygiene Data'!$D$11,0,10*ROW('Hygiene Data'!D200)))</f>
        <v/>
      </c>
      <c r="DP206" s="289" t="str">
        <f ca="true">+IF(OFFSET('Hygiene Data'!$D$12,0,10*ROW('Hygiene Data'!D200))="","",OFFSET('Hygiene Data'!$D$12,0,10*ROW('Hygiene Data'!D200)))</f>
        <v/>
      </c>
      <c r="DQ206" s="289" t="str">
        <f ca="true">+IF(OFFSET('Hygiene Data'!$D$13,0,10*ROW('Hygiene Data'!D200))="","",OFFSET('Hygiene Data'!$D$13,0,10*ROW('Hygiene Data'!D200)))</f>
        <v/>
      </c>
      <c r="DR206" s="289" t="str">
        <f ca="true">+IF(OFFSET('Hygiene Data'!$E$11,0,10*ROW('Hygiene Data'!E200))="","",OFFSET('Hygiene Data'!$E$11,0,10*ROW('Hygiene Data'!E200)))</f>
        <v/>
      </c>
      <c r="DS206" s="289" t="str">
        <f ca="true">+IF(OFFSET('Hygiene Data'!$E$12,0,10*ROW('Hygiene Data'!E200))="","",OFFSET('Hygiene Data'!$E$12,0,10*ROW('Hygiene Data'!E200)))</f>
        <v/>
      </c>
      <c r="DT206" s="289" t="str">
        <f ca="true">+IF(OFFSET('Hygiene Data'!$E$13,0,10*ROW('Hygiene Data'!E200))="","",OFFSET('Hygiene Data'!$E$13,0,10*ROW('Hygiene Data'!E200)))</f>
        <v/>
      </c>
      <c r="DU206" s="289" t="str">
        <f ca="true">+IF(OFFSET('Hygiene Data'!$F$11,0,10*ROW('Hygiene Data'!F200))="","",OFFSET('Hygiene Data'!$F$11,0,10*ROW('Hygiene Data'!F200)))</f>
        <v/>
      </c>
      <c r="DV206" s="289" t="str">
        <f ca="true">+IF(OFFSET('Hygiene Data'!$F$12,0,10*ROW('Hygiene Data'!F200))="","",OFFSET('Hygiene Data'!$F$12,0,10*ROW('Hygiene Data'!F200)))</f>
        <v/>
      </c>
      <c r="DW206" s="289" t="str">
        <f ca="true">+IF(OFFSET('Hygiene Data'!$F$13,0,10*ROW('Hygiene Data'!F200))="","",OFFSET('Hygiene Data'!$F$13,0,10*ROW('Hygiene Data'!F200)))</f>
        <v/>
      </c>
      <c r="DX206" s="289" t="str">
        <f ca="true">+IF(OFFSET('Hygiene Data'!$G$11,0,10*ROW('Hygiene Data'!G200))="","",OFFSET('Hygiene Data'!$G$11,0,10*ROW('Hygiene Data'!G200)))</f>
        <v/>
      </c>
      <c r="DY206" s="289" t="str">
        <f ca="true">+IF(OFFSET('Hygiene Data'!$G$12,0,10*ROW('Hygiene Data'!G200))="","",OFFSET('Hygiene Data'!$G$12,0,10*ROW('Hygiene Data'!G200)))</f>
        <v/>
      </c>
      <c r="DZ206" s="289" t="str">
        <f ca="true">+IF(OFFSET('Hygiene Data'!$G$13,0,10*ROW('Hygiene Data'!G200))="","",OFFSET('Hygiene Data'!$G$13,0,10*ROW('Hygiene Data'!G200)))</f>
        <v/>
      </c>
      <c r="EA206" s="289" t="str">
        <f ca="true">+IF(OFFSET('Hygiene Data'!$H$11,0,10*ROW('Hygiene Data'!H200))="","",OFFSET('Hygiene Data'!$H$11,0,10*ROW('Hygiene Data'!H200)))</f>
        <v/>
      </c>
      <c r="EB206" s="289" t="str">
        <f ca="true">+IF(OFFSET('Hygiene Data'!$H$12,0,10*ROW('Hygiene Data'!H200))="","",OFFSET('Hygiene Data'!$H$12,0,10*ROW('Hygiene Data'!H200)))</f>
        <v/>
      </c>
      <c r="EC206" s="289" t="str">
        <f ca="true">+IF(OFFSET('Hygiene Data'!$H$13,0,10*ROW('Hygiene Data'!H200))="","",OFFSET('Hygiene Data'!$H$13,0,10*ROW('Hygiene Data'!H200)))</f>
        <v/>
      </c>
      <c r="ED206" s="289" t="str">
        <f ca="true">+IF(OFFSET('Hygiene Data'!$I$11,0,10*ROW('Hygiene Data'!I200))="","",OFFSET('Hygiene Data'!$I$11,0,10*ROW('Hygiene Data'!I200)))</f>
        <v/>
      </c>
      <c r="EE206" s="289" t="str">
        <f ca="true">+IF(OFFSET('Hygiene Data'!$I$12,0,10*ROW('Hygiene Data'!I200))="","",OFFSET('Hygiene Data'!$I$12,0,10*ROW('Hygiene Data'!I200)))</f>
        <v/>
      </c>
      <c r="EF206" s="289"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5"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9"/>
      <c r="BS207" s="289" t="str">
        <f ca="true">+IF(OFFSET('Water Data'!$D$27,0,10*ROW('Water Data'!D201))="","",OFFSET('Water Data'!$D$27,0,10*ROW('Water Data'!D201)))</f>
        <v/>
      </c>
      <c r="BT207" s="289" t="str">
        <f ca="true">+IF(OFFSET('Water Data'!$D$28,0,10*ROW('Water Data'!D201))="","",OFFSET('Water Data'!$D$28,0,10*ROW('Water Data'!D201)))</f>
        <v/>
      </c>
      <c r="BU207" s="289" t="str">
        <f ca="true">+IF(OFFSET('Water Data'!$D$29,0,10*ROW('Water Data'!D201))="","",OFFSET('Water Data'!$D$29,0,10*ROW('Water Data'!D201)))</f>
        <v/>
      </c>
      <c r="BV207" s="289" t="str">
        <f ca="true">+IF(OFFSET('Water Data'!$E$27,0,10*ROW('Water Data'!E201))="","",OFFSET('Water Data'!$E$27,0,10*ROW('Water Data'!E201)))</f>
        <v/>
      </c>
      <c r="BW207" s="289" t="str">
        <f ca="true">+IF(OFFSET('Water Data'!$E$28,0,10*ROW('Water Data'!E201))="","",OFFSET('Water Data'!$E$28,0,10*ROW('Water Data'!E201)))</f>
        <v/>
      </c>
      <c r="BX207" s="289" t="str">
        <f ca="true">+IF(OFFSET('Water Data'!$E$29,0,10*ROW('Water Data'!E201))="","",OFFSET('Water Data'!$E$29,0,10*ROW('Water Data'!E201)))</f>
        <v/>
      </c>
      <c r="BY207" s="289" t="str">
        <f ca="true">+IF(OFFSET('Water Data'!$F$27,0,10*ROW('Water Data'!F201))="","",OFFSET('Water Data'!$F$27,0,10*ROW('Water Data'!F201)))</f>
        <v/>
      </c>
      <c r="BZ207" s="289" t="str">
        <f ca="true">+IF(OFFSET('Water Data'!$F$28,0,10*ROW('Water Data'!F201))="","",OFFSET('Water Data'!$F$28,0,10*ROW('Water Data'!F201)))</f>
        <v/>
      </c>
      <c r="CA207" s="289" t="str">
        <f ca="true">+IF(OFFSET('Water Data'!$F$29,0,10*ROW('Water Data'!F201))="","",OFFSET('Water Data'!$F$29,0,10*ROW('Water Data'!F201)))</f>
        <v/>
      </c>
      <c r="CB207" s="289" t="str">
        <f ca="true">+IF(OFFSET('Water Data'!$G$27,0,10*ROW('Water Data'!G201))="","",OFFSET('Water Data'!$G$27,0,10*ROW('Water Data'!G201)))</f>
        <v/>
      </c>
      <c r="CC207" s="289" t="str">
        <f ca="true">+IF(OFFSET('Water Data'!$G$28,0,10*ROW('Water Data'!G201))="","",OFFSET('Water Data'!$G$28,0,10*ROW('Water Data'!G201)))</f>
        <v/>
      </c>
      <c r="CD207" s="289" t="str">
        <f ca="true">+IF(OFFSET('Water Data'!$G$29,0,10*ROW('Water Data'!G201))="","",OFFSET('Water Data'!$G$29,0,10*ROW('Water Data'!G201)))</f>
        <v/>
      </c>
      <c r="CE207" s="289" t="str">
        <f ca="true">+IF(OFFSET('Water Data'!$H$27,0,10*ROW('Water Data'!H201))="","",OFFSET('Water Data'!$H$27,0,10*ROW('Water Data'!H201)))</f>
        <v/>
      </c>
      <c r="CF207" s="289" t="str">
        <f ca="true">+IF(OFFSET('Water Data'!$H$28,0,10*ROW('Water Data'!H201))="","",OFFSET('Water Data'!$H$28,0,10*ROW('Water Data'!H201)))</f>
        <v/>
      </c>
      <c r="CG207" s="289" t="str">
        <f ca="true">+IF(OFFSET('Water Data'!$H$29,0,10*ROW('Water Data'!H201))="","",OFFSET('Water Data'!$H$29,0,10*ROW('Water Data'!H201)))</f>
        <v/>
      </c>
      <c r="CH207" s="289" t="str">
        <f ca="true">+IF(OFFSET('Water Data'!$I$27,0,10*ROW('Water Data'!I201))="","",OFFSET('Water Data'!$I$27,0,10*ROW('Water Data'!I201)))</f>
        <v/>
      </c>
      <c r="CI207" s="289" t="str">
        <f ca="true">+IF(OFFSET('Water Data'!$I$28,0,10*ROW('Water Data'!I201))="","",OFFSET('Water Data'!$I$28,0,10*ROW('Water Data'!I201)))</f>
        <v/>
      </c>
      <c r="CJ207" s="289" t="str">
        <f ca="true">+IF(OFFSET('Water Data'!$I$29,0,10*ROW('Water Data'!I201))="","",OFFSET('Water Data'!$I$29,0,10*ROW('Water Data'!I201)))</f>
        <v/>
      </c>
      <c r="CK207" s="289" t="str">
        <f ca="true">+IF(OFFSET('Sanitation Data'!$D$28,0,10*ROW('Sanitation Data'!D201))="","",OFFSET('Sanitation Data'!$D$28,0,10*ROW('Sanitation Data'!D201)))</f>
        <v/>
      </c>
      <c r="CL207" s="289" t="str">
        <f ca="true">+IF(OFFSET('Sanitation Data'!$D$29,0,10*ROW('Sanitation Data'!D201))="","",OFFSET('Sanitation Data'!$D$29,0,10*ROW('Sanitation Data'!D201)))</f>
        <v/>
      </c>
      <c r="CM207" s="289" t="str">
        <f ca="true">+IF(OFFSET('Sanitation Data'!$D$30,0,10*ROW('Sanitation Data'!D201))="","",OFFSET('Sanitation Data'!$D$30,0,10*ROW('Sanitation Data'!D201)))</f>
        <v/>
      </c>
      <c r="CN207" s="289" t="str">
        <f ca="true">+IF(OFFSET('Sanitation Data'!$D$31,0,10*ROW('Sanitation Data'!D201))="","",OFFSET('Sanitation Data'!$D$31,0,10*ROW('Sanitation Data'!D201)))</f>
        <v/>
      </c>
      <c r="CO207" s="289" t="str">
        <f ca="true">+IF(OFFSET('Sanitation Data'!$D$32,0,10*ROW('Sanitation Data'!D201))="","",OFFSET('Sanitation Data'!$D$32,0,10*ROW('Sanitation Data'!D201)))</f>
        <v/>
      </c>
      <c r="CP207" s="289" t="str">
        <f ca="true">+IF(OFFSET('Sanitation Data'!$E$28,0,10*ROW('Sanitation Data'!E201))="","",OFFSET('Sanitation Data'!$E$28,0,10*ROW('Sanitation Data'!E201)))</f>
        <v/>
      </c>
      <c r="CQ207" s="289" t="str">
        <f ca="true">+IF(OFFSET('Sanitation Data'!$E$29,0,10*ROW('Sanitation Data'!E201))="","",OFFSET('Sanitation Data'!$E$29,0,10*ROW('Sanitation Data'!E201)))</f>
        <v/>
      </c>
      <c r="CR207" s="289" t="str">
        <f ca="true">+IF(OFFSET('Sanitation Data'!$E$30,0,10*ROW('Sanitation Data'!E201))="","",OFFSET('Sanitation Data'!$E$30,0,10*ROW('Sanitation Data'!E201)))</f>
        <v/>
      </c>
      <c r="CS207" s="289" t="str">
        <f ca="true">+IF(OFFSET('Sanitation Data'!$E$31,0,10*ROW('Sanitation Data'!E201))="","",OFFSET('Sanitation Data'!$E$31,0,10*ROW('Sanitation Data'!E201)))</f>
        <v/>
      </c>
      <c r="CT207" s="289" t="str">
        <f ca="true">+IF(OFFSET('Sanitation Data'!$E$32,0,10*ROW('Sanitation Data'!E201))="","",OFFSET('Sanitation Data'!$E$32,0,10*ROW('Sanitation Data'!E201)))</f>
        <v/>
      </c>
      <c r="CU207" s="289" t="str">
        <f ca="true">+IF(OFFSET('Sanitation Data'!$F$28,0,10*ROW('Sanitation Data'!F201))="","",OFFSET('Sanitation Data'!$F$28,0,10*ROW('Sanitation Data'!F201)))</f>
        <v/>
      </c>
      <c r="CV207" s="289" t="str">
        <f ca="true">+IF(OFFSET('Sanitation Data'!$F$29,0,10*ROW('Sanitation Data'!F201))="","",OFFSET('Sanitation Data'!$F$29,0,10*ROW('Sanitation Data'!F201)))</f>
        <v/>
      </c>
      <c r="CW207" s="289" t="str">
        <f ca="true">+IF(OFFSET('Sanitation Data'!$F$30,0,10*ROW('Sanitation Data'!F201))="","",OFFSET('Sanitation Data'!$F$30,0,10*ROW('Sanitation Data'!F201)))</f>
        <v/>
      </c>
      <c r="CX207" s="289" t="str">
        <f ca="true">+IF(OFFSET('Sanitation Data'!$F$31,0,10*ROW('Sanitation Data'!F201))="","",OFFSET('Sanitation Data'!$F$31,0,10*ROW('Sanitation Data'!F201)))</f>
        <v/>
      </c>
      <c r="CY207" s="289" t="str">
        <f ca="true">+IF(OFFSET('Sanitation Data'!$F$32,0,10*ROW('Sanitation Data'!F201))="","",OFFSET('Sanitation Data'!$F$32,0,10*ROW('Sanitation Data'!F201)))</f>
        <v/>
      </c>
      <c r="CZ207" s="289" t="str">
        <f ca="true">+IF(OFFSET('Sanitation Data'!$G$28,0,10*ROW('Sanitation Data'!G201))="","",OFFSET('Sanitation Data'!$G$28,0,10*ROW('Sanitation Data'!G201)))</f>
        <v/>
      </c>
      <c r="DA207" s="289" t="str">
        <f ca="true">+IF(OFFSET('Sanitation Data'!$G$29,0,10*ROW('Sanitation Data'!G201))="","",OFFSET('Sanitation Data'!$G$29,0,10*ROW('Sanitation Data'!G201)))</f>
        <v/>
      </c>
      <c r="DB207" s="289" t="str">
        <f ca="true">+IF(OFFSET('Sanitation Data'!$G$30,0,10*ROW('Sanitation Data'!G201))="","",OFFSET('Sanitation Data'!$G$30,0,10*ROW('Sanitation Data'!G201)))</f>
        <v/>
      </c>
      <c r="DC207" s="289" t="str">
        <f ca="true">+IF(OFFSET('Sanitation Data'!$G$31,0,10*ROW('Sanitation Data'!G201))="","",OFFSET('Sanitation Data'!$G$31,0,10*ROW('Sanitation Data'!G201)))</f>
        <v/>
      </c>
      <c r="DD207" s="289" t="str">
        <f ca="true">+IF(OFFSET('Sanitation Data'!$G$32,0,10*ROW('Sanitation Data'!G201))="","",OFFSET('Sanitation Data'!$G$32,0,10*ROW('Sanitation Data'!G201)))</f>
        <v/>
      </c>
      <c r="DE207" s="289" t="str">
        <f ca="true">+IF(OFFSET('Sanitation Data'!$H$28,0,10*ROW('Sanitation Data'!H201))="","",OFFSET('Sanitation Data'!$H$28,0,10*ROW('Sanitation Data'!H201)))</f>
        <v/>
      </c>
      <c r="DF207" s="289" t="str">
        <f ca="true">+IF(OFFSET('Sanitation Data'!$H$29,0,10*ROW('Sanitation Data'!H201))="","",OFFSET('Sanitation Data'!$H$29,0,10*ROW('Sanitation Data'!H201)))</f>
        <v/>
      </c>
      <c r="DG207" s="289" t="str">
        <f ca="true">+IF(OFFSET('Sanitation Data'!$H$30,0,10*ROW('Sanitation Data'!H201))="","",OFFSET('Sanitation Data'!$H$30,0,10*ROW('Sanitation Data'!H201)))</f>
        <v/>
      </c>
      <c r="DH207" s="289" t="str">
        <f ca="true">+IF(OFFSET('Sanitation Data'!$H$31,0,10*ROW('Sanitation Data'!H201))="","",OFFSET('Sanitation Data'!$H$31,0,10*ROW('Sanitation Data'!H201)))</f>
        <v/>
      </c>
      <c r="DI207" s="289" t="str">
        <f ca="true">+IF(OFFSET('Sanitation Data'!$H$32,0,10*ROW('Sanitation Data'!H201))="","",OFFSET('Sanitation Data'!$H$32,0,10*ROW('Sanitation Data'!H201)))</f>
        <v/>
      </c>
      <c r="DJ207" s="289" t="str">
        <f ca="true">+IF(OFFSET('Sanitation Data'!$I$28,0,10*ROW('Sanitation Data'!I201))="","",OFFSET('Sanitation Data'!$I$28,0,10*ROW('Sanitation Data'!I201)))</f>
        <v/>
      </c>
      <c r="DK207" s="289" t="str">
        <f ca="true">+IF(OFFSET('Sanitation Data'!$I$29,0,10*ROW('Sanitation Data'!I201))="","",OFFSET('Sanitation Data'!$I$29,0,10*ROW('Sanitation Data'!I201)))</f>
        <v/>
      </c>
      <c r="DL207" s="289" t="str">
        <f ca="true">+IF(OFFSET('Sanitation Data'!$I$30,0,10*ROW('Sanitation Data'!I201))="","",OFFSET('Sanitation Data'!$I$30,0,10*ROW('Sanitation Data'!I201)))</f>
        <v/>
      </c>
      <c r="DM207" s="289" t="str">
        <f ca="true">+IF(OFFSET('Sanitation Data'!$I$31,0,10*ROW('Sanitation Data'!I201))="","",OFFSET('Sanitation Data'!$I$31,0,10*ROW('Sanitation Data'!I201)))</f>
        <v/>
      </c>
      <c r="DN207" s="289" t="str">
        <f ca="true">+IF(OFFSET('Sanitation Data'!$I$32,0,10*ROW('Sanitation Data'!I201))="","",OFFSET('Sanitation Data'!$I$32,0,10*ROW('Sanitation Data'!I201)))</f>
        <v/>
      </c>
      <c r="DO207" s="289" t="str">
        <f ca="true">+IF(OFFSET('Hygiene Data'!$D$11,0,10*ROW('Hygiene Data'!D201))="","",OFFSET('Hygiene Data'!$D$11,0,10*ROW('Hygiene Data'!D201)))</f>
        <v/>
      </c>
      <c r="DP207" s="289" t="str">
        <f ca="true">+IF(OFFSET('Hygiene Data'!$D$12,0,10*ROW('Hygiene Data'!D201))="","",OFFSET('Hygiene Data'!$D$12,0,10*ROW('Hygiene Data'!D201)))</f>
        <v/>
      </c>
      <c r="DQ207" s="289" t="str">
        <f ca="true">+IF(OFFSET('Hygiene Data'!$D$13,0,10*ROW('Hygiene Data'!D201))="","",OFFSET('Hygiene Data'!$D$13,0,10*ROW('Hygiene Data'!D201)))</f>
        <v/>
      </c>
      <c r="DR207" s="289" t="str">
        <f ca="true">+IF(OFFSET('Hygiene Data'!$E$11,0,10*ROW('Hygiene Data'!E201))="","",OFFSET('Hygiene Data'!$E$11,0,10*ROW('Hygiene Data'!E201)))</f>
        <v/>
      </c>
      <c r="DS207" s="289" t="str">
        <f ca="true">+IF(OFFSET('Hygiene Data'!$E$12,0,10*ROW('Hygiene Data'!E201))="","",OFFSET('Hygiene Data'!$E$12,0,10*ROW('Hygiene Data'!E201)))</f>
        <v/>
      </c>
      <c r="DT207" s="289" t="str">
        <f ca="true">+IF(OFFSET('Hygiene Data'!$E$13,0,10*ROW('Hygiene Data'!E201))="","",OFFSET('Hygiene Data'!$E$13,0,10*ROW('Hygiene Data'!E201)))</f>
        <v/>
      </c>
      <c r="DU207" s="289" t="str">
        <f ca="true">+IF(OFFSET('Hygiene Data'!$F$11,0,10*ROW('Hygiene Data'!F201))="","",OFFSET('Hygiene Data'!$F$11,0,10*ROW('Hygiene Data'!F201)))</f>
        <v/>
      </c>
      <c r="DV207" s="289" t="str">
        <f ca="true">+IF(OFFSET('Hygiene Data'!$F$12,0,10*ROW('Hygiene Data'!F201))="","",OFFSET('Hygiene Data'!$F$12,0,10*ROW('Hygiene Data'!F201)))</f>
        <v/>
      </c>
      <c r="DW207" s="289" t="str">
        <f ca="true">+IF(OFFSET('Hygiene Data'!$F$13,0,10*ROW('Hygiene Data'!F201))="","",OFFSET('Hygiene Data'!$F$13,0,10*ROW('Hygiene Data'!F201)))</f>
        <v/>
      </c>
      <c r="DX207" s="289" t="str">
        <f ca="true">+IF(OFFSET('Hygiene Data'!$G$11,0,10*ROW('Hygiene Data'!G201))="","",OFFSET('Hygiene Data'!$G$11,0,10*ROW('Hygiene Data'!G201)))</f>
        <v/>
      </c>
      <c r="DY207" s="289" t="str">
        <f ca="true">+IF(OFFSET('Hygiene Data'!$G$12,0,10*ROW('Hygiene Data'!G201))="","",OFFSET('Hygiene Data'!$G$12,0,10*ROW('Hygiene Data'!G201)))</f>
        <v/>
      </c>
      <c r="DZ207" s="289" t="str">
        <f ca="true">+IF(OFFSET('Hygiene Data'!$G$13,0,10*ROW('Hygiene Data'!G201))="","",OFFSET('Hygiene Data'!$G$13,0,10*ROW('Hygiene Data'!G201)))</f>
        <v/>
      </c>
      <c r="EA207" s="289" t="str">
        <f ca="true">+IF(OFFSET('Hygiene Data'!$H$11,0,10*ROW('Hygiene Data'!H201))="","",OFFSET('Hygiene Data'!$H$11,0,10*ROW('Hygiene Data'!H201)))</f>
        <v/>
      </c>
      <c r="EB207" s="289" t="str">
        <f ca="true">+IF(OFFSET('Hygiene Data'!$H$12,0,10*ROW('Hygiene Data'!H201))="","",OFFSET('Hygiene Data'!$H$12,0,10*ROW('Hygiene Data'!H201)))</f>
        <v/>
      </c>
      <c r="EC207" s="289" t="str">
        <f ca="true">+IF(OFFSET('Hygiene Data'!$H$13,0,10*ROW('Hygiene Data'!H201))="","",OFFSET('Hygiene Data'!$H$13,0,10*ROW('Hygiene Data'!H201)))</f>
        <v/>
      </c>
      <c r="ED207" s="289" t="str">
        <f ca="true">+IF(OFFSET('Hygiene Data'!$I$11,0,10*ROW('Hygiene Data'!I201))="","",OFFSET('Hygiene Data'!$I$11,0,10*ROW('Hygiene Data'!I201)))</f>
        <v/>
      </c>
      <c r="EE207" s="289" t="str">
        <f ca="true">+IF(OFFSET('Hygiene Data'!$I$12,0,10*ROW('Hygiene Data'!I201))="","",OFFSET('Hygiene Data'!$I$12,0,10*ROW('Hygiene Data'!I201)))</f>
        <v/>
      </c>
      <c r="EF207" s="289"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KZ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customWidth="true"/>
    <col min="54" max="59" width="7.875"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style="127" customWidth="true"/>
    <col min="94" max="99" width="7.875" style="127"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 min="242" max="242" width="24.625" style="127" customWidth="true"/>
    <col min="243" max="243" width="29.75" customWidth="true"/>
    <col min="244" max="249" width="7.875" customWidth="true"/>
    <col min="250" max="251" width="1.125" customWidth="true"/>
    <col min="252" max="252" width="24.625" style="127" customWidth="true"/>
    <col min="253" max="253" width="29.75" customWidth="true"/>
    <col min="254" max="259" width="7.875" customWidth="true"/>
    <col min="260" max="261" width="1.125" customWidth="true"/>
    <col min="262" max="262" width="24.625" style="127" customWidth="true"/>
    <col min="263" max="263" width="29.75" customWidth="true"/>
    <col min="264" max="269" width="7.875" customWidth="true"/>
    <col min="270" max="271" width="1.125" customWidth="true"/>
    <col min="272" max="272" width="24.625" style="127" customWidth="true"/>
    <col min="273" max="273" width="29.75" customWidth="true"/>
    <col min="274" max="279" width="7.875" customWidth="true"/>
    <col min="280" max="281" width="1.125" customWidth="true"/>
    <col min="282" max="282" width="24.625" style="127" customWidth="true"/>
    <col min="283" max="283" width="29.75" customWidth="true"/>
    <col min="284" max="289" width="7.875" customWidth="true"/>
    <col min="290" max="291" width="1.125" customWidth="true"/>
    <col min="292" max="292" width="24.625" style="127" customWidth="true"/>
    <col min="293" max="293" width="29.75" customWidth="true"/>
    <col min="294" max="299" width="7.875" customWidth="true"/>
    <col min="300" max="301" width="1.125" customWidth="true"/>
    <col min="302" max="302" width="24.625" style="127" customWidth="true"/>
    <col min="303" max="303" width="29.75" customWidth="true"/>
    <col min="304" max="309" width="7.875" customWidth="true"/>
    <col min="310" max="311" width="1.125" customWidth="true"/>
    <col min="312" max="312" width="24.625" style="127" customWidth="true"/>
    <col min="313" max="313" width="29.75" customWidth="true"/>
    <col min="314" max="319" width="7.875" customWidth="true"/>
    <col min="320" max="321" width="1.125" customWidth="true"/>
  </cols>
  <sheetData>
    <row xmlns:x14ac="http://schemas.microsoft.com/office/spreadsheetml/2009/9/ac" r="1" s="326" customFormat="true" ht="30" customHeight="true" x14ac:dyDescent="0.25">
      <c r="B1" s="342" t="s">
        <v>28</v>
      </c>
      <c r="C1" s="572" t="s">
        <v>246</v>
      </c>
      <c r="D1" s="337" t="s">
        <v>143</v>
      </c>
      <c r="E1" s="337"/>
      <c r="F1" s="337"/>
      <c r="G1" s="337"/>
      <c r="H1" s="337"/>
      <c r="I1" s="338"/>
      <c r="J1" s="327"/>
      <c r="K1" s="327"/>
      <c r="L1" s="342" t="s">
        <v>28</v>
      </c>
      <c r="M1" s="572" t="s">
        <v>247</v>
      </c>
      <c r="N1" s="337" t="s">
        <v>143</v>
      </c>
      <c r="O1" s="337"/>
      <c r="P1" s="337"/>
      <c r="Q1" s="337"/>
      <c r="R1" s="337"/>
      <c r="S1" s="338"/>
      <c r="T1" s="327"/>
      <c r="U1" s="327"/>
      <c r="V1" s="342" t="s">
        <v>28</v>
      </c>
      <c r="W1" s="572" t="s">
        <v>248</v>
      </c>
      <c r="X1" s="337" t="s">
        <v>143</v>
      </c>
      <c r="Y1" s="337"/>
      <c r="Z1" s="337"/>
      <c r="AA1" s="337"/>
      <c r="AB1" s="337"/>
      <c r="AC1" s="338"/>
      <c r="AD1" s="327"/>
      <c r="AE1" s="327"/>
      <c r="AF1" s="342" t="s">
        <v>28</v>
      </c>
      <c r="AG1" s="572" t="s">
        <v>249</v>
      </c>
      <c r="AH1" s="337" t="s">
        <v>143</v>
      </c>
      <c r="AI1" s="337"/>
      <c r="AJ1" s="337"/>
      <c r="AK1" s="337"/>
      <c r="AL1" s="337"/>
      <c r="AM1" s="338"/>
      <c r="AN1" s="327"/>
      <c r="AO1" s="327"/>
      <c r="AP1" s="342" t="s">
        <v>28</v>
      </c>
      <c r="AQ1" s="572">
        <v>2009</v>
      </c>
      <c r="AR1" s="337" t="s">
        <v>143</v>
      </c>
      <c r="AS1" s="337"/>
      <c r="AT1" s="337"/>
      <c r="AU1" s="337"/>
      <c r="AV1" s="337"/>
      <c r="AW1" s="338"/>
      <c r="AX1" s="327"/>
      <c r="AY1" s="327"/>
      <c r="AZ1" s="342" t="s">
        <v>28</v>
      </c>
      <c r="BA1" s="572" t="s">
        <v>250</v>
      </c>
      <c r="BB1" s="337" t="s">
        <v>143</v>
      </c>
      <c r="BC1" s="337"/>
      <c r="BD1" s="337"/>
      <c r="BE1" s="337"/>
      <c r="BF1" s="337"/>
      <c r="BG1" s="338"/>
      <c r="BH1" s="327"/>
      <c r="BI1" s="327"/>
      <c r="BJ1" s="342" t="s">
        <v>28</v>
      </c>
      <c r="BK1" s="572">
        <v>2010</v>
      </c>
      <c r="BL1" s="337" t="s">
        <v>143</v>
      </c>
      <c r="BM1" s="337"/>
      <c r="BN1" s="337"/>
      <c r="BO1" s="337"/>
      <c r="BP1" s="337"/>
      <c r="BQ1" s="338"/>
      <c r="BR1" s="327"/>
      <c r="BS1" s="327"/>
      <c r="BT1" s="342" t="s">
        <v>28</v>
      </c>
      <c r="BU1" s="572">
        <v>2011</v>
      </c>
      <c r="BV1" s="337" t="s">
        <v>143</v>
      </c>
      <c r="BW1" s="337"/>
      <c r="BX1" s="337"/>
      <c r="BY1" s="337"/>
      <c r="BZ1" s="337"/>
      <c r="CA1" s="338"/>
      <c r="CB1" s="327"/>
      <c r="CC1" s="327"/>
      <c r="CD1" s="342" t="s">
        <v>28</v>
      </c>
      <c r="CE1" s="572" t="s">
        <v>251</v>
      </c>
      <c r="CF1" s="337" t="str">
        <f>AH1</f>
        <v>Guinea</v>
      </c>
      <c r="CG1" s="337"/>
      <c r="CH1" s="337"/>
      <c r="CI1" s="337"/>
      <c r="CJ1" s="337"/>
      <c r="CK1" s="338"/>
      <c r="CL1" s="327"/>
      <c r="CM1" s="327"/>
      <c r="CN1" s="342" t="s">
        <v>28</v>
      </c>
      <c r="CO1" s="572" t="s">
        <v>252</v>
      </c>
      <c r="CP1" s="337" t="str">
        <f>CF1</f>
        <v>Guinea</v>
      </c>
      <c r="CQ1" s="337"/>
      <c r="CR1" s="337"/>
      <c r="CS1" s="337"/>
      <c r="CT1" s="337"/>
      <c r="CU1" s="338"/>
      <c r="CV1" s="327"/>
      <c r="CW1" s="327"/>
      <c r="CX1" s="342" t="s">
        <v>28</v>
      </c>
      <c r="CY1" s="572" t="s">
        <v>252</v>
      </c>
      <c r="CZ1" s="337" t="str">
        <f>CP1</f>
        <v>Guinea</v>
      </c>
      <c r="DA1" s="337"/>
      <c r="DB1" s="337"/>
      <c r="DC1" s="337"/>
      <c r="DD1" s="337"/>
      <c r="DE1" s="338"/>
      <c r="DF1" s="327"/>
      <c r="DG1" s="327"/>
      <c r="DH1" s="342" t="s">
        <v>28</v>
      </c>
      <c r="DI1" s="572" t="s">
        <v>253</v>
      </c>
      <c r="DJ1" s="337" t="str">
        <f>CZ1</f>
        <v>Guinea</v>
      </c>
      <c r="DK1" s="337"/>
      <c r="DL1" s="337"/>
      <c r="DM1" s="337"/>
      <c r="DN1" s="337"/>
      <c r="DO1" s="338"/>
      <c r="DP1" s="327"/>
      <c r="DQ1" s="327"/>
      <c r="DR1" s="342" t="s">
        <v>28</v>
      </c>
      <c r="DS1" s="572" t="s">
        <v>253</v>
      </c>
      <c r="DT1" s="337" t="str">
        <f>DJ1</f>
        <v>Guinea</v>
      </c>
      <c r="DU1" s="337"/>
      <c r="DV1" s="337"/>
      <c r="DW1" s="337"/>
      <c r="DX1" s="337"/>
      <c r="DY1" s="338"/>
      <c r="DZ1" s="327"/>
      <c r="EA1" s="327"/>
      <c r="EB1" s="342" t="s">
        <v>28</v>
      </c>
      <c r="EC1" s="572" t="s">
        <v>254</v>
      </c>
      <c r="ED1" s="337" t="str">
        <f>DT1</f>
        <v>Guinea</v>
      </c>
      <c r="EE1" s="337"/>
      <c r="EF1" s="337"/>
      <c r="EG1" s="337"/>
      <c r="EH1" s="337"/>
      <c r="EI1" s="338"/>
      <c r="EJ1" s="327"/>
      <c r="EK1" s="327"/>
      <c r="EL1" s="342" t="s">
        <v>28</v>
      </c>
      <c r="EM1" s="572" t="s">
        <v>254</v>
      </c>
      <c r="EN1" s="337" t="str">
        <f>ED1</f>
        <v>Guinea</v>
      </c>
      <c r="EO1" s="337"/>
      <c r="EP1" s="337"/>
      <c r="EQ1" s="337"/>
      <c r="ER1" s="337"/>
      <c r="ES1" s="338"/>
      <c r="ET1" s="327"/>
      <c r="EU1" s="327"/>
      <c r="EV1" s="342" t="s">
        <v>28</v>
      </c>
      <c r="EW1" s="572" t="s">
        <v>255</v>
      </c>
      <c r="EX1" s="337" t="str">
        <f>EN1</f>
        <v>Guinea</v>
      </c>
      <c r="EY1" s="337"/>
      <c r="EZ1" s="337"/>
      <c r="FA1" s="337"/>
      <c r="FB1" s="337"/>
      <c r="FC1" s="338"/>
      <c r="FD1" s="327"/>
      <c r="FE1" s="327"/>
      <c r="FF1" s="342" t="s">
        <v>28</v>
      </c>
      <c r="FG1" s="572" t="s">
        <v>256</v>
      </c>
      <c r="FH1" s="337" t="str">
        <f>EX1</f>
        <v>Guinea</v>
      </c>
      <c r="FI1" s="337"/>
      <c r="FJ1" s="337"/>
      <c r="FK1" s="337"/>
      <c r="FL1" s="337"/>
      <c r="FM1" s="338"/>
      <c r="FN1" s="327"/>
      <c r="FO1" s="327"/>
      <c r="FP1" s="342" t="s">
        <v>28</v>
      </c>
      <c r="FQ1" s="572" t="s">
        <v>256</v>
      </c>
      <c r="FR1" s="337" t="str">
        <f>FH1</f>
        <v>Guinea</v>
      </c>
      <c r="FS1" s="337"/>
      <c r="FT1" s="337"/>
      <c r="FU1" s="337"/>
      <c r="FV1" s="337"/>
      <c r="FW1" s="338"/>
      <c r="FX1" s="327"/>
      <c r="FY1" s="327"/>
      <c r="FZ1" s="342" t="s">
        <v>28</v>
      </c>
      <c r="GA1" s="572">
        <v>2017</v>
      </c>
      <c r="GB1" s="337" t="s">
        <v>143</v>
      </c>
      <c r="GC1" s="337"/>
      <c r="GD1" s="337"/>
      <c r="GE1" s="337"/>
      <c r="GF1" s="337"/>
      <c r="GG1" s="338"/>
      <c r="GH1" s="327"/>
      <c r="GI1" s="327"/>
      <c r="GJ1" s="342" t="s">
        <v>28</v>
      </c>
      <c r="GK1" s="572">
        <v>2018</v>
      </c>
      <c r="GL1" s="337" t="s">
        <v>143</v>
      </c>
      <c r="GM1" s="337"/>
      <c r="GN1" s="337"/>
      <c r="GO1" s="337"/>
      <c r="GP1" s="337"/>
      <c r="GQ1" s="338"/>
      <c r="GR1" s="327"/>
      <c r="GS1" s="327"/>
      <c r="GT1" s="342" t="s">
        <v>28</v>
      </c>
      <c r="GU1" s="572">
        <v>2019</v>
      </c>
      <c r="GV1" s="337" t="str">
        <f>FR1</f>
        <v>Guinea</v>
      </c>
      <c r="GW1" s="337"/>
      <c r="GX1" s="337"/>
      <c r="GY1" s="337"/>
      <c r="GZ1" s="337"/>
      <c r="HA1" s="338"/>
      <c r="HB1" s="327"/>
      <c r="HC1" s="327"/>
      <c r="HD1" s="342" t="s">
        <v>28</v>
      </c>
      <c r="HE1" s="572">
        <v>2019</v>
      </c>
      <c r="HF1" s="337" t="s">
        <v>143</v>
      </c>
      <c r="HG1" s="337"/>
      <c r="HH1" s="337"/>
      <c r="HI1" s="337"/>
      <c r="HJ1" s="337"/>
      <c r="HK1" s="338"/>
      <c r="HL1" s="327"/>
      <c r="HM1" s="327"/>
      <c r="HN1" s="342" t="s">
        <v>28</v>
      </c>
      <c r="HO1" s="572">
        <v>2020</v>
      </c>
      <c r="HP1" s="337" t="s">
        <v>143</v>
      </c>
      <c r="HQ1" s="337"/>
      <c r="HR1" s="337"/>
      <c r="HS1" s="337"/>
      <c r="HT1" s="337"/>
      <c r="HU1" s="338"/>
      <c r="HV1" s="327"/>
      <c r="HW1" s="327"/>
      <c r="HX1" s="342" t="s">
        <v>28</v>
      </c>
      <c r="HY1" s="572">
        <v>2020</v>
      </c>
      <c r="HZ1" s="337" t="str">
        <f>GV1</f>
        <v>Guinea</v>
      </c>
      <c r="IA1" s="337"/>
      <c r="IB1" s="337"/>
      <c r="IC1" s="337"/>
      <c r="ID1" s="337"/>
      <c r="IE1" s="338"/>
      <c r="IF1" s="327"/>
      <c r="IG1" s="327"/>
      <c r="IH1" s="342" t="s">
        <v>28</v>
      </c>
      <c r="II1" s="572">
        <v>2021</v>
      </c>
      <c r="IJ1" s="337" t="s">
        <v>143</v>
      </c>
      <c r="IK1" s="337"/>
      <c r="IL1" s="337"/>
      <c r="IM1" s="337"/>
      <c r="IN1" s="337"/>
      <c r="IO1" s="338"/>
      <c r="IP1" s="327"/>
      <c r="IQ1" s="327"/>
    </row>
    <row xmlns:x14ac="http://schemas.microsoft.com/office/spreadsheetml/2009/9/ac" r="2" s="326" customFormat="true" ht="30" customHeight="true" x14ac:dyDescent="0.25">
      <c r="A2" s="590" t="s">
        <v>350</v>
      </c>
      <c r="B2" s="339" t="s">
        <v>231</v>
      </c>
      <c r="C2" s="248" t="s">
        <v>169</v>
      </c>
      <c r="D2" s="248" t="s">
        <v>197</v>
      </c>
      <c r="E2" s="340"/>
      <c r="F2" s="340"/>
      <c r="G2" s="340"/>
      <c r="H2" s="340"/>
      <c r="I2" s="341"/>
      <c r="J2" s="327" t="s">
        <v>257</v>
      </c>
      <c r="K2" s="327"/>
      <c r="L2" s="339" t="s">
        <v>232</v>
      </c>
      <c r="M2" s="248" t="s">
        <v>169</v>
      </c>
      <c r="N2" s="248" t="s">
        <v>198</v>
      </c>
      <c r="O2" s="340"/>
      <c r="P2" s="340"/>
      <c r="Q2" s="340"/>
      <c r="R2" s="340"/>
      <c r="S2" s="341"/>
      <c r="T2" s="327" t="s">
        <v>257</v>
      </c>
      <c r="U2" s="327"/>
      <c r="V2" s="339" t="s">
        <v>233</v>
      </c>
      <c r="W2" s="248" t="s">
        <v>169</v>
      </c>
      <c r="X2" s="248" t="s">
        <v>199</v>
      </c>
      <c r="Y2" s="340"/>
      <c r="Z2" s="340"/>
      <c r="AA2" s="340"/>
      <c r="AB2" s="340"/>
      <c r="AC2" s="341"/>
      <c r="AD2" s="327" t="s">
        <v>257</v>
      </c>
      <c r="AE2" s="327"/>
      <c r="AF2" s="339" t="s">
        <v>234</v>
      </c>
      <c r="AG2" s="248" t="s">
        <v>169</v>
      </c>
      <c r="AH2" s="248" t="s">
        <v>201</v>
      </c>
      <c r="AI2" s="340"/>
      <c r="AJ2" s="340"/>
      <c r="AK2" s="340"/>
      <c r="AL2" s="340"/>
      <c r="AM2" s="341"/>
      <c r="AN2" s="327" t="s">
        <v>257</v>
      </c>
      <c r="AO2" s="327"/>
      <c r="AP2" s="339" t="s">
        <v>279</v>
      </c>
      <c r="AQ2" s="248" t="s">
        <v>169</v>
      </c>
      <c r="AR2" s="248" t="s">
        <v>280</v>
      </c>
      <c r="AS2" s="340"/>
      <c r="AT2" s="340"/>
      <c r="AU2" s="340"/>
      <c r="AV2" s="340"/>
      <c r="AW2" s="341"/>
      <c r="AX2" s="327" t="s">
        <v>257</v>
      </c>
      <c r="AY2" s="327"/>
      <c r="AZ2" s="339" t="s">
        <v>235</v>
      </c>
      <c r="BA2" s="248" t="s">
        <v>168</v>
      </c>
      <c r="BB2" s="248" t="s">
        <v>144</v>
      </c>
      <c r="BC2" s="340"/>
      <c r="BD2" s="340"/>
      <c r="BE2" s="340"/>
      <c r="BF2" s="340"/>
      <c r="BG2" s="341"/>
      <c r="BH2" s="327" t="s">
        <v>257</v>
      </c>
      <c r="BI2" s="327"/>
      <c r="BJ2" s="339" t="s">
        <v>285</v>
      </c>
      <c r="BK2" s="248" t="s">
        <v>169</v>
      </c>
      <c r="BL2" s="248" t="s">
        <v>286</v>
      </c>
      <c r="BM2" s="340"/>
      <c r="BN2" s="340"/>
      <c r="BO2" s="340"/>
      <c r="BP2" s="340"/>
      <c r="BQ2" s="341"/>
      <c r="BR2" s="327" t="s">
        <v>257</v>
      </c>
      <c r="BS2" s="327"/>
      <c r="BT2" s="339" t="s">
        <v>292</v>
      </c>
      <c r="BU2" s="248" t="s">
        <v>169</v>
      </c>
      <c r="BV2" s="248" t="s">
        <v>286</v>
      </c>
      <c r="BW2" s="340"/>
      <c r="BX2" s="340"/>
      <c r="BY2" s="340"/>
      <c r="BZ2" s="340"/>
      <c r="CA2" s="341"/>
      <c r="CB2" s="327" t="s">
        <v>257</v>
      </c>
      <c r="CC2" s="327"/>
      <c r="CD2" s="339" t="s">
        <v>236</v>
      </c>
      <c r="CE2" s="248" t="s">
        <v>168</v>
      </c>
      <c r="CF2" s="248" t="s">
        <v>144</v>
      </c>
      <c r="CG2" s="340"/>
      <c r="CH2" s="340"/>
      <c r="CI2" s="340"/>
      <c r="CJ2" s="340"/>
      <c r="CK2" s="341"/>
      <c r="CL2" s="327" t="s">
        <v>257</v>
      </c>
      <c r="CM2" s="327"/>
      <c r="CN2" s="339" t="s">
        <v>237</v>
      </c>
      <c r="CO2" s="248" t="s">
        <v>169</v>
      </c>
      <c r="CP2" s="248" t="s">
        <v>219</v>
      </c>
      <c r="CQ2" s="340"/>
      <c r="CR2" s="340"/>
      <c r="CS2" s="340"/>
      <c r="CT2" s="340"/>
      <c r="CU2" s="341"/>
      <c r="CV2" s="327" t="s">
        <v>257</v>
      </c>
      <c r="CW2" s="327"/>
      <c r="CX2" s="339" t="s">
        <v>238</v>
      </c>
      <c r="CY2" s="248" t="s">
        <v>168</v>
      </c>
      <c r="CZ2" s="248" t="s">
        <v>144</v>
      </c>
      <c r="DA2" s="340"/>
      <c r="DB2" s="340"/>
      <c r="DC2" s="340"/>
      <c r="DD2" s="340"/>
      <c r="DE2" s="341"/>
      <c r="DF2" s="327" t="s">
        <v>257</v>
      </c>
      <c r="DG2" s="327"/>
      <c r="DH2" s="339" t="s">
        <v>239</v>
      </c>
      <c r="DI2" s="248" t="s">
        <v>169</v>
      </c>
      <c r="DJ2" s="248" t="s">
        <v>203</v>
      </c>
      <c r="DK2" s="340"/>
      <c r="DL2" s="340"/>
      <c r="DM2" s="340"/>
      <c r="DN2" s="340"/>
      <c r="DO2" s="341"/>
      <c r="DP2" s="327" t="s">
        <v>257</v>
      </c>
      <c r="DQ2" s="327"/>
      <c r="DR2" s="339" t="s">
        <v>240</v>
      </c>
      <c r="DS2" s="248" t="s">
        <v>168</v>
      </c>
      <c r="DT2" s="248" t="s">
        <v>144</v>
      </c>
      <c r="DU2" s="340"/>
      <c r="DV2" s="340"/>
      <c r="DW2" s="340"/>
      <c r="DX2" s="340"/>
      <c r="DY2" s="341"/>
      <c r="DZ2" s="327" t="s">
        <v>257</v>
      </c>
      <c r="EA2" s="327"/>
      <c r="EB2" s="339" t="s">
        <v>241</v>
      </c>
      <c r="EC2" s="248" t="s">
        <v>169</v>
      </c>
      <c r="ED2" s="248" t="s">
        <v>207</v>
      </c>
      <c r="EE2" s="340"/>
      <c r="EF2" s="340"/>
      <c r="EG2" s="340"/>
      <c r="EH2" s="340"/>
      <c r="EI2" s="341"/>
      <c r="EJ2" s="327" t="s">
        <v>257</v>
      </c>
      <c r="EK2" s="327"/>
      <c r="EL2" s="339" t="s">
        <v>242</v>
      </c>
      <c r="EM2" s="248" t="s">
        <v>168</v>
      </c>
      <c r="EN2" s="248" t="s">
        <v>144</v>
      </c>
      <c r="EO2" s="340"/>
      <c r="EP2" s="340"/>
      <c r="EQ2" s="340"/>
      <c r="ER2" s="340"/>
      <c r="ES2" s="341"/>
      <c r="ET2" s="327" t="s">
        <v>257</v>
      </c>
      <c r="EU2" s="327"/>
      <c r="EV2" s="339" t="s">
        <v>243</v>
      </c>
      <c r="EW2" s="248" t="s">
        <v>169</v>
      </c>
      <c r="EX2" s="248" t="s">
        <v>145</v>
      </c>
      <c r="EY2" s="340"/>
      <c r="EZ2" s="340"/>
      <c r="FA2" s="340"/>
      <c r="FB2" s="340"/>
      <c r="FC2" s="341"/>
      <c r="FD2" s="327" t="s">
        <v>257</v>
      </c>
      <c r="FE2" s="327"/>
      <c r="FF2" s="339" t="s">
        <v>244</v>
      </c>
      <c r="FG2" s="248" t="s">
        <v>169</v>
      </c>
      <c r="FH2" s="248" t="s">
        <v>208</v>
      </c>
      <c r="FI2" s="340"/>
      <c r="FJ2" s="340"/>
      <c r="FK2" s="340"/>
      <c r="FL2" s="340"/>
      <c r="FM2" s="341"/>
      <c r="FN2" s="327" t="s">
        <v>257</v>
      </c>
      <c r="FO2" s="327"/>
      <c r="FP2" s="339" t="s">
        <v>245</v>
      </c>
      <c r="FQ2" s="248" t="s">
        <v>168</v>
      </c>
      <c r="FR2" s="248" t="s">
        <v>144</v>
      </c>
      <c r="FS2" s="340"/>
      <c r="FT2" s="340"/>
      <c r="FU2" s="340"/>
      <c r="FV2" s="340"/>
      <c r="FW2" s="341"/>
      <c r="FX2" s="327" t="s">
        <v>257</v>
      </c>
      <c r="FY2" s="327"/>
      <c r="FZ2" s="339" t="s">
        <v>294</v>
      </c>
      <c r="GA2" s="248" t="s">
        <v>169</v>
      </c>
      <c r="GB2" s="248" t="s">
        <v>295</v>
      </c>
      <c r="GC2" s="340"/>
      <c r="GD2" s="340"/>
      <c r="GE2" s="340"/>
      <c r="GF2" s="340"/>
      <c r="GG2" s="341"/>
      <c r="GH2" s="327" t="s">
        <v>257</v>
      </c>
      <c r="GI2" s="327"/>
      <c r="GJ2" s="339" t="s">
        <v>300</v>
      </c>
      <c r="GK2" s="248" t="s">
        <v>169</v>
      </c>
      <c r="GL2" s="248" t="s">
        <v>301</v>
      </c>
      <c r="GM2" s="340"/>
      <c r="GN2" s="340"/>
      <c r="GO2" s="340"/>
      <c r="GP2" s="340"/>
      <c r="GQ2" s="341"/>
      <c r="GR2" s="327" t="s">
        <v>257</v>
      </c>
      <c r="GS2" s="327"/>
      <c r="GT2" s="339" t="s">
        <v>273</v>
      </c>
      <c r="GU2" s="248" t="s">
        <v>168</v>
      </c>
      <c r="GV2" s="248" t="s">
        <v>144</v>
      </c>
      <c r="GW2" s="340"/>
      <c r="GX2" s="340"/>
      <c r="GY2" s="340"/>
      <c r="GZ2" s="340"/>
      <c r="HA2" s="341"/>
      <c r="HB2" s="327" t="s">
        <v>257</v>
      </c>
      <c r="HC2" s="327"/>
      <c r="HD2" s="339" t="s">
        <v>306</v>
      </c>
      <c r="HE2" s="248" t="s">
        <v>169</v>
      </c>
      <c r="HF2" s="248" t="s">
        <v>307</v>
      </c>
      <c r="HG2" s="340"/>
      <c r="HH2" s="340"/>
      <c r="HI2" s="340"/>
      <c r="HJ2" s="340"/>
      <c r="HK2" s="341"/>
      <c r="HL2" s="327" t="s">
        <v>257</v>
      </c>
      <c r="HM2" s="327"/>
      <c r="HN2" s="339" t="s">
        <v>309</v>
      </c>
      <c r="HO2" s="248" t="s">
        <v>169</v>
      </c>
      <c r="HP2" s="248" t="s">
        <v>310</v>
      </c>
      <c r="HQ2" s="340"/>
      <c r="HR2" s="340"/>
      <c r="HS2" s="340"/>
      <c r="HT2" s="340"/>
      <c r="HU2" s="341"/>
      <c r="HV2" s="327" t="s">
        <v>257</v>
      </c>
      <c r="HW2" s="327"/>
      <c r="HX2" s="339" t="s">
        <v>274</v>
      </c>
      <c r="HY2" s="248" t="s">
        <v>168</v>
      </c>
      <c r="HZ2" s="248" t="s">
        <v>144</v>
      </c>
      <c r="IA2" s="340"/>
      <c r="IB2" s="340"/>
      <c r="IC2" s="340"/>
      <c r="ID2" s="340"/>
      <c r="IE2" s="341"/>
      <c r="IF2" s="327" t="s">
        <v>257</v>
      </c>
      <c r="IG2" s="327"/>
      <c r="IH2" s="339" t="s">
        <v>355</v>
      </c>
      <c r="II2" s="248" t="s">
        <v>169</v>
      </c>
      <c r="IJ2" s="248" t="s">
        <v>356</v>
      </c>
      <c r="IK2" s="340"/>
      <c r="IL2" s="340"/>
      <c r="IM2" s="340"/>
      <c r="IN2" s="340"/>
      <c r="IO2" s="341"/>
      <c r="IP2" s="327" t="s">
        <v>257</v>
      </c>
      <c r="IQ2" s="327"/>
    </row>
    <row xmlns:x14ac="http://schemas.microsoft.com/office/spreadsheetml/2009/9/ac" r="3" s="257" customFormat="true" ht="18" customHeight="true" x14ac:dyDescent="0.25">
      <c r="A3" s="590"/>
      <c r="B3" s="249" t="s">
        <v>160</v>
      </c>
      <c r="C3" s="250" t="s">
        <v>54</v>
      </c>
      <c r="D3" s="251" t="s">
        <v>7</v>
      </c>
      <c r="E3" s="252" t="s">
        <v>1</v>
      </c>
      <c r="F3" s="252" t="s">
        <v>2</v>
      </c>
      <c r="G3" s="252" t="s">
        <v>16</v>
      </c>
      <c r="H3" s="252" t="s">
        <v>17</v>
      </c>
      <c r="I3" s="253" t="s">
        <v>18</v>
      </c>
      <c r="J3" s="254"/>
      <c r="K3" s="254"/>
      <c r="L3" s="249" t="s">
        <v>160</v>
      </c>
      <c r="M3" s="250" t="s">
        <v>54</v>
      </c>
      <c r="N3" s="251" t="s">
        <v>7</v>
      </c>
      <c r="O3" s="252" t="s">
        <v>1</v>
      </c>
      <c r="P3" s="252" t="s">
        <v>2</v>
      </c>
      <c r="Q3" s="252" t="s">
        <v>16</v>
      </c>
      <c r="R3" s="252" t="s">
        <v>17</v>
      </c>
      <c r="S3" s="253" t="s">
        <v>18</v>
      </c>
      <c r="T3" s="254"/>
      <c r="U3" s="254"/>
      <c r="V3" s="249" t="s">
        <v>160</v>
      </c>
      <c r="W3" s="250" t="s">
        <v>54</v>
      </c>
      <c r="X3" s="251" t="s">
        <v>7</v>
      </c>
      <c r="Y3" s="252" t="s">
        <v>1</v>
      </c>
      <c r="Z3" s="252" t="s">
        <v>2</v>
      </c>
      <c r="AA3" s="252" t="s">
        <v>16</v>
      </c>
      <c r="AB3" s="252" t="s">
        <v>17</v>
      </c>
      <c r="AC3" s="253" t="s">
        <v>18</v>
      </c>
      <c r="AD3" s="254"/>
      <c r="AE3" s="254"/>
      <c r="AF3" s="249" t="s">
        <v>160</v>
      </c>
      <c r="AG3" s="250" t="s">
        <v>54</v>
      </c>
      <c r="AH3" s="251" t="s">
        <v>7</v>
      </c>
      <c r="AI3" s="252" t="s">
        <v>1</v>
      </c>
      <c r="AJ3" s="252" t="s">
        <v>2</v>
      </c>
      <c r="AK3" s="252" t="s">
        <v>16</v>
      </c>
      <c r="AL3" s="252" t="s">
        <v>17</v>
      </c>
      <c r="AM3" s="253" t="s">
        <v>18</v>
      </c>
      <c r="AN3" s="254"/>
      <c r="AO3" s="254"/>
      <c r="AP3" s="249" t="s">
        <v>160</v>
      </c>
      <c r="AQ3" s="250" t="s">
        <v>54</v>
      </c>
      <c r="AR3" s="251" t="s">
        <v>7</v>
      </c>
      <c r="AS3" s="252" t="s">
        <v>1</v>
      </c>
      <c r="AT3" s="252" t="s">
        <v>2</v>
      </c>
      <c r="AU3" s="252" t="s">
        <v>16</v>
      </c>
      <c r="AV3" s="252" t="s">
        <v>17</v>
      </c>
      <c r="AW3" s="253" t="s">
        <v>18</v>
      </c>
      <c r="AX3" s="254"/>
      <c r="AY3" s="254"/>
      <c r="AZ3" s="249" t="s">
        <v>160</v>
      </c>
      <c r="BA3" s="250" t="s">
        <v>54</v>
      </c>
      <c r="BB3" s="251" t="s">
        <v>7</v>
      </c>
      <c r="BC3" s="252" t="s">
        <v>1</v>
      </c>
      <c r="BD3" s="252" t="s">
        <v>2</v>
      </c>
      <c r="BE3" s="252" t="s">
        <v>16</v>
      </c>
      <c r="BF3" s="252" t="s">
        <v>17</v>
      </c>
      <c r="BG3" s="253" t="s">
        <v>18</v>
      </c>
      <c r="BH3" s="254"/>
      <c r="BI3" s="254"/>
      <c r="BJ3" s="249" t="s">
        <v>160</v>
      </c>
      <c r="BK3" s="250" t="s">
        <v>54</v>
      </c>
      <c r="BL3" s="251" t="s">
        <v>7</v>
      </c>
      <c r="BM3" s="252" t="s">
        <v>1</v>
      </c>
      <c r="BN3" s="252" t="s">
        <v>2</v>
      </c>
      <c r="BO3" s="252" t="s">
        <v>16</v>
      </c>
      <c r="BP3" s="252" t="s">
        <v>17</v>
      </c>
      <c r="BQ3" s="253" t="s">
        <v>18</v>
      </c>
      <c r="BR3" s="254"/>
      <c r="BS3" s="254"/>
      <c r="BT3" s="249" t="s">
        <v>160</v>
      </c>
      <c r="BU3" s="250" t="s">
        <v>54</v>
      </c>
      <c r="BV3" s="251" t="s">
        <v>7</v>
      </c>
      <c r="BW3" s="252" t="s">
        <v>1</v>
      </c>
      <c r="BX3" s="252" t="s">
        <v>2</v>
      </c>
      <c r="BY3" s="252" t="s">
        <v>16</v>
      </c>
      <c r="BZ3" s="252" t="s">
        <v>17</v>
      </c>
      <c r="CA3" s="253" t="s">
        <v>18</v>
      </c>
      <c r="CB3" s="254"/>
      <c r="CC3" s="254"/>
      <c r="CD3" s="249" t="s">
        <v>160</v>
      </c>
      <c r="CE3" s="250" t="s">
        <v>54</v>
      </c>
      <c r="CF3" s="251" t="s">
        <v>7</v>
      </c>
      <c r="CG3" s="252" t="s">
        <v>1</v>
      </c>
      <c r="CH3" s="252" t="s">
        <v>2</v>
      </c>
      <c r="CI3" s="252" t="s">
        <v>16</v>
      </c>
      <c r="CJ3" s="252" t="s">
        <v>17</v>
      </c>
      <c r="CK3" s="253" t="s">
        <v>18</v>
      </c>
      <c r="CL3" s="254"/>
      <c r="CM3" s="254"/>
      <c r="CN3" s="249" t="s">
        <v>160</v>
      </c>
      <c r="CO3" s="250" t="s">
        <v>54</v>
      </c>
      <c r="CP3" s="251" t="s">
        <v>7</v>
      </c>
      <c r="CQ3" s="252" t="s">
        <v>1</v>
      </c>
      <c r="CR3" s="252" t="s">
        <v>2</v>
      </c>
      <c r="CS3" s="252" t="s">
        <v>16</v>
      </c>
      <c r="CT3" s="252" t="s">
        <v>17</v>
      </c>
      <c r="CU3" s="253" t="s">
        <v>18</v>
      </c>
      <c r="CV3" s="254"/>
      <c r="CW3" s="254"/>
      <c r="CX3" s="249" t="s">
        <v>160</v>
      </c>
      <c r="CY3" s="250" t="s">
        <v>54</v>
      </c>
      <c r="CZ3" s="251" t="s">
        <v>7</v>
      </c>
      <c r="DA3" s="252" t="s">
        <v>1</v>
      </c>
      <c r="DB3" s="252" t="s">
        <v>2</v>
      </c>
      <c r="DC3" s="252" t="s">
        <v>16</v>
      </c>
      <c r="DD3" s="252" t="s">
        <v>17</v>
      </c>
      <c r="DE3" s="253" t="s">
        <v>18</v>
      </c>
      <c r="DF3" s="254"/>
      <c r="DG3" s="254"/>
      <c r="DH3" s="249" t="s">
        <v>160</v>
      </c>
      <c r="DI3" s="250" t="s">
        <v>54</v>
      </c>
      <c r="DJ3" s="251" t="s">
        <v>7</v>
      </c>
      <c r="DK3" s="252" t="s">
        <v>1</v>
      </c>
      <c r="DL3" s="252" t="s">
        <v>2</v>
      </c>
      <c r="DM3" s="252" t="s">
        <v>16</v>
      </c>
      <c r="DN3" s="252" t="s">
        <v>17</v>
      </c>
      <c r="DO3" s="253" t="s">
        <v>18</v>
      </c>
      <c r="DP3" s="254"/>
      <c r="DQ3" s="254"/>
      <c r="DR3" s="249" t="s">
        <v>160</v>
      </c>
      <c r="DS3" s="250" t="s">
        <v>54</v>
      </c>
      <c r="DT3" s="251" t="s">
        <v>7</v>
      </c>
      <c r="DU3" s="252" t="s">
        <v>1</v>
      </c>
      <c r="DV3" s="252" t="s">
        <v>2</v>
      </c>
      <c r="DW3" s="252" t="s">
        <v>16</v>
      </c>
      <c r="DX3" s="252" t="s">
        <v>17</v>
      </c>
      <c r="DY3" s="253" t="s">
        <v>18</v>
      </c>
      <c r="DZ3" s="254"/>
      <c r="EA3" s="254"/>
      <c r="EB3" s="249" t="s">
        <v>160</v>
      </c>
      <c r="EC3" s="250" t="s">
        <v>54</v>
      </c>
      <c r="ED3" s="251" t="s">
        <v>7</v>
      </c>
      <c r="EE3" s="252" t="s">
        <v>1</v>
      </c>
      <c r="EF3" s="252" t="s">
        <v>2</v>
      </c>
      <c r="EG3" s="252" t="s">
        <v>16</v>
      </c>
      <c r="EH3" s="252" t="s">
        <v>17</v>
      </c>
      <c r="EI3" s="253" t="s">
        <v>18</v>
      </c>
      <c r="EJ3" s="254"/>
      <c r="EK3" s="254"/>
      <c r="EL3" s="249" t="s">
        <v>160</v>
      </c>
      <c r="EM3" s="250" t="s">
        <v>54</v>
      </c>
      <c r="EN3" s="251" t="s">
        <v>7</v>
      </c>
      <c r="EO3" s="252" t="s">
        <v>1</v>
      </c>
      <c r="EP3" s="252" t="s">
        <v>2</v>
      </c>
      <c r="EQ3" s="252" t="s">
        <v>16</v>
      </c>
      <c r="ER3" s="252" t="s">
        <v>17</v>
      </c>
      <c r="ES3" s="253" t="s">
        <v>18</v>
      </c>
      <c r="ET3" s="254"/>
      <c r="EU3" s="254"/>
      <c r="EV3" s="249" t="s">
        <v>160</v>
      </c>
      <c r="EW3" s="255" t="s">
        <v>54</v>
      </c>
      <c r="EX3" s="251" t="s">
        <v>7</v>
      </c>
      <c r="EY3" s="252" t="s">
        <v>1</v>
      </c>
      <c r="EZ3" s="252" t="s">
        <v>2</v>
      </c>
      <c r="FA3" s="252" t="s">
        <v>16</v>
      </c>
      <c r="FB3" s="252" t="s">
        <v>17</v>
      </c>
      <c r="FC3" s="253" t="s">
        <v>18</v>
      </c>
      <c r="FD3" s="254"/>
      <c r="FE3" s="254"/>
      <c r="FF3" s="249" t="s">
        <v>160</v>
      </c>
      <c r="FG3" s="255" t="s">
        <v>54</v>
      </c>
      <c r="FH3" s="251" t="s">
        <v>7</v>
      </c>
      <c r="FI3" s="252" t="s">
        <v>1</v>
      </c>
      <c r="FJ3" s="252" t="s">
        <v>2</v>
      </c>
      <c r="FK3" s="252" t="s">
        <v>16</v>
      </c>
      <c r="FL3" s="252" t="s">
        <v>17</v>
      </c>
      <c r="FM3" s="253" t="s">
        <v>18</v>
      </c>
      <c r="FN3" s="254"/>
      <c r="FO3" s="254"/>
      <c r="FP3" s="249" t="s">
        <v>160</v>
      </c>
      <c r="FQ3" s="255" t="s">
        <v>54</v>
      </c>
      <c r="FR3" s="251" t="s">
        <v>7</v>
      </c>
      <c r="FS3" s="252" t="s">
        <v>1</v>
      </c>
      <c r="FT3" s="252" t="s">
        <v>2</v>
      </c>
      <c r="FU3" s="252" t="s">
        <v>16</v>
      </c>
      <c r="FV3" s="252" t="s">
        <v>17</v>
      </c>
      <c r="FW3" s="253" t="s">
        <v>18</v>
      </c>
      <c r="FX3" s="254"/>
      <c r="FY3" s="254"/>
      <c r="FZ3" s="249" t="s">
        <v>160</v>
      </c>
      <c r="GA3" s="255" t="s">
        <v>54</v>
      </c>
      <c r="GB3" s="251" t="s">
        <v>7</v>
      </c>
      <c r="GC3" s="252" t="s">
        <v>1</v>
      </c>
      <c r="GD3" s="252" t="s">
        <v>2</v>
      </c>
      <c r="GE3" s="252" t="s">
        <v>16</v>
      </c>
      <c r="GF3" s="252" t="s">
        <v>17</v>
      </c>
      <c r="GG3" s="253" t="s">
        <v>18</v>
      </c>
      <c r="GH3" s="254"/>
      <c r="GI3" s="254"/>
      <c r="GJ3" s="249" t="s">
        <v>160</v>
      </c>
      <c r="GK3" s="255" t="s">
        <v>54</v>
      </c>
      <c r="GL3" s="251" t="s">
        <v>7</v>
      </c>
      <c r="GM3" s="252" t="s">
        <v>1</v>
      </c>
      <c r="GN3" s="252" t="s">
        <v>2</v>
      </c>
      <c r="GO3" s="252" t="s">
        <v>16</v>
      </c>
      <c r="GP3" s="252" t="s">
        <v>17</v>
      </c>
      <c r="GQ3" s="253" t="s">
        <v>18</v>
      </c>
      <c r="GR3" s="254"/>
      <c r="GS3" s="254"/>
      <c r="GT3" s="249" t="s">
        <v>160</v>
      </c>
      <c r="GU3" s="255" t="s">
        <v>54</v>
      </c>
      <c r="GV3" s="251" t="s">
        <v>7</v>
      </c>
      <c r="GW3" s="252" t="s">
        <v>1</v>
      </c>
      <c r="GX3" s="252" t="s">
        <v>2</v>
      </c>
      <c r="GY3" s="252" t="s">
        <v>16</v>
      </c>
      <c r="GZ3" s="252" t="s">
        <v>17</v>
      </c>
      <c r="HA3" s="253" t="s">
        <v>18</v>
      </c>
      <c r="HB3" s="254"/>
      <c r="HC3" s="254"/>
      <c r="HD3" s="249" t="s">
        <v>160</v>
      </c>
      <c r="HE3" s="255" t="s">
        <v>54</v>
      </c>
      <c r="HF3" s="251" t="s">
        <v>7</v>
      </c>
      <c r="HG3" s="252" t="s">
        <v>1</v>
      </c>
      <c r="HH3" s="252" t="s">
        <v>2</v>
      </c>
      <c r="HI3" s="252" t="s">
        <v>16</v>
      </c>
      <c r="HJ3" s="252" t="s">
        <v>17</v>
      </c>
      <c r="HK3" s="253" t="s">
        <v>18</v>
      </c>
      <c r="HL3" s="254"/>
      <c r="HM3" s="254"/>
      <c r="HN3" s="249" t="s">
        <v>160</v>
      </c>
      <c r="HO3" s="255" t="s">
        <v>54</v>
      </c>
      <c r="HP3" s="251" t="s">
        <v>7</v>
      </c>
      <c r="HQ3" s="252" t="s">
        <v>1</v>
      </c>
      <c r="HR3" s="252" t="s">
        <v>2</v>
      </c>
      <c r="HS3" s="252" t="s">
        <v>16</v>
      </c>
      <c r="HT3" s="252" t="s">
        <v>17</v>
      </c>
      <c r="HU3" s="253" t="s">
        <v>18</v>
      </c>
      <c r="HV3" s="254"/>
      <c r="HW3" s="254"/>
      <c r="HX3" s="249" t="s">
        <v>160</v>
      </c>
      <c r="HY3" s="255" t="s">
        <v>54</v>
      </c>
      <c r="HZ3" s="251" t="s">
        <v>7</v>
      </c>
      <c r="IA3" s="252" t="s">
        <v>1</v>
      </c>
      <c r="IB3" s="252" t="s">
        <v>2</v>
      </c>
      <c r="IC3" s="252" t="s">
        <v>16</v>
      </c>
      <c r="ID3" s="252" t="s">
        <v>17</v>
      </c>
      <c r="IE3" s="253" t="s">
        <v>18</v>
      </c>
      <c r="IF3" s="254"/>
      <c r="IG3" s="254"/>
      <c r="IH3" s="249" t="s">
        <v>160</v>
      </c>
      <c r="II3" s="255" t="s">
        <v>54</v>
      </c>
      <c r="IJ3" s="251" t="s">
        <v>7</v>
      </c>
      <c r="IK3" s="252" t="s">
        <v>1</v>
      </c>
      <c r="IL3" s="252" t="s">
        <v>2</v>
      </c>
      <c r="IM3" s="252" t="s">
        <v>16</v>
      </c>
      <c r="IN3" s="252" t="s">
        <v>17</v>
      </c>
      <c r="IO3" s="253" t="s">
        <v>18</v>
      </c>
      <c r="IP3" s="254"/>
      <c r="IQ3" s="254"/>
      <c r="IR3" s="256"/>
      <c r="JB3" s="256"/>
      <c r="JL3" s="256"/>
      <c r="JV3" s="256"/>
      <c r="KF3" s="256"/>
      <c r="KP3" s="256"/>
      <c r="KZ3" s="256"/>
    </row>
    <row xmlns:x14ac="http://schemas.microsoft.com/office/spreadsheetml/2009/9/ac" r="4" s="4" customFormat="true" x14ac:dyDescent="0.25">
      <c r="A4" s="402" t="str">
        <f>IF(ISBLANK('Data Summary'!A6),"",'Data Summary'!A6)</f>
        <v>GIN_2005_EMIS</v>
      </c>
      <c r="B4" s="120"/>
      <c r="C4" s="65" t="s">
        <v>24</v>
      </c>
      <c r="D4" s="9">
        <f>IF(COUNTA(D13)=0,"",D13)</f>
        <v>69.81753055204382</v>
      </c>
      <c r="E4" s="9">
        <f t="shared" ref="E4:I4" si="0">IF(COUNTA(E13)=0,"",E13)</f>
        <v>44</v>
      </c>
      <c r="F4" s="9">
        <f t="shared" si="0"/>
        <v>83</v>
      </c>
      <c r="G4" s="9" t="str">
        <f t="shared" si="0"/>
        <v/>
      </c>
      <c r="H4" s="9">
        <f t="shared" si="0"/>
        <v>71</v>
      </c>
      <c r="I4" s="29">
        <f t="shared" si="0"/>
        <v>58.8</v>
      </c>
      <c r="J4" s="24"/>
      <c r="K4" s="24"/>
      <c r="L4" s="120"/>
      <c r="M4" s="65" t="s">
        <v>24</v>
      </c>
      <c r="N4" s="9">
        <f>IF(COUNTA(N13)=0,"",N13)</f>
        <v>76.664563617245008</v>
      </c>
      <c r="O4" s="9">
        <f t="shared" ref="O4:S4" si="1">IF(COUNTA(O13)=0,"",O13)</f>
        <v>63</v>
      </c>
      <c r="P4" s="9">
        <f t="shared" si="1"/>
        <v>83</v>
      </c>
      <c r="Q4" s="9" t="str">
        <f t="shared" si="1"/>
        <v/>
      </c>
      <c r="R4" s="9">
        <f t="shared" si="1"/>
        <v>80</v>
      </c>
      <c r="S4" s="29">
        <f t="shared" si="1"/>
        <v>48</v>
      </c>
      <c r="T4" s="24"/>
      <c r="U4" s="24"/>
      <c r="V4" s="120"/>
      <c r="W4" s="65" t="s">
        <v>24</v>
      </c>
      <c r="X4" s="9">
        <f>IF(COUNTA(X13)=0,"",X13)</f>
        <v>76.423279098873593</v>
      </c>
      <c r="Y4" s="9">
        <f t="shared" ref="Y4:AC4" si="2">IF(COUNTA(Y13)=0,"",Y13)</f>
        <v>66</v>
      </c>
      <c r="Z4" s="9">
        <f t="shared" si="2"/>
        <v>82</v>
      </c>
      <c r="AA4" s="9" t="str">
        <f t="shared" si="2"/>
        <v/>
      </c>
      <c r="AB4" s="9">
        <f t="shared" si="2"/>
        <v>80</v>
      </c>
      <c r="AC4" s="29">
        <f t="shared" si="2"/>
        <v>47</v>
      </c>
      <c r="AD4" s="24"/>
      <c r="AE4" s="24"/>
      <c r="AF4" s="120"/>
      <c r="AG4" s="65" t="s">
        <v>24</v>
      </c>
      <c r="AH4" s="9">
        <f>IF(COUNTA(AH13)=0,"",AH13)</f>
        <v>75.79652860904956</v>
      </c>
      <c r="AI4" s="9">
        <f t="shared" ref="AI4:AM4" si="3">IF(COUNTA(AI13)=0,"",AI13)</f>
        <v>65.3</v>
      </c>
      <c r="AJ4" s="9">
        <f t="shared" si="3"/>
        <v>83.01</v>
      </c>
      <c r="AK4" s="9" t="str">
        <f t="shared" si="3"/>
        <v/>
      </c>
      <c r="AL4" s="9">
        <f t="shared" si="3"/>
        <v>80.2</v>
      </c>
      <c r="AM4" s="29">
        <f t="shared" si="3"/>
        <v>42</v>
      </c>
      <c r="AN4" s="24"/>
      <c r="AO4" s="24"/>
      <c r="AP4" s="120" t="s">
        <v>281</v>
      </c>
      <c r="AQ4" s="65" t="s">
        <v>24</v>
      </c>
      <c r="AR4" s="9" t="s">
        <v>282</v>
      </c>
      <c r="AS4" s="9" t="s">
        <v>282</v>
      </c>
      <c r="AT4" s="9" t="s">
        <v>282</v>
      </c>
      <c r="AU4" s="9" t="s">
        <v>282</v>
      </c>
      <c r="AV4" s="9" t="s">
        <v>282</v>
      </c>
      <c r="AW4" s="29">
        <v>38.620689655172413</v>
      </c>
      <c r="AX4" s="24"/>
      <c r="AY4" s="24"/>
      <c r="AZ4" s="120"/>
      <c r="BA4" s="65" t="s">
        <v>24</v>
      </c>
      <c r="BB4" s="9" t="str">
        <f>IF(COUNTA(BB13)=0,"",BB13)</f>
        <v/>
      </c>
      <c r="BC4" s="9" t="str">
        <f t="shared" ref="BC4:BG4" si="4">IF(COUNTA(BC13)=0,"",BC13)</f>
        <v/>
      </c>
      <c r="BD4" s="9" t="str">
        <f t="shared" si="4"/>
        <v/>
      </c>
      <c r="BE4" s="9" t="str">
        <f t="shared" si="4"/>
        <v/>
      </c>
      <c r="BF4" s="9" t="str">
        <f t="shared" si="4"/>
        <v/>
      </c>
      <c r="BG4" s="29" t="str">
        <f t="shared" si="4"/>
        <v/>
      </c>
      <c r="BH4" s="24"/>
      <c r="BI4" s="24"/>
      <c r="BJ4" s="120" t="s">
        <v>281</v>
      </c>
      <c r="BK4" s="65" t="s">
        <v>24</v>
      </c>
      <c r="BL4" s="9">
        <v>22.788590258469778</v>
      </c>
      <c r="BM4" s="9" t="s">
        <v>282</v>
      </c>
      <c r="BN4" s="9" t="s">
        <v>282</v>
      </c>
      <c r="BO4" s="9" t="s">
        <v>282</v>
      </c>
      <c r="BP4" s="9">
        <v>23.390914907229686</v>
      </c>
      <c r="BQ4" s="29">
        <v>20.305907172995788</v>
      </c>
      <c r="BR4" s="24"/>
      <c r="BS4" s="24"/>
      <c r="BT4" s="120" t="s">
        <v>281</v>
      </c>
      <c r="BU4" s="65" t="s">
        <v>24</v>
      </c>
      <c r="BV4" s="9">
        <v>64.037579200349569</v>
      </c>
      <c r="BW4" s="9" t="s">
        <v>282</v>
      </c>
      <c r="BX4" s="9" t="s">
        <v>282</v>
      </c>
      <c r="BY4" s="9" t="s">
        <v>282</v>
      </c>
      <c r="BZ4" s="9">
        <v>67.883848454636095</v>
      </c>
      <c r="CA4" s="29">
        <v>36.725663716814161</v>
      </c>
      <c r="CB4" s="24"/>
      <c r="CC4" s="24"/>
      <c r="CD4" s="120"/>
      <c r="CE4" s="15" t="s">
        <v>24</v>
      </c>
      <c r="CF4" s="9" t="str">
        <f t="shared" ref="CF4:CK4" si="5">IF(COUNTA(CF13)=0,"",CF13)</f>
        <v/>
      </c>
      <c r="CG4" s="9" t="str">
        <f t="shared" si="5"/>
        <v/>
      </c>
      <c r="CH4" s="9" t="str">
        <f t="shared" si="5"/>
        <v/>
      </c>
      <c r="CI4" s="9" t="str">
        <f t="shared" si="5"/>
        <v/>
      </c>
      <c r="CJ4" s="9" t="str">
        <f t="shared" si="5"/>
        <v/>
      </c>
      <c r="CK4" s="29" t="str">
        <f t="shared" si="5"/>
        <v/>
      </c>
      <c r="CL4" s="24"/>
      <c r="CM4" s="24"/>
      <c r="CN4" s="120"/>
      <c r="CO4" s="65" t="s">
        <v>24</v>
      </c>
      <c r="CP4" s="9">
        <f>IF(COUNTA(CP13)=0,"",CP13)</f>
        <v>55.501287629873005</v>
      </c>
      <c r="CQ4" s="9" t="str">
        <f t="shared" ref="CQ4:CU4" si="6">IF(COUNTA(CQ13)=0,"",CQ13)</f>
        <v/>
      </c>
      <c r="CR4" s="9" t="str">
        <f t="shared" si="6"/>
        <v/>
      </c>
      <c r="CS4" s="9">
        <f t="shared" si="6"/>
        <v>12.448377581120937</v>
      </c>
      <c r="CT4" s="9">
        <f t="shared" si="6"/>
        <v>67.159870083002517</v>
      </c>
      <c r="CU4" s="29">
        <f t="shared" si="6"/>
        <v>36.392657621707905</v>
      </c>
      <c r="CV4" s="24"/>
      <c r="CW4" s="24"/>
      <c r="CX4" s="120"/>
      <c r="CY4" s="65" t="s">
        <v>24</v>
      </c>
      <c r="CZ4" s="9" t="str">
        <f>IF(COUNTA(CZ13)=0,"",CZ13)</f>
        <v/>
      </c>
      <c r="DA4" s="9" t="str">
        <f t="shared" ref="DA4:DE4" si="7">IF(COUNTA(DA13)=0,"",DA13)</f>
        <v/>
      </c>
      <c r="DB4" s="9" t="str">
        <f t="shared" si="7"/>
        <v/>
      </c>
      <c r="DC4" s="9" t="str">
        <f t="shared" si="7"/>
        <v/>
      </c>
      <c r="DD4" s="9" t="str">
        <f t="shared" si="7"/>
        <v/>
      </c>
      <c r="DE4" s="29" t="str">
        <f t="shared" si="7"/>
        <v/>
      </c>
      <c r="DF4" s="24"/>
      <c r="DG4" s="24"/>
      <c r="DH4" s="120"/>
      <c r="DI4" s="15" t="s">
        <v>24</v>
      </c>
      <c r="DJ4" s="9">
        <f t="shared" ref="DJ4:DO4" si="8">IF(COUNTA(DJ13)=0,"",DJ13)</f>
        <v>49.061946902654867</v>
      </c>
      <c r="DK4" s="9">
        <f t="shared" si="8"/>
        <v>25.36</v>
      </c>
      <c r="DL4" s="9">
        <f t="shared" si="8"/>
        <v>58.979079497907946</v>
      </c>
      <c r="DM4" s="9">
        <f t="shared" si="8"/>
        <v>22.005571030640667</v>
      </c>
      <c r="DN4" s="9">
        <f t="shared" si="8"/>
        <v>49.061946902654867</v>
      </c>
      <c r="DO4" s="29">
        <f t="shared" si="8"/>
        <v>79.418344519015662</v>
      </c>
      <c r="DP4" s="24"/>
      <c r="DQ4" s="24"/>
      <c r="DR4" s="120"/>
      <c r="DS4" s="15" t="s">
        <v>24</v>
      </c>
      <c r="DT4" s="9" t="str">
        <f t="shared" ref="DT4:DY4" si="9">IF(COUNTA(DT13)=0,"",DT13)</f>
        <v/>
      </c>
      <c r="DU4" s="9" t="str">
        <f t="shared" si="9"/>
        <v/>
      </c>
      <c r="DV4" s="9" t="str">
        <f t="shared" si="9"/>
        <v/>
      </c>
      <c r="DW4" s="9" t="str">
        <f t="shared" si="9"/>
        <v/>
      </c>
      <c r="DX4" s="9" t="str">
        <f t="shared" si="9"/>
        <v/>
      </c>
      <c r="DY4" s="29" t="str">
        <f t="shared" si="9"/>
        <v/>
      </c>
      <c r="DZ4" s="24"/>
      <c r="EA4" s="24"/>
      <c r="EB4" s="120"/>
      <c r="EC4" s="15" t="s">
        <v>24</v>
      </c>
      <c r="ED4" s="9">
        <f t="shared" ref="ED4:EI4" si="10">IF(COUNTA(ED13)=0,"",ED13)</f>
        <v>66.587382489523165</v>
      </c>
      <c r="EE4" s="9">
        <f t="shared" si="10"/>
        <v>37.966884867154405</v>
      </c>
      <c r="EF4" s="9">
        <f t="shared" si="10"/>
        <v>78.514120667522462</v>
      </c>
      <c r="EG4" s="9">
        <f t="shared" si="10"/>
        <v>16.500785751702466</v>
      </c>
      <c r="EH4" s="9">
        <f t="shared" si="10"/>
        <v>66.587382489523165</v>
      </c>
      <c r="EI4" s="29">
        <f t="shared" si="10"/>
        <v>79.14067914067914</v>
      </c>
      <c r="EJ4" s="24"/>
      <c r="EK4" s="24"/>
      <c r="EL4" s="120"/>
      <c r="EM4" s="15" t="s">
        <v>24</v>
      </c>
      <c r="EN4" s="9" t="str">
        <f t="shared" ref="EN4:ES4" si="11">IF(COUNTA(EN13)=0,"",EN13)</f>
        <v/>
      </c>
      <c r="EO4" s="9" t="str">
        <f t="shared" si="11"/>
        <v/>
      </c>
      <c r="EP4" s="9" t="str">
        <f t="shared" si="11"/>
        <v/>
      </c>
      <c r="EQ4" s="9" t="str">
        <f t="shared" si="11"/>
        <v/>
      </c>
      <c r="ER4" s="9" t="str">
        <f t="shared" si="11"/>
        <v/>
      </c>
      <c r="ES4" s="29" t="str">
        <f t="shared" si="11"/>
        <v/>
      </c>
      <c r="ET4" s="24"/>
      <c r="EU4" s="24"/>
      <c r="EV4" s="120"/>
      <c r="EW4" s="65" t="s">
        <v>24</v>
      </c>
      <c r="EX4" s="9">
        <f t="shared" ref="EX4:FC4" si="12">IF(COUNTA(EX13)=0,"",EX13)</f>
        <v>51.909680518856597</v>
      </c>
      <c r="EY4" s="9">
        <f t="shared" si="12"/>
        <v>34.863387978142086</v>
      </c>
      <c r="EZ4" s="9">
        <f t="shared" si="12"/>
        <v>77.095831410552222</v>
      </c>
      <c r="FA4" s="9">
        <f t="shared" si="12"/>
        <v>8.304696449026352</v>
      </c>
      <c r="FB4" s="9">
        <f t="shared" si="12"/>
        <v>64.557646549859399</v>
      </c>
      <c r="FC4" s="29">
        <f t="shared" si="12"/>
        <v>24.649298597194388</v>
      </c>
      <c r="FD4" s="24"/>
      <c r="FE4" s="24"/>
      <c r="FF4" s="120"/>
      <c r="FG4" s="65" t="s">
        <v>24</v>
      </c>
      <c r="FH4" s="9">
        <f t="shared" ref="FH4:FM4" si="13">IF(COUNTA(FH13)=0,"",FH13)</f>
        <v>57.888637384352819</v>
      </c>
      <c r="FI4" s="9">
        <f t="shared" si="13"/>
        <v>33.965640658554044</v>
      </c>
      <c r="FJ4" s="9">
        <f t="shared" si="13"/>
        <v>75.816703621581667</v>
      </c>
      <c r="FK4" s="9" t="str">
        <f t="shared" si="13"/>
        <v/>
      </c>
      <c r="FL4" s="9">
        <f t="shared" si="13"/>
        <v>63.584056909718591</v>
      </c>
      <c r="FM4" s="29">
        <f t="shared" si="13"/>
        <v>23.3</v>
      </c>
      <c r="FN4" s="24"/>
      <c r="FO4" s="24"/>
      <c r="FP4" s="120"/>
      <c r="FQ4" s="65" t="s">
        <v>24</v>
      </c>
      <c r="FR4" s="9" t="str">
        <f t="shared" ref="FR4:FW4" si="14">IF(COUNTA(FR13)=0,"",FR13)</f>
        <v/>
      </c>
      <c r="FS4" s="9" t="str">
        <f t="shared" si="14"/>
        <v/>
      </c>
      <c r="FT4" s="9" t="str">
        <f t="shared" si="14"/>
        <v/>
      </c>
      <c r="FU4" s="9" t="str">
        <f t="shared" si="14"/>
        <v/>
      </c>
      <c r="FV4" s="9" t="str">
        <f t="shared" si="14"/>
        <v/>
      </c>
      <c r="FW4" s="29" t="str">
        <f t="shared" si="14"/>
        <v/>
      </c>
      <c r="FX4" s="24"/>
      <c r="FY4" s="24"/>
      <c r="FZ4" s="120" t="s">
        <v>281</v>
      </c>
      <c r="GA4" s="65" t="s">
        <v>24</v>
      </c>
      <c r="GB4" s="9">
        <v>64.004851915495806</v>
      </c>
      <c r="GC4" s="9">
        <v>34.881320949432407</v>
      </c>
      <c r="GD4" s="9">
        <v>76.12367592327513</v>
      </c>
      <c r="GE4" s="9" t="s">
        <v>282</v>
      </c>
      <c r="GF4" s="9">
        <v>64.004851915495806</v>
      </c>
      <c r="GG4" s="29" t="s">
        <v>282</v>
      </c>
      <c r="GH4" s="24"/>
      <c r="GI4" s="24"/>
      <c r="GJ4" s="120" t="s">
        <v>281</v>
      </c>
      <c r="GK4" s="65" t="s">
        <v>24</v>
      </c>
      <c r="GL4" s="9">
        <v>51.070875017613076</v>
      </c>
      <c r="GM4" s="9">
        <v>32.656458055925427</v>
      </c>
      <c r="GN4" s="9">
        <v>72.200282087447107</v>
      </c>
      <c r="GO4" s="9">
        <v>33.059636992221257</v>
      </c>
      <c r="GP4" s="9">
        <v>60.431939766197743</v>
      </c>
      <c r="GQ4" s="29">
        <v>21.500559910414324</v>
      </c>
      <c r="GR4" s="24"/>
      <c r="GS4" s="24"/>
      <c r="GT4" s="120"/>
      <c r="GU4" s="65" t="s">
        <v>24</v>
      </c>
      <c r="GV4" s="9" t="str">
        <f t="shared" ref="GV4:HA4" si="15">IF(COUNTA(GV13)=0,"",GV13)</f>
        <v/>
      </c>
      <c r="GW4" s="9" t="str">
        <f t="shared" si="15"/>
        <v/>
      </c>
      <c r="GX4" s="9" t="str">
        <f t="shared" si="15"/>
        <v/>
      </c>
      <c r="GY4" s="9" t="str">
        <f t="shared" si="15"/>
        <v/>
      </c>
      <c r="GZ4" s="9" t="str">
        <f t="shared" si="15"/>
        <v/>
      </c>
      <c r="HA4" s="29" t="str">
        <f t="shared" si="15"/>
        <v/>
      </c>
      <c r="HB4" s="24"/>
      <c r="HC4" s="24"/>
      <c r="HD4" s="120" t="s">
        <v>281</v>
      </c>
      <c r="HE4" s="65" t="s">
        <v>24</v>
      </c>
      <c r="HF4" s="9">
        <v>53.30595482546201</v>
      </c>
      <c r="HG4" s="9">
        <v>32.49837345478204</v>
      </c>
      <c r="HH4" s="9">
        <v>70.867453157529496</v>
      </c>
      <c r="HI4" s="9" t="s">
        <v>282</v>
      </c>
      <c r="HJ4" s="9">
        <v>59.392937056133867</v>
      </c>
      <c r="HK4" s="29">
        <v>20.305907172995788</v>
      </c>
      <c r="HL4" s="24"/>
      <c r="HM4" s="24"/>
      <c r="HN4" s="120" t="s">
        <v>281</v>
      </c>
      <c r="HO4" s="65" t="s">
        <v>24</v>
      </c>
      <c r="HP4" s="9">
        <v>43.504630233468113</v>
      </c>
      <c r="HQ4" s="9">
        <v>30.588235294117649</v>
      </c>
      <c r="HR4" s="9">
        <v>67.856173677069194</v>
      </c>
      <c r="HS4" s="9">
        <v>9.2385001932740636</v>
      </c>
      <c r="HT4" s="9">
        <v>56.293869911090312</v>
      </c>
      <c r="HU4" s="29">
        <v>20.223084384093113</v>
      </c>
      <c r="HV4" s="24"/>
      <c r="HW4" s="24"/>
      <c r="HX4" s="120"/>
      <c r="HY4" s="65" t="s">
        <v>24</v>
      </c>
      <c r="HZ4" s="9" t="str">
        <f t="shared" ref="HZ4:IE4" si="16">IF(COUNTA(HZ13)=0,"",HZ13)</f>
        <v/>
      </c>
      <c r="IA4" s="9" t="str">
        <f t="shared" si="16"/>
        <v/>
      </c>
      <c r="IB4" s="9" t="str">
        <f t="shared" si="16"/>
        <v/>
      </c>
      <c r="IC4" s="9" t="str">
        <f t="shared" si="16"/>
        <v/>
      </c>
      <c r="ID4" s="9" t="str">
        <f t="shared" si="16"/>
        <v/>
      </c>
      <c r="IE4" s="29" t="str">
        <f t="shared" si="16"/>
        <v/>
      </c>
      <c r="IF4" s="24"/>
      <c r="IG4" s="24"/>
      <c r="IH4" s="120"/>
      <c r="II4" s="65" t="s">
        <v>24</v>
      </c>
      <c r="IJ4" s="9">
        <f t="shared" ref="IJ4:IO4" si="17">IF(COUNTA(IJ13)=0,"",IJ13)</f>
        <v>42.426127527216174</v>
      </c>
      <c r="IK4" s="9" t="str">
        <f t="shared" si="17"/>
        <v/>
      </c>
      <c r="IL4" s="9" t="str">
        <f t="shared" si="17"/>
        <v/>
      </c>
      <c r="IM4" s="9">
        <f t="shared" si="17"/>
        <v>27.019778746228624</v>
      </c>
      <c r="IN4" s="9">
        <f t="shared" si="17"/>
        <v>50.524204576533869</v>
      </c>
      <c r="IO4" s="29">
        <f t="shared" si="17"/>
        <v>22.232689590202554</v>
      </c>
      <c r="IP4" s="24"/>
      <c r="IQ4" s="24"/>
      <c r="IR4" s="131"/>
      <c r="JB4" s="131"/>
      <c r="JL4" s="131"/>
      <c r="JV4" s="131"/>
      <c r="KF4" s="131"/>
      <c r="KP4" s="131"/>
      <c r="KZ4" s="131"/>
    </row>
    <row xmlns:x14ac="http://schemas.microsoft.com/office/spreadsheetml/2009/9/ac" r="5" s="4" customFormat="true" x14ac:dyDescent="0.25">
      <c r="A5" s="402" t="str">
        <f ca="true">IF(ISBLANK('Data Summary'!A7),"",'Data Summary'!A7)</f>
        <v>GIN_2006_EMIS</v>
      </c>
      <c r="B5" s="120"/>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0"/>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c r="T5" s="24"/>
      <c r="U5" s="24"/>
      <c r="V5" s="120"/>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0"/>
      <c r="AG5" s="6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c r="AN5" s="24"/>
      <c r="AO5" s="24"/>
      <c r="AP5" s="120"/>
      <c r="AQ5" s="65" t="s">
        <v>0</v>
      </c>
      <c r="AR5" s="9" t="s">
        <v>282</v>
      </c>
      <c r="AS5" s="9" t="s">
        <v>282</v>
      </c>
      <c r="AT5" s="9" t="s">
        <v>282</v>
      </c>
      <c r="AU5" s="9" t="s">
        <v>282</v>
      </c>
      <c r="AV5" s="9" t="s">
        <v>282</v>
      </c>
      <c r="AW5" s="29"/>
      <c r="AX5" s="24"/>
      <c r="AY5" s="24"/>
      <c r="AZ5" s="120"/>
      <c r="BA5" s="6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c r="BH5" s="24"/>
      <c r="BI5" s="24"/>
      <c r="BJ5" s="120"/>
      <c r="BK5" s="65" t="s">
        <v>0</v>
      </c>
      <c r="BL5" s="9" t="s">
        <v>282</v>
      </c>
      <c r="BM5" s="9" t="s">
        <v>282</v>
      </c>
      <c r="BN5" s="9" t="s">
        <v>282</v>
      </c>
      <c r="BO5" s="9" t="s">
        <v>282</v>
      </c>
      <c r="BP5" s="9"/>
      <c r="BQ5" s="29"/>
      <c r="BR5" s="24"/>
      <c r="BS5" s="24"/>
      <c r="BT5" s="120"/>
      <c r="BU5" s="65" t="s">
        <v>0</v>
      </c>
      <c r="BV5" s="9" t="s">
        <v>282</v>
      </c>
      <c r="BW5" s="9" t="s">
        <v>282</v>
      </c>
      <c r="BX5" s="9" t="s">
        <v>282</v>
      </c>
      <c r="BY5" s="9" t="s">
        <v>282</v>
      </c>
      <c r="BZ5" s="9"/>
      <c r="CA5" s="29"/>
      <c r="CB5" s="24"/>
      <c r="CC5" s="24"/>
      <c r="CD5" s="120"/>
      <c r="CE5" s="15" t="s">
        <v>0</v>
      </c>
      <c r="CF5" s="9"/>
      <c r="CG5" s="9" t="str">
        <f>IF((COUNTA(CG14:CG25)=0)+(COUNTA(CG13)=0),"",100-CG13-SUMPRODUCT(CE14:CE25,CG14:CG25))</f>
        <v/>
      </c>
      <c r="CH5" s="9" t="str">
        <f>IF((COUNTA(CH14:CH25)=0)+(COUNTA(CH13)=0),"",100-CH13-SUMPRODUCT(CE14:CE25,CH14:CH25))</f>
        <v/>
      </c>
      <c r="CI5" s="9"/>
      <c r="CJ5" s="9"/>
      <c r="CK5" s="29"/>
      <c r="CL5" s="24"/>
      <c r="CM5" s="24"/>
      <c r="CN5" s="120"/>
      <c r="CO5" s="6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9"/>
      <c r="CV5" s="24"/>
      <c r="CW5" s="24"/>
      <c r="CX5" s="120"/>
      <c r="CY5" s="65"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29"/>
      <c r="DF5" s="24"/>
      <c r="DG5" s="24"/>
      <c r="DH5" s="120"/>
      <c r="DI5" s="15" t="s">
        <v>0</v>
      </c>
      <c r="DJ5" s="9">
        <f>IF((COUNTA(DJ14:DJ25)=0)+(COUNTA(DJ13)=0),"",100-DJ13-SUMPRODUCT(DI14:DI25,DJ14:DJ25))</f>
        <v>16.572271386430678</v>
      </c>
      <c r="DK5" s="9">
        <f>IF((COUNTA(DK14:DK25)=0)+(COUNTA(DK13)=0),"",100-DK13-SUMPRODUCT(DI14:DI25,DK14:DK25))</f>
        <v>18.5</v>
      </c>
      <c r="DL5" s="9">
        <f>IF((COUNTA(DL14:DL25)=0)+(COUNTA(DL13)=0),"",100-DL13-SUMPRODUCT(DI14:DI25,DL14:DL25))</f>
        <v>15.765690376569037</v>
      </c>
      <c r="DM5" s="9" t="str">
        <f>IF((COUNTA(DM14:DM25)=0)+(COUNTA(DM13)=0),"",100-DM13-SUMPRODUCT(DI14:DI25,DM14:DM25))</f>
        <v/>
      </c>
      <c r="DN5" s="9">
        <f>IF((COUNTA(DN14:DN25)=0)+(COUNTA(DN13)=0),"",100-DN13-SUMPRODUCT(DI14:DI25,DN14:DN25))</f>
        <v>16.572271386430678</v>
      </c>
      <c r="DO5" s="29"/>
      <c r="DP5" s="24"/>
      <c r="DQ5" s="24"/>
      <c r="DR5" s="120"/>
      <c r="DS5" s="15" t="s">
        <v>0</v>
      </c>
      <c r="DT5" s="9"/>
      <c r="DU5" s="9" t="str">
        <f>IF((COUNTA(DU14:DU25)=0)+(COUNTA(DU13)=0),"",100-DU13-SUMPRODUCT(DS14:DS25,DU14:DU25))</f>
        <v/>
      </c>
      <c r="DV5" s="9" t="str">
        <f>IF((COUNTA(DV14:DV25)=0)+(COUNTA(DV13)=0),"",100-DV13-SUMPRODUCT(DS14:DS25,DV14:DV25))</f>
        <v/>
      </c>
      <c r="DW5" s="9" t="str">
        <f>IF((COUNTA(DW14:DW25)=0)+(COUNTA(DW13)=0),"",100-DW13-SUMPRODUCT(DS14:DS25,DW14:DW25))</f>
        <v/>
      </c>
      <c r="DX5" s="9"/>
      <c r="DY5" s="29"/>
      <c r="DZ5" s="24"/>
      <c r="EA5" s="24"/>
      <c r="EB5" s="120"/>
      <c r="EC5" s="15" t="s">
        <v>0</v>
      </c>
      <c r="ED5" s="9">
        <f>IF((COUNTA(ED14:ED25)=0)+(COUNTA(ED13)=0),"",100-ED13-SUMPRODUCT(EC14:EC25,ED14:ED25))</f>
        <v>5.4366292898402939</v>
      </c>
      <c r="EE5" s="9">
        <f>IF((COUNTA(EE14:EE25)=0)+(COUNTA(EE13)=0),"",100-EE13-SUMPRODUCT(EC14:EC25,EE14:EE25))</f>
        <v>8.5098190219484025</v>
      </c>
      <c r="EF5" s="9">
        <f>IF((COUNTA(EF14:EF25)=0)+(COUNTA(EF13)=0),"",100-EF13-SUMPRODUCT(EC14:EC25,EF14:EF25))</f>
        <v>4.155969191270863</v>
      </c>
      <c r="EG5" s="9" t="str">
        <f>IF((COUNTA(EG14:EG25)=0)+(COUNTA(EG13)=0),"",100-EG13-SUMPRODUCT(EC14:EC25,EG14:EG25))</f>
        <v/>
      </c>
      <c r="EH5" s="9">
        <f>IF((COUNTA(EH14:EH25)=0)+(COUNTA(EH13)=0),"",100-EH13-SUMPRODUCT(EC14:EC25,EH14:EH25))</f>
        <v>5.4366292898402939</v>
      </c>
      <c r="EI5" s="29"/>
      <c r="EJ5" s="24"/>
      <c r="EK5" s="24"/>
      <c r="EL5" s="120"/>
      <c r="EM5" s="15" t="s">
        <v>0</v>
      </c>
      <c r="EN5" s="9"/>
      <c r="EO5" s="9" t="str">
        <f>IF((COUNTA(EO14:EO25)=0)+(COUNTA(EO13)=0),"",100-EO13-SUMPRODUCT(EM14:EM25,EO14:EO25))</f>
        <v/>
      </c>
      <c r="EP5" s="9" t="str">
        <f>IF((COUNTA(EP14:EP25)=0)+(COUNTA(EP13)=0),"",100-EP13-SUMPRODUCT(EM14:EM25,EP14:EP25))</f>
        <v/>
      </c>
      <c r="EQ5" s="9"/>
      <c r="ER5" s="9"/>
      <c r="ES5" s="29"/>
      <c r="ET5" s="24"/>
      <c r="EU5" s="24"/>
      <c r="EV5" s="120"/>
      <c r="EW5" s="65" t="s">
        <v>0</v>
      </c>
      <c r="EX5" s="9">
        <f>IF((COUNTA(EX14:EX25)=0)+(COUNTA(EX13)=0),"",100-EX13-SUMPRODUCT(EW14:EW25,EX14:EX25))</f>
        <v>18.39099004138567</v>
      </c>
      <c r="EY5" s="9">
        <f>IF((COUNTA(EY14:EY25)=0)+(COUNTA(EY13)=0),"",100-EY13-SUMPRODUCT(EW14:EW25,EY14:EY25))</f>
        <v>8.4881602914389731</v>
      </c>
      <c r="EZ5" s="9">
        <f>IF((COUNTA(EZ14:EZ25)=0)+(COUNTA(EZ13)=0),"",100-EZ13-SUMPRODUCT(EW14:EW25,EZ14:EZ25))</f>
        <v>4.583910167666513</v>
      </c>
      <c r="FA5" s="9"/>
      <c r="FB5" s="9">
        <f>IF((COUNTA(FB14:FB25)=0)+(COUNTA(FB13)=0),"",100-FB13-SUMPRODUCT(EW14:EW25,FB14:FB25))</f>
        <v>5.743024010382868</v>
      </c>
      <c r="FC5" s="29"/>
      <c r="FD5" s="24"/>
      <c r="FE5" s="24"/>
      <c r="FF5" s="120"/>
      <c r="FG5" s="65" t="s">
        <v>0</v>
      </c>
      <c r="FH5" s="9">
        <f>IF((COUNTA(FH14:FH25)=0)+(COUNTA(FH13)=0),"",100-FH13-SUMPRODUCT(FG14:FG25,FH14:FH25))</f>
        <v>11.799614524842703</v>
      </c>
      <c r="FI5" s="9">
        <f>IF((COUNTA(FI14:FI25)=0)+(COUNTA(FI13)=0),"",100-FI13-SUMPRODUCT(FG14:FG25,FI14:FI25))</f>
        <v>7.6055833929849754</v>
      </c>
      <c r="FJ5" s="9">
        <f>IF((COUNTA(FJ14:FJ25)=0)+(COUNTA(FJ13)=0),"",100-FJ13-SUMPRODUCT(FG14:FG25,FJ14:FJ25))</f>
        <v>4.8780487804878092</v>
      </c>
      <c r="FK5" s="9"/>
      <c r="FL5" s="9">
        <f>IF((COUNTA(FL14:FL25)=0)+(COUNTA(FL13)=0),"",100-FL13-SUMPRODUCT(FG14:FG25,FL14:FL25))</f>
        <v>6.1041949994769311</v>
      </c>
      <c r="FM5" s="29"/>
      <c r="FN5" s="24"/>
      <c r="FO5" s="24"/>
      <c r="FP5" s="120"/>
      <c r="FQ5" s="65" t="s">
        <v>0</v>
      </c>
      <c r="FR5" s="9" t="str">
        <f>IF((COUNTA(FR14:FR25)=0)+(COUNTA(FR13)=0),"",100-FR13-SUMPRODUCT(FQ14:FQ25,FR14:FR25))</f>
        <v/>
      </c>
      <c r="FS5" s="9" t="str">
        <f>IF((COUNTA(FS14:FS25)=0)+(COUNTA(FS13)=0),"",100-FS13-SUMPRODUCT(FQ14:FQ25,FS14:FS25))</f>
        <v/>
      </c>
      <c r="FT5" s="9" t="str">
        <f>IF((COUNTA(FT14:FT25)=0)+(COUNTA(FT13)=0),"",100-FT13-SUMPRODUCT(FQ14:FQ25,FT14:FT25))</f>
        <v/>
      </c>
      <c r="FU5" s="9"/>
      <c r="FV5" s="9" t="str">
        <f>IF((COUNTA(FV14:FV25)=0)+(COUNTA(FV13)=0),"",100-FV13-SUMPRODUCT(FQ14:FQ25,FV14:FV25))</f>
        <v/>
      </c>
      <c r="FW5" s="29"/>
      <c r="FX5" s="24"/>
      <c r="FY5" s="24"/>
      <c r="FZ5" s="120"/>
      <c r="GA5" s="65" t="s">
        <v>0</v>
      </c>
      <c r="GB5" s="9">
        <v>4.2706964520367912</v>
      </c>
      <c r="GC5" s="9">
        <v>5.882352941176471</v>
      </c>
      <c r="GD5" s="9">
        <v>3.6000572573718763</v>
      </c>
      <c r="GE5" s="9" t="s">
        <v>282</v>
      </c>
      <c r="GF5" s="9">
        <v>4.2706964520367912</v>
      </c>
      <c r="GG5" s="29" t="s">
        <v>282</v>
      </c>
      <c r="GH5" s="24"/>
      <c r="GI5" s="24"/>
      <c r="GJ5" s="120"/>
      <c r="GK5" s="65" t="s">
        <v>0</v>
      </c>
      <c r="GL5" s="9">
        <v>14.116364926908425</v>
      </c>
      <c r="GM5" s="9">
        <v>6.1085219707057306</v>
      </c>
      <c r="GN5" s="9">
        <v>4.181946403385048</v>
      </c>
      <c r="GO5" s="9" t="s">
        <v>282</v>
      </c>
      <c r="GP5" s="9">
        <v>4.7553001783237576</v>
      </c>
      <c r="GQ5" s="29"/>
      <c r="GR5" s="24"/>
      <c r="GS5" s="24"/>
      <c r="GT5" s="120"/>
      <c r="GU5" s="65" t="s">
        <v>0</v>
      </c>
      <c r="GV5" s="9" t="str">
        <f>IF((COUNTA(GV14:GV25)=0)+(COUNTA(GV13)=0),"",100-GV13-SUMPRODUCT(GU14:GU25,GV14:GV25))</f>
        <v/>
      </c>
      <c r="GW5" s="9" t="str">
        <f>IF((COUNTA(GW14:GW25)=0)+(COUNTA(GW13)=0),"",100-GW13-SUMPRODUCT(GU14:GU25,GW14:GW25))</f>
        <v/>
      </c>
      <c r="GX5" s="9" t="str">
        <f>IF((COUNTA(GX14:GX25)=0)+(COUNTA(GX13)=0),"",100-GX13-SUMPRODUCT(GU14:GU25,GX14:GX25))</f>
        <v/>
      </c>
      <c r="GY5" s="9"/>
      <c r="GZ5" s="9" t="str">
        <f>IF((COUNTA(GZ14:GZ25)=0)+(COUNTA(GZ13)=0),"",100-GZ13-SUMPRODUCT(GU14:GU25,GZ14:GZ25))</f>
        <v/>
      </c>
      <c r="HA5" s="29"/>
      <c r="HB5" s="24"/>
      <c r="HC5" s="24"/>
      <c r="HD5" s="120"/>
      <c r="HE5" s="65" t="s">
        <v>0</v>
      </c>
      <c r="HF5" s="9">
        <v>10.902625775763788</v>
      </c>
      <c r="HG5" s="9">
        <v>5.8555627846454215</v>
      </c>
      <c r="HH5" s="9">
        <v>4.3719639139486404</v>
      </c>
      <c r="HI5" s="9" t="s">
        <v>282</v>
      </c>
      <c r="HJ5" s="9">
        <v>4.8156435450919304</v>
      </c>
      <c r="HK5" s="29"/>
      <c r="HL5" s="24"/>
      <c r="HM5" s="24"/>
      <c r="HN5" s="120"/>
      <c r="HO5" s="65" t="s">
        <v>0</v>
      </c>
      <c r="HP5" s="9">
        <v>17.978757693532359</v>
      </c>
      <c r="HQ5" s="9">
        <v>6.3499245852186945</v>
      </c>
      <c r="HR5" s="9">
        <v>4.6675712347354192</v>
      </c>
      <c r="HS5" s="9" t="s">
        <v>282</v>
      </c>
      <c r="HT5" s="9">
        <v>5.1895180159101599</v>
      </c>
      <c r="HU5" s="29"/>
      <c r="HV5" s="24"/>
      <c r="HW5" s="24"/>
      <c r="HX5" s="120"/>
      <c r="HY5" s="65" t="s">
        <v>0</v>
      </c>
      <c r="HZ5" s="9" t="str">
        <f>IF((COUNTA(HZ14:HZ25)=0)+(COUNTA(HZ13)=0),"",100-HZ13-SUMPRODUCT(HY14:HY25,HZ14:HZ25))</f>
        <v/>
      </c>
      <c r="IA5" s="9" t="str">
        <f>IF((COUNTA(IA14:IA25)=0)+(COUNTA(IA13)=0),"",100-IA13-SUMPRODUCT(HY14:HY25,IA14:IA25))</f>
        <v/>
      </c>
      <c r="IB5" s="9" t="str">
        <f>IF((COUNTA(IB14:IB25)=0)+(COUNTA(IB13)=0),"",100-IB13-SUMPRODUCT(HY14:HY25,IB14:IB25))</f>
        <v/>
      </c>
      <c r="IC5" s="9"/>
      <c r="ID5" s="9" t="str">
        <f>IF((COUNTA(ID14:ID25)=0)+(COUNTA(ID13)=0),"",100-ID13-SUMPRODUCT(HY14:HY25,ID14:ID25))</f>
        <v/>
      </c>
      <c r="IE5" s="29"/>
      <c r="IF5" s="24"/>
      <c r="IG5" s="24"/>
      <c r="IH5" s="120"/>
      <c r="II5" s="65" t="s">
        <v>0</v>
      </c>
      <c r="IJ5" s="9" t="str">
        <f>IF((COUNTA(IJ14:IJ25)=0)+(COUNTA(IJ13)=0),"",100-IJ13-SUMPRODUCT(II14:II25,IJ14:IJ25))</f>
        <v/>
      </c>
      <c r="IK5" s="9" t="str">
        <f>IF((COUNTA(IK14:IK25)=0)+(COUNTA(IK13)=0),"",100-IK13-SUMPRODUCT(II14:II25,IK14:IK25))</f>
        <v/>
      </c>
      <c r="IL5" s="9" t="str">
        <f>IF((COUNTA(IL14:IL25)=0)+(COUNTA(IL13)=0),"",100-IL13-SUMPRODUCT(II14:II25,IL14:IL25))</f>
        <v/>
      </c>
      <c r="IM5" s="9"/>
      <c r="IN5" s="9" t="str">
        <f>IF((COUNTA(IN14:IN25)=0)+(COUNTA(IN13)=0),"",100-IN13-SUMPRODUCT(II14:II25,IN14:IN25))</f>
        <v/>
      </c>
      <c r="IO5" s="29"/>
      <c r="IP5" s="24"/>
      <c r="IQ5" s="24"/>
      <c r="IR5" s="131"/>
      <c r="JB5" s="131"/>
      <c r="JL5" s="131"/>
      <c r="JV5" s="131"/>
      <c r="KF5" s="131"/>
      <c r="KP5" s="131"/>
      <c r="KZ5" s="131"/>
    </row>
    <row xmlns:x14ac="http://schemas.microsoft.com/office/spreadsheetml/2009/9/ac" r="6" s="4" customFormat="true" x14ac:dyDescent="0.25">
      <c r="A6" s="402" t="str">
        <f ca="true">IF(ISBLANK('Data Summary'!A8),"",'Data Summary'!A8)</f>
        <v>GIN_2007_EMIS</v>
      </c>
      <c r="B6" s="120"/>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0"/>
      <c r="M6" s="6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0"/>
      <c r="W6" s="6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0"/>
      <c r="AG6" s="6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0"/>
      <c r="AQ6" s="65" t="s">
        <v>19</v>
      </c>
      <c r="AR6" s="9" t="s">
        <v>282</v>
      </c>
      <c r="AS6" s="9" t="s">
        <v>282</v>
      </c>
      <c r="AT6" s="9" t="s">
        <v>282</v>
      </c>
      <c r="AU6" s="9" t="s">
        <v>282</v>
      </c>
      <c r="AV6" s="9" t="s">
        <v>282</v>
      </c>
      <c r="AW6" s="29"/>
      <c r="AX6" s="24"/>
      <c r="AY6" s="24"/>
      <c r="AZ6" s="120"/>
      <c r="BA6" s="65" t="s">
        <v>19</v>
      </c>
      <c r="BB6" s="9">
        <f>IF(COUNTA(BB14:BB25)=0,"",SUMPRODUCT(BB14:BB25,BA14:BA25))</f>
        <v>25.24352406033038</v>
      </c>
      <c r="BC6" s="9" t="str">
        <f>IF(COUNTA(BC14:BC25)=0,"",SUMPRODUCT(BC14:BC25,BA14:BA25))</f>
        <v/>
      </c>
      <c r="BD6" s="9" t="str">
        <f>IF(COUNTA(BD14:BD25)=0,"",SUMPRODUCT(BD14:BD25,BA14:BA25))</f>
        <v/>
      </c>
      <c r="BE6" s="9" t="str">
        <f>IF(COUNTA(BE14:BE25)=0,"",SUMPRODUCT(BE14:BE25,BA14:BA25))</f>
        <v/>
      </c>
      <c r="BF6" s="9">
        <f>IF(COUNTA(BF14:BF25)=0,"",SUMPRODUCT(BF14:BF25,BA14:BA25))</f>
        <v>22.5</v>
      </c>
      <c r="BG6" s="29">
        <f>IF(COUNTA(BG14:BG25)=0,"",SUMPRODUCT(BG14:BG25,BA14:BA25))</f>
        <v>46.3</v>
      </c>
      <c r="BH6" s="24"/>
      <c r="BI6" s="24"/>
      <c r="BJ6" s="120"/>
      <c r="BK6" s="65" t="s">
        <v>19</v>
      </c>
      <c r="BL6" s="9" t="s">
        <v>282</v>
      </c>
      <c r="BM6" s="9" t="s">
        <v>282</v>
      </c>
      <c r="BN6" s="9" t="s">
        <v>282</v>
      </c>
      <c r="BO6" s="9" t="s">
        <v>282</v>
      </c>
      <c r="BP6" s="9"/>
      <c r="BQ6" s="29"/>
      <c r="BR6" s="24"/>
      <c r="BS6" s="24"/>
      <c r="BT6" s="120"/>
      <c r="BU6" s="65" t="s">
        <v>19</v>
      </c>
      <c r="BV6" s="9" t="s">
        <v>282</v>
      </c>
      <c r="BW6" s="9" t="s">
        <v>282</v>
      </c>
      <c r="BX6" s="9" t="s">
        <v>282</v>
      </c>
      <c r="BY6" s="9" t="s">
        <v>282</v>
      </c>
      <c r="BZ6" s="9"/>
      <c r="CA6" s="29"/>
      <c r="CB6" s="24"/>
      <c r="CC6" s="24"/>
      <c r="CD6" s="120"/>
      <c r="CE6" s="15" t="s">
        <v>19</v>
      </c>
      <c r="CF6" s="9">
        <f>IF(COUNTA(CF14:CF25)=0,"",SUMPRODUCT(CF14:CF25,CE14:CE25))</f>
        <v>23.183576729710321</v>
      </c>
      <c r="CG6" s="9" t="str">
        <f>IF(COUNTA(CG14:CG25)=0,"",SUMPRODUCT(CG14:CG25,CE14:CE25))</f>
        <v/>
      </c>
      <c r="CH6" s="9" t="str">
        <f>IF(COUNTA(CH14:CH25)=0,"",SUMPRODUCT(CH14:CH25,CE14:CE25))</f>
        <v/>
      </c>
      <c r="CI6" s="9" t="str">
        <f>IF(COUNTA(CI14:CI25)=0,"",SUMPRODUCT(CI14:CI25,CE14:CE25))</f>
        <v/>
      </c>
      <c r="CJ6" s="9">
        <f>IF(COUNTA(CJ14:CJ25)=0,"",SUMPRODUCT(CJ14:CJ25,CE14:CE25))</f>
        <v>22.1</v>
      </c>
      <c r="CK6" s="29">
        <f>IF(COUNTA(CK14:CK25)=0,"",SUMPRODUCT(CK14:CK25,CE14:CE25))</f>
        <v>31.5</v>
      </c>
      <c r="CL6" s="24"/>
      <c r="CM6" s="24"/>
      <c r="CN6" s="120"/>
      <c r="CO6" s="6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20"/>
      <c r="CY6" s="65" t="s">
        <v>19</v>
      </c>
      <c r="CZ6" s="9">
        <f>IF(COUNTA(CZ14:CZ25)=0,"",SUMPRODUCT(CZ14:CZ25,CY14:CY25))</f>
        <v>22.517164959230609</v>
      </c>
      <c r="DA6" s="9" t="str">
        <f>IF(COUNTA(DA14:DA25)=0,"",SUMPRODUCT(DA14:DA25,CY14:CY25))</f>
        <v/>
      </c>
      <c r="DB6" s="9" t="str">
        <f>IF(COUNTA(DB14:DB25)=0,"",SUMPRODUCT(DB14:DB25,CY14:CY25))</f>
        <v/>
      </c>
      <c r="DC6" s="9" t="str">
        <f>IF(COUNTA(DC14:DC25)=0,"",SUMPRODUCT(DC14:DC25,CY14:CY25))</f>
        <v/>
      </c>
      <c r="DD6" s="9">
        <f>IF(COUNTA(DD14:DD25)=0,"",SUMPRODUCT(DD14:DD25,CY14:CY25))</f>
        <v>20.5</v>
      </c>
      <c r="DE6" s="29">
        <f>IF(COUNTA(DE14:DE25)=0,"",SUMPRODUCT(DE14:DE25,CY14:CY25))</f>
        <v>35.9</v>
      </c>
      <c r="DF6" s="24"/>
      <c r="DG6" s="24"/>
      <c r="DH6" s="120"/>
      <c r="DI6" s="15" t="s">
        <v>19</v>
      </c>
      <c r="DJ6" s="9">
        <f>IF(COUNTA(DJ14:DJ25)=0,"",SUMPRODUCT(DJ14:DJ25,DI14:DI25))</f>
        <v>34.365781710914455</v>
      </c>
      <c r="DK6" s="9">
        <f>IF(COUNTA(DK14:DK25)=0,"",SUMPRODUCT(DK14:DK25,DI14:DI25))</f>
        <v>56.14</v>
      </c>
      <c r="DL6" s="9">
        <f>IF(COUNTA(DL14:DL25)=0,"",SUMPRODUCT(DL14:DL25,DI14:DI25))</f>
        <v>25.255230125523017</v>
      </c>
      <c r="DM6" s="9" t="str">
        <f>IF(COUNTA(DM14:DM25)=0,"",SUMPRODUCT(DM14:DM25,DI14:DI25))</f>
        <v/>
      </c>
      <c r="DN6" s="9">
        <f>IF(COUNTA(DN14:DN25)=0,"",SUMPRODUCT(DN14:DN25,DI14:DI25))</f>
        <v>34.365781710914455</v>
      </c>
      <c r="DO6" s="29" t="str">
        <f>IF(COUNTA(DO14:DO25)=0,"",SUMPRODUCT(DO14:DO25,DI14:DI25))</f>
        <v/>
      </c>
      <c r="DP6" s="24"/>
      <c r="DQ6" s="24"/>
      <c r="DR6" s="120"/>
      <c r="DS6" s="15" t="s">
        <v>19</v>
      </c>
      <c r="DT6" s="9">
        <f>IF(COUNTA(DT14:DT25)=0,"",SUMPRODUCT(DT14:DT25,DS14:DS25))</f>
        <v>20.178728606356966</v>
      </c>
      <c r="DU6" s="9" t="str">
        <f>IF(COUNTA(DU14:DU25)=0,"",SUMPRODUCT(DU14:DU25,DS14:DS25))</f>
        <v/>
      </c>
      <c r="DV6" s="9" t="str">
        <f>IF(COUNTA(DV14:DV25)=0,"",SUMPRODUCT(DV14:DV25,DS14:DS25))</f>
        <v/>
      </c>
      <c r="DW6" s="9" t="str">
        <f>IF(COUNTA(DW14:DW25)=0,"",SUMPRODUCT(DW14:DW25,DS14:DS25))</f>
        <v/>
      </c>
      <c r="DX6" s="9">
        <f>IF(COUNTA(DX14:DX25)=0,"",SUMPRODUCT(DX14:DX25,DS14:DS25))</f>
        <v>16.899999999999999</v>
      </c>
      <c r="DY6" s="29">
        <f>IF(COUNTA(DY14:DY25)=0,"",SUMPRODUCT(DY14:DY25,DS14:DS25))</f>
        <v>40.9</v>
      </c>
      <c r="DZ6" s="24"/>
      <c r="EA6" s="24"/>
      <c r="EB6" s="120"/>
      <c r="EC6" s="15" t="s">
        <v>19</v>
      </c>
      <c r="ED6" s="9">
        <f>IF(COUNTA(ED14:ED25)=0,"",SUMPRODUCT(ED14:ED25,EC14:EC25))</f>
        <v>27.975988220636541</v>
      </c>
      <c r="EE6" s="9">
        <f>IF(COUNTA(EE14:EE25)=0,"",SUMPRODUCT(EE14:EE25,EC14:EC25))</f>
        <v>53.523296110897192</v>
      </c>
      <c r="EF6" s="9">
        <f>IF(COUNTA(EF14:EF25)=0,"",SUMPRODUCT(EF14:EF25,EC14:EC25))</f>
        <v>17.329910141206675</v>
      </c>
      <c r="EG6" s="9" t="str">
        <f>IF(COUNTA(EG14:EG25)=0,"",SUMPRODUCT(EG14:EG25,EC14:EC25))</f>
        <v/>
      </c>
      <c r="EH6" s="9">
        <f>IF(COUNTA(EH14:EH25)=0,"",SUMPRODUCT(EH14:EH25,EC14:EC25))</f>
        <v>27.975988220636541</v>
      </c>
      <c r="EI6" s="29" t="str">
        <f>IF(COUNTA(EI14:EI25)=0,"",SUMPRODUCT(EI14:EI25,EC14:EC25))</f>
        <v/>
      </c>
      <c r="EJ6" s="24"/>
      <c r="EK6" s="24"/>
      <c r="EL6" s="120"/>
      <c r="EM6" s="15" t="s">
        <v>19</v>
      </c>
      <c r="EN6" s="9">
        <f>IF(COUNTA(EN14:EN25)=0,"",SUMPRODUCT(EN14:EN25,EM14:EM25))</f>
        <v>26.094596962616819</v>
      </c>
      <c r="EO6" s="9" t="str">
        <f>IF(COUNTA(EO14:EO25)=0,"",SUMPRODUCT(EO14:EO25,EM14:EM25))</f>
        <v/>
      </c>
      <c r="EP6" s="9" t="str">
        <f>IF(COUNTA(EP14:EP25)=0,"",SUMPRODUCT(EP14:EP25,EM14:EM25))</f>
        <v/>
      </c>
      <c r="EQ6" s="9" t="str">
        <f>IF(COUNTA(EQ14:EQ25)=0,"",SUMPRODUCT(EQ14:EQ25,EM14:EM25))</f>
        <v/>
      </c>
      <c r="ER6" s="9">
        <f>IF(COUNTA(ER14:ER25)=0,"",SUMPRODUCT(ER14:ER25,EM14:EM25))</f>
        <v>22.4</v>
      </c>
      <c r="ES6" s="29">
        <f>IF(COUNTA(ES14:ES25)=0,"",SUMPRODUCT(ES14:ES25,EM14:EM25))</f>
        <v>48.7</v>
      </c>
      <c r="ET6" s="24"/>
      <c r="EU6" s="24"/>
      <c r="EV6" s="120"/>
      <c r="EW6" s="65" t="s">
        <v>19</v>
      </c>
      <c r="EX6" s="9">
        <f>IF(COUNTA(EX14:EX25)=0,"",SUMPRODUCT(EX14:EX25,EW14:EW25))</f>
        <v>29.699329439757733</v>
      </c>
      <c r="EY6" s="9">
        <f>IF(COUNTA(EY14:EY25)=0,"",SUMPRODUCT(EY14:EY25,EW14:EW25))</f>
        <v>56.648451730418941</v>
      </c>
      <c r="EZ6" s="9">
        <f>IF(COUNTA(EZ14:EZ25)=0,"",SUMPRODUCT(EZ14:EZ25,EW14:EW25))</f>
        <v>18.320258421781265</v>
      </c>
      <c r="FA6" s="9"/>
      <c r="FB6" s="9">
        <f>IF(COUNTA(FB14:FB25)=0,"",SUMPRODUCT(FB14:FB25,EW14:EW25))</f>
        <v>29.699329439757733</v>
      </c>
      <c r="FC6" s="29"/>
      <c r="FD6" s="24"/>
      <c r="FE6" s="24"/>
      <c r="FF6" s="120"/>
      <c r="FG6" s="65" t="s">
        <v>19</v>
      </c>
      <c r="FH6" s="9">
        <f>IF(COUNTA(FH14:FH25)=0,"",SUMPRODUCT(FH14:FH25,FG14:FG25))</f>
        <v>30.311748090804478</v>
      </c>
      <c r="FI6" s="9">
        <f>IF(COUNTA(FI14:FI25)=0,"",SUMPRODUCT(FI14:FI25,FG14:FG25))</f>
        <v>58.428775948460988</v>
      </c>
      <c r="FJ6" s="9">
        <f>IF(COUNTA(FJ14:FJ25)=0,"",SUMPRODUCT(FJ14:FJ25,FG14:FG25))</f>
        <v>19.305247597930524</v>
      </c>
      <c r="FK6" s="9"/>
      <c r="FL6" s="9">
        <f>IF(COUNTA(FL14:FL25)=0,"",SUMPRODUCT(FL14:FL25,FG14:FG25))</f>
        <v>30.311748090804478</v>
      </c>
      <c r="FM6" s="29"/>
      <c r="FN6" s="24"/>
      <c r="FO6" s="24"/>
      <c r="FP6" s="120"/>
      <c r="FQ6" s="65" t="s">
        <v>19</v>
      </c>
      <c r="FR6" s="9">
        <v>29.031767088834997</v>
      </c>
      <c r="FS6" s="9"/>
      <c r="FT6" s="9"/>
      <c r="FU6" s="9"/>
      <c r="FV6" s="9">
        <v>24.657</v>
      </c>
      <c r="FW6" s="29">
        <v>55.6</v>
      </c>
      <c r="FX6" s="24"/>
      <c r="FY6" s="24"/>
      <c r="FZ6" s="120"/>
      <c r="GA6" s="65" t="s">
        <v>19</v>
      </c>
      <c r="GB6" s="9">
        <v>31.724451632467403</v>
      </c>
      <c r="GC6" s="9">
        <v>59.236326109391122</v>
      </c>
      <c r="GD6" s="9">
        <v>20.276266819352994</v>
      </c>
      <c r="GE6" s="9" t="s">
        <v>282</v>
      </c>
      <c r="GF6" s="9">
        <v>31.724451632467403</v>
      </c>
      <c r="GG6" s="29" t="s">
        <v>282</v>
      </c>
      <c r="GH6" s="24"/>
      <c r="GI6" s="24"/>
      <c r="GJ6" s="120"/>
      <c r="GK6" s="65" t="s">
        <v>19</v>
      </c>
      <c r="GL6" s="9">
        <v>34.812760055478499</v>
      </c>
      <c r="GM6" s="9">
        <v>61.235019973368843</v>
      </c>
      <c r="GN6" s="9">
        <v>23.617771509167845</v>
      </c>
      <c r="GO6" s="9" t="s">
        <v>282</v>
      </c>
      <c r="GP6" s="9">
        <v>34.812760055478499</v>
      </c>
      <c r="GQ6" s="29"/>
      <c r="GR6" s="24"/>
      <c r="GS6" s="24"/>
      <c r="GT6" s="120"/>
      <c r="GU6" s="65" t="s">
        <v>19</v>
      </c>
      <c r="GV6" s="9">
        <v>56.936689999999999</v>
      </c>
      <c r="GW6" s="9"/>
      <c r="GX6" s="9"/>
      <c r="GY6" s="9"/>
      <c r="GZ6" s="9">
        <v>56.936689999999999</v>
      </c>
      <c r="HA6" s="29"/>
      <c r="HB6" s="24"/>
      <c r="HC6" s="24"/>
      <c r="HD6" s="120"/>
      <c r="HE6" s="65" t="s">
        <v>19</v>
      </c>
      <c r="HF6" s="9">
        <v>35.791419398774202</v>
      </c>
      <c r="HG6" s="9">
        <v>61.646063760572538</v>
      </c>
      <c r="HH6" s="9">
        <v>24.760582928521863</v>
      </c>
      <c r="HI6" s="9" t="s">
        <v>282</v>
      </c>
      <c r="HJ6" s="9">
        <v>35.791419398774202</v>
      </c>
      <c r="HK6" s="29"/>
      <c r="HL6" s="24"/>
      <c r="HM6" s="24"/>
      <c r="HN6" s="120"/>
      <c r="HO6" s="65" t="s">
        <v>19</v>
      </c>
      <c r="HP6" s="9">
        <v>38.516612072999528</v>
      </c>
      <c r="HQ6" s="9">
        <v>63.061840120663653</v>
      </c>
      <c r="HR6" s="9">
        <v>27.476255088195387</v>
      </c>
      <c r="HS6" s="9" t="s">
        <v>282</v>
      </c>
      <c r="HT6" s="9">
        <v>38.516612072999528</v>
      </c>
      <c r="HU6" s="29"/>
      <c r="HV6" s="24"/>
      <c r="HW6" s="24"/>
      <c r="HX6" s="120"/>
      <c r="HY6" s="65" t="s">
        <v>19</v>
      </c>
      <c r="HZ6" s="9">
        <v>30.912489999999998</v>
      </c>
      <c r="IA6" s="9"/>
      <c r="IB6" s="9"/>
      <c r="IC6" s="9"/>
      <c r="ID6" s="9">
        <v>30.912489999999998</v>
      </c>
      <c r="IE6" s="29"/>
      <c r="IF6" s="24"/>
      <c r="IG6" s="24"/>
      <c r="IH6" s="120"/>
      <c r="II6" s="65" t="s">
        <v>19</v>
      </c>
      <c r="IJ6" s="9" t="str">
        <f>IF(COUNTA(IJ14:IJ25)=0,"",SUMPRODUCT(IJ14:IJ25,II14:II25))</f>
        <v/>
      </c>
      <c r="IK6" s="9" t="str">
        <f>IF(COUNTA(IK14:IK25)=0,"",SUMPRODUCT(IK14:IK25,II14:II25))</f>
        <v/>
      </c>
      <c r="IL6" s="9" t="str">
        <f>IF(COUNTA(IL14:IL25)=0,"",SUMPRODUCT(IL14:IL25,II14:II25))</f>
        <v/>
      </c>
      <c r="IM6" s="9" t="str">
        <f>IF(COUNTA(IM14:IM25)=0,"",SUMPRODUCT(IM14:IM25,II14:II25))</f>
        <v/>
      </c>
      <c r="IN6" s="9" t="str">
        <f>IF(COUNTA(IN14:IN25)=0,"",SUMPRODUCT(IN14:IN25,II14:II25))</f>
        <v/>
      </c>
      <c r="IO6" s="29" t="str">
        <f>IF(COUNTA(IO14:IO25)=0,"",SUMPRODUCT(IO14:IO25,II14:II25))</f>
        <v/>
      </c>
      <c r="IP6" s="24"/>
      <c r="IQ6" s="24"/>
      <c r="IR6" s="131"/>
      <c r="JB6" s="131"/>
      <c r="JL6" s="131"/>
      <c r="JV6" s="131"/>
      <c r="KF6" s="131"/>
      <c r="KP6" s="131"/>
      <c r="KZ6" s="131"/>
    </row>
    <row xmlns:x14ac="http://schemas.microsoft.com/office/spreadsheetml/2009/9/ac" r="7" s="4" customFormat="true" x14ac:dyDescent="0.25">
      <c r="A7" s="402" t="str">
        <f ca="true">IF(ISBLANK('Data Summary'!A9),"",'Data Summary'!A9)</f>
        <v>GIN_2008_EMIS</v>
      </c>
      <c r="B7" s="120"/>
      <c r="C7" s="103" t="s">
        <v>38</v>
      </c>
      <c r="D7" s="8"/>
      <c r="E7" s="8"/>
      <c r="F7" s="8"/>
      <c r="G7" s="8"/>
      <c r="H7" s="8"/>
      <c r="I7" s="29"/>
      <c r="J7" s="24"/>
      <c r="K7" s="24"/>
      <c r="L7" s="120"/>
      <c r="M7" s="103" t="s">
        <v>38</v>
      </c>
      <c r="N7" s="8"/>
      <c r="O7" s="8"/>
      <c r="P7" s="8"/>
      <c r="Q7" s="8"/>
      <c r="R7" s="8"/>
      <c r="S7" s="29"/>
      <c r="T7" s="24"/>
      <c r="U7" s="24"/>
      <c r="V7" s="120"/>
      <c r="W7" s="103" t="s">
        <v>38</v>
      </c>
      <c r="X7" s="8"/>
      <c r="Y7" s="8"/>
      <c r="Z7" s="8"/>
      <c r="AA7" s="8"/>
      <c r="AB7" s="8"/>
      <c r="AC7" s="29"/>
      <c r="AD7" s="24"/>
      <c r="AE7" s="24"/>
      <c r="AF7" s="120"/>
      <c r="AG7" s="103" t="s">
        <v>38</v>
      </c>
      <c r="AH7" s="8"/>
      <c r="AI7" s="8"/>
      <c r="AJ7" s="8"/>
      <c r="AK7" s="8"/>
      <c r="AL7" s="8"/>
      <c r="AM7" s="29"/>
      <c r="AN7" s="24"/>
      <c r="AO7" s="24"/>
      <c r="AP7" s="120"/>
      <c r="AQ7" s="103" t="s">
        <v>38</v>
      </c>
      <c r="AR7" s="8"/>
      <c r="AS7" s="8"/>
      <c r="AT7" s="8"/>
      <c r="AU7" s="8"/>
      <c r="AV7" s="8"/>
      <c r="AW7" s="29"/>
      <c r="AX7" s="24"/>
      <c r="AY7" s="24"/>
      <c r="AZ7" s="120"/>
      <c r="BA7" s="103" t="s">
        <v>38</v>
      </c>
      <c r="BB7" s="8"/>
      <c r="BC7" s="8"/>
      <c r="BD7" s="8"/>
      <c r="BE7" s="8"/>
      <c r="BF7" s="8"/>
      <c r="BG7" s="29"/>
      <c r="BH7" s="24"/>
      <c r="BI7" s="24"/>
      <c r="BJ7" s="120"/>
      <c r="BK7" s="103" t="s">
        <v>38</v>
      </c>
      <c r="BL7" s="8"/>
      <c r="BM7" s="8"/>
      <c r="BN7" s="8"/>
      <c r="BO7" s="8"/>
      <c r="BP7" s="8"/>
      <c r="BQ7" s="29"/>
      <c r="BR7" s="24"/>
      <c r="BS7" s="24"/>
      <c r="BT7" s="120"/>
      <c r="BU7" s="103" t="s">
        <v>38</v>
      </c>
      <c r="BV7" s="8"/>
      <c r="BW7" s="8"/>
      <c r="BX7" s="8"/>
      <c r="BY7" s="8"/>
      <c r="BZ7" s="8"/>
      <c r="CA7" s="29"/>
      <c r="CB7" s="24"/>
      <c r="CC7" s="24"/>
      <c r="CD7" s="120"/>
      <c r="CE7" s="46" t="s">
        <v>38</v>
      </c>
      <c r="CF7" s="8"/>
      <c r="CG7" s="8"/>
      <c r="CH7" s="8"/>
      <c r="CI7" s="8"/>
      <c r="CJ7" s="8"/>
      <c r="CK7" s="29"/>
      <c r="CL7" s="24"/>
      <c r="CM7" s="24"/>
      <c r="CN7" s="120"/>
      <c r="CO7" s="103" t="s">
        <v>38</v>
      </c>
      <c r="CP7" s="8"/>
      <c r="CQ7" s="8"/>
      <c r="CR7" s="8"/>
      <c r="CS7" s="8"/>
      <c r="CT7" s="8"/>
      <c r="CU7" s="29"/>
      <c r="CV7" s="24"/>
      <c r="CW7" s="24"/>
      <c r="CX7" s="120"/>
      <c r="CY7" s="103" t="s">
        <v>38</v>
      </c>
      <c r="CZ7" s="8"/>
      <c r="DA7" s="8"/>
      <c r="DB7" s="8"/>
      <c r="DC7" s="8"/>
      <c r="DD7" s="8"/>
      <c r="DE7" s="29"/>
      <c r="DF7" s="24"/>
      <c r="DG7" s="24"/>
      <c r="DH7" s="120" t="s">
        <v>228</v>
      </c>
      <c r="DI7" s="46" t="s">
        <v>38</v>
      </c>
      <c r="DJ7" s="8">
        <f>DN7</f>
        <v>26.005899705014752</v>
      </c>
      <c r="DK7" s="8"/>
      <c r="DL7" s="8"/>
      <c r="DM7" s="8"/>
      <c r="DN7" s="8">
        <v>26.005899705014752</v>
      </c>
      <c r="DO7" s="29"/>
      <c r="DP7" s="24"/>
      <c r="DQ7" s="24"/>
      <c r="DR7" s="120"/>
      <c r="DS7" s="46" t="s">
        <v>38</v>
      </c>
      <c r="DT7" s="8"/>
      <c r="DU7" s="8"/>
      <c r="DV7" s="8"/>
      <c r="DW7" s="8"/>
      <c r="DX7" s="8"/>
      <c r="DY7" s="29"/>
      <c r="DZ7" s="24"/>
      <c r="EA7" s="24"/>
      <c r="EB7" s="120" t="s">
        <v>146</v>
      </c>
      <c r="EC7" s="46" t="s">
        <v>38</v>
      </c>
      <c r="ED7" s="8">
        <v>31.362555215766225</v>
      </c>
      <c r="EE7" s="8"/>
      <c r="EF7" s="8"/>
      <c r="EG7" s="8"/>
      <c r="EH7" s="8">
        <v>31.362555215766225</v>
      </c>
      <c r="EI7" s="29"/>
      <c r="EJ7" s="24"/>
      <c r="EK7" s="24"/>
      <c r="EL7" s="120"/>
      <c r="EM7" s="46" t="s">
        <v>38</v>
      </c>
      <c r="EN7" s="8"/>
      <c r="EO7" s="8"/>
      <c r="EP7" s="8"/>
      <c r="EQ7" s="8"/>
      <c r="ER7" s="8"/>
      <c r="ES7" s="29"/>
      <c r="ET7" s="24"/>
      <c r="EU7" s="24"/>
      <c r="EV7" s="120" t="s">
        <v>146</v>
      </c>
      <c r="EW7" s="103" t="s">
        <v>38</v>
      </c>
      <c r="EX7" s="8">
        <f>FB7</f>
        <v>33.80921479558728</v>
      </c>
      <c r="EY7" s="8"/>
      <c r="EZ7" s="8"/>
      <c r="FA7" s="8"/>
      <c r="FB7" s="8">
        <f>3126/FB31*100</f>
        <v>33.80921479558728</v>
      </c>
      <c r="FC7" s="29"/>
      <c r="FD7" s="24"/>
      <c r="FE7" s="24"/>
      <c r="FF7" s="120" t="s">
        <v>146</v>
      </c>
      <c r="FG7" s="103" t="s">
        <v>38</v>
      </c>
      <c r="FH7" s="8">
        <f>FL7</f>
        <v>35.119999999999997</v>
      </c>
      <c r="FI7" s="8"/>
      <c r="FJ7" s="8"/>
      <c r="FK7" s="8"/>
      <c r="FL7" s="8">
        <v>35.119999999999997</v>
      </c>
      <c r="FM7" s="29"/>
      <c r="FN7" s="24"/>
      <c r="FO7" s="24"/>
      <c r="FP7" s="120"/>
      <c r="FQ7" s="103" t="s">
        <v>38</v>
      </c>
      <c r="FR7" s="8"/>
      <c r="FS7" s="8"/>
      <c r="FT7" s="8"/>
      <c r="FU7" s="8"/>
      <c r="FV7" s="8"/>
      <c r="FW7" s="29"/>
      <c r="FX7" s="24"/>
      <c r="FY7" s="24"/>
      <c r="FZ7" s="120" t="s">
        <v>146</v>
      </c>
      <c r="GA7" s="103" t="s">
        <v>38</v>
      </c>
      <c r="GB7" s="8">
        <v>35.995148084504194</v>
      </c>
      <c r="GC7" s="8"/>
      <c r="GD7" s="8"/>
      <c r="GE7" s="8"/>
      <c r="GF7" s="8">
        <v>35.995148084504194</v>
      </c>
      <c r="GG7" s="29"/>
      <c r="GH7" s="24"/>
      <c r="GI7" s="24"/>
      <c r="GJ7" s="120"/>
      <c r="GK7" s="103" t="s">
        <v>38</v>
      </c>
      <c r="GL7" s="8"/>
      <c r="GM7" s="8"/>
      <c r="GN7" s="8"/>
      <c r="GO7" s="8"/>
      <c r="GP7" s="8"/>
      <c r="GQ7" s="29"/>
      <c r="GR7" s="24"/>
      <c r="GS7" s="24"/>
      <c r="GT7" s="120"/>
      <c r="GU7" s="103" t="s">
        <v>38</v>
      </c>
      <c r="GV7" s="8"/>
      <c r="GW7" s="8"/>
      <c r="GX7" s="8"/>
      <c r="GY7" s="8"/>
      <c r="GZ7" s="8"/>
      <c r="HA7" s="29"/>
      <c r="HB7" s="24"/>
      <c r="HC7" s="24"/>
      <c r="HD7" s="120"/>
      <c r="HE7" s="103" t="s">
        <v>38</v>
      </c>
      <c r="HF7" s="8"/>
      <c r="HG7" s="8"/>
      <c r="HH7" s="8"/>
      <c r="HI7" s="8"/>
      <c r="HJ7" s="8"/>
      <c r="HK7" s="29"/>
      <c r="HL7" s="24"/>
      <c r="HM7" s="24"/>
      <c r="HN7" s="120"/>
      <c r="HO7" s="103" t="s">
        <v>38</v>
      </c>
      <c r="HP7" s="8"/>
      <c r="HQ7" s="8"/>
      <c r="HR7" s="8"/>
      <c r="HS7" s="8"/>
      <c r="HT7" s="8"/>
      <c r="HU7" s="29"/>
      <c r="HV7" s="24"/>
      <c r="HW7" s="24"/>
      <c r="HX7" s="120"/>
      <c r="HY7" s="103" t="s">
        <v>38</v>
      </c>
      <c r="HZ7" s="8"/>
      <c r="IA7" s="8"/>
      <c r="IB7" s="8"/>
      <c r="IC7" s="8"/>
      <c r="ID7" s="8"/>
      <c r="IE7" s="29"/>
      <c r="IF7" s="24"/>
      <c r="IG7" s="24"/>
      <c r="IH7" s="120" t="s">
        <v>357</v>
      </c>
      <c r="II7" s="103" t="s">
        <v>38</v>
      </c>
      <c r="IJ7" s="8"/>
      <c r="IK7" s="8"/>
      <c r="IL7" s="8"/>
      <c r="IM7" s="8">
        <v>98.8</v>
      </c>
      <c r="IN7" s="8"/>
      <c r="IO7" s="29">
        <v>96.1</v>
      </c>
      <c r="IP7" s="24"/>
      <c r="IQ7" s="24"/>
      <c r="IR7" s="131"/>
      <c r="JB7" s="131"/>
      <c r="JL7" s="131"/>
      <c r="JV7" s="131"/>
      <c r="KF7" s="131"/>
      <c r="KP7" s="131"/>
      <c r="KZ7" s="131"/>
    </row>
    <row xmlns:x14ac="http://schemas.microsoft.com/office/spreadsheetml/2009/9/ac" r="8" s="4" customFormat="true" ht="15.6" customHeight="true" x14ac:dyDescent="0.25">
      <c r="A8" s="402" t="str">
        <f ca="true">IF(ISBLANK('Data Summary'!A10),"",'Data Summary'!A10)</f>
        <v>GIN_2009_EMIS</v>
      </c>
      <c r="B8" s="120"/>
      <c r="C8" s="103" t="s">
        <v>92</v>
      </c>
      <c r="D8" s="104"/>
      <c r="E8" s="9"/>
      <c r="F8" s="9"/>
      <c r="G8" s="9"/>
      <c r="H8" s="9"/>
      <c r="I8" s="29"/>
      <c r="J8" s="24"/>
      <c r="K8" s="24"/>
      <c r="L8" s="120"/>
      <c r="M8" s="103" t="s">
        <v>92</v>
      </c>
      <c r="N8" s="104"/>
      <c r="O8" s="9"/>
      <c r="P8" s="9"/>
      <c r="Q8" s="9"/>
      <c r="R8" s="9"/>
      <c r="S8" s="29"/>
      <c r="T8" s="24"/>
      <c r="U8" s="24"/>
      <c r="V8" s="120"/>
      <c r="W8" s="103" t="s">
        <v>92</v>
      </c>
      <c r="X8" s="104"/>
      <c r="Y8" s="9"/>
      <c r="Z8" s="9"/>
      <c r="AA8" s="9"/>
      <c r="AB8" s="9"/>
      <c r="AC8" s="29"/>
      <c r="AD8" s="24"/>
      <c r="AE8" s="24"/>
      <c r="AF8" s="120"/>
      <c r="AG8" s="103" t="s">
        <v>92</v>
      </c>
      <c r="AH8" s="104"/>
      <c r="AI8" s="9"/>
      <c r="AJ8" s="9"/>
      <c r="AK8" s="9"/>
      <c r="AL8" s="9"/>
      <c r="AM8" s="29"/>
      <c r="AN8" s="24"/>
      <c r="AO8" s="24"/>
      <c r="AP8" s="120"/>
      <c r="AQ8" s="103" t="s">
        <v>92</v>
      </c>
      <c r="AR8" s="104"/>
      <c r="AS8" s="9"/>
      <c r="AT8" s="9"/>
      <c r="AU8" s="9"/>
      <c r="AV8" s="9"/>
      <c r="AW8" s="29"/>
      <c r="AX8" s="24"/>
      <c r="AY8" s="24"/>
      <c r="AZ8" s="120"/>
      <c r="BA8" s="103" t="s">
        <v>92</v>
      </c>
      <c r="BB8" s="104"/>
      <c r="BC8" s="9"/>
      <c r="BD8" s="9"/>
      <c r="BE8" s="9"/>
      <c r="BF8" s="9"/>
      <c r="BG8" s="29"/>
      <c r="BH8" s="24"/>
      <c r="BI8" s="24"/>
      <c r="BJ8" s="120"/>
      <c r="BK8" s="103" t="s">
        <v>92</v>
      </c>
      <c r="BL8" s="104"/>
      <c r="BM8" s="9"/>
      <c r="BN8" s="9"/>
      <c r="BO8" s="9"/>
      <c r="BP8" s="9"/>
      <c r="BQ8" s="29"/>
      <c r="BR8" s="24"/>
      <c r="BS8" s="24"/>
      <c r="BT8" s="120"/>
      <c r="BU8" s="103" t="s">
        <v>92</v>
      </c>
      <c r="BV8" s="104"/>
      <c r="BW8" s="9"/>
      <c r="BX8" s="9"/>
      <c r="BY8" s="9"/>
      <c r="BZ8" s="9"/>
      <c r="CA8" s="29"/>
      <c r="CB8" s="24"/>
      <c r="CC8" s="24"/>
      <c r="CD8" s="120"/>
      <c r="CE8" s="46" t="s">
        <v>92</v>
      </c>
      <c r="CF8" s="9"/>
      <c r="CG8" s="9"/>
      <c r="CH8" s="9"/>
      <c r="CI8" s="9"/>
      <c r="CJ8" s="9"/>
      <c r="CK8" s="29"/>
      <c r="CL8" s="24"/>
      <c r="CM8" s="24"/>
      <c r="CN8" s="120"/>
      <c r="CO8" s="103" t="s">
        <v>92</v>
      </c>
      <c r="CP8" s="104"/>
      <c r="CQ8" s="9"/>
      <c r="CR8" s="9"/>
      <c r="CS8" s="9"/>
      <c r="CT8" s="9"/>
      <c r="CU8" s="29"/>
      <c r="CV8" s="24"/>
      <c r="CW8" s="24"/>
      <c r="CX8" s="120"/>
      <c r="CY8" s="103" t="s">
        <v>92</v>
      </c>
      <c r="CZ8" s="104"/>
      <c r="DA8" s="9"/>
      <c r="DB8" s="9"/>
      <c r="DC8" s="9"/>
      <c r="DD8" s="9"/>
      <c r="DE8" s="29"/>
      <c r="DF8" s="24"/>
      <c r="DG8" s="24"/>
      <c r="DH8" s="120"/>
      <c r="DI8" s="46" t="s">
        <v>92</v>
      </c>
      <c r="DJ8" s="9"/>
      <c r="DK8" s="9"/>
      <c r="DL8" s="9"/>
      <c r="DM8" s="9"/>
      <c r="DN8" s="9"/>
      <c r="DO8" s="29"/>
      <c r="DP8" s="24"/>
      <c r="DQ8" s="24"/>
      <c r="DR8" s="120"/>
      <c r="DS8" s="46" t="s">
        <v>92</v>
      </c>
      <c r="DT8" s="9"/>
      <c r="DU8" s="9"/>
      <c r="DV8" s="9"/>
      <c r="DW8" s="9"/>
      <c r="DX8" s="9"/>
      <c r="DY8" s="29"/>
      <c r="DZ8" s="24"/>
      <c r="EA8" s="24"/>
      <c r="EB8" s="120"/>
      <c r="EC8" s="46" t="s">
        <v>92</v>
      </c>
      <c r="ED8" s="9"/>
      <c r="EE8" s="9"/>
      <c r="EF8" s="9"/>
      <c r="EG8" s="9"/>
      <c r="EH8" s="9"/>
      <c r="EI8" s="29"/>
      <c r="EJ8" s="24"/>
      <c r="EK8" s="24"/>
      <c r="EL8" s="120"/>
      <c r="EM8" s="46" t="s">
        <v>92</v>
      </c>
      <c r="EN8" s="9"/>
      <c r="EO8" s="9"/>
      <c r="EP8" s="9"/>
      <c r="EQ8" s="9"/>
      <c r="ER8" s="9"/>
      <c r="ES8" s="29"/>
      <c r="ET8" s="24"/>
      <c r="EU8" s="24"/>
      <c r="EV8" s="120"/>
      <c r="EW8" s="103" t="s">
        <v>92</v>
      </c>
      <c r="EX8" s="9"/>
      <c r="EY8" s="9"/>
      <c r="EZ8" s="9"/>
      <c r="FA8" s="9"/>
      <c r="FB8" s="9"/>
      <c r="FC8" s="29"/>
      <c r="FD8" s="24"/>
      <c r="FE8" s="24"/>
      <c r="FF8" s="120"/>
      <c r="FG8" s="103" t="s">
        <v>92</v>
      </c>
      <c r="FH8" s="9"/>
      <c r="FI8" s="9"/>
      <c r="FJ8" s="9"/>
      <c r="FK8" s="9"/>
      <c r="FL8" s="9"/>
      <c r="FM8" s="29"/>
      <c r="FN8" s="24"/>
      <c r="FO8" s="24"/>
      <c r="FP8" s="120"/>
      <c r="FQ8" s="103" t="s">
        <v>92</v>
      </c>
      <c r="FR8" s="9"/>
      <c r="FS8" s="9"/>
      <c r="FT8" s="9"/>
      <c r="FU8" s="9"/>
      <c r="FV8" s="9"/>
      <c r="FW8" s="29"/>
      <c r="FX8" s="24"/>
      <c r="FY8" s="24"/>
      <c r="FZ8" s="120" t="s">
        <v>289</v>
      </c>
      <c r="GA8" s="103" t="s">
        <v>92</v>
      </c>
      <c r="GB8" s="9"/>
      <c r="GC8" s="9"/>
      <c r="GD8" s="9"/>
      <c r="GE8" s="9"/>
      <c r="GF8" s="9"/>
      <c r="GG8" s="29"/>
      <c r="GH8" s="24"/>
      <c r="GI8" s="24"/>
      <c r="GJ8" s="120" t="s">
        <v>289</v>
      </c>
      <c r="GK8" s="103" t="s">
        <v>92</v>
      </c>
      <c r="GL8" s="9"/>
      <c r="GM8" s="9"/>
      <c r="GN8" s="9"/>
      <c r="GO8" s="9"/>
      <c r="GP8" s="9"/>
      <c r="GQ8" s="29"/>
      <c r="GR8" s="24"/>
      <c r="GS8" s="24"/>
      <c r="GT8" s="120"/>
      <c r="GU8" s="103" t="s">
        <v>92</v>
      </c>
      <c r="GV8" s="9"/>
      <c r="GW8" s="9"/>
      <c r="GX8" s="9"/>
      <c r="GY8" s="9"/>
      <c r="GZ8" s="9"/>
      <c r="HA8" s="29"/>
      <c r="HB8" s="24"/>
      <c r="HC8" s="24"/>
      <c r="HD8" s="120"/>
      <c r="HE8" s="103" t="s">
        <v>92</v>
      </c>
      <c r="HF8" s="9"/>
      <c r="HG8" s="9"/>
      <c r="HH8" s="9"/>
      <c r="HI8" s="9"/>
      <c r="HJ8" s="9"/>
      <c r="HK8" s="29"/>
      <c r="HL8" s="24"/>
      <c r="HM8" s="24"/>
      <c r="HN8" s="120"/>
      <c r="HO8" s="103" t="s">
        <v>92</v>
      </c>
      <c r="HP8" s="9"/>
      <c r="HQ8" s="9"/>
      <c r="HR8" s="9"/>
      <c r="HS8" s="9"/>
      <c r="HT8" s="9"/>
      <c r="HU8" s="29"/>
      <c r="HV8" s="24"/>
      <c r="HW8" s="24"/>
      <c r="HX8" s="120"/>
      <c r="HY8" s="103" t="s">
        <v>92</v>
      </c>
      <c r="HZ8" s="9"/>
      <c r="IA8" s="9"/>
      <c r="IB8" s="9"/>
      <c r="IC8" s="9"/>
      <c r="ID8" s="9"/>
      <c r="IE8" s="29"/>
      <c r="IF8" s="24"/>
      <c r="IG8" s="24"/>
      <c r="IH8" s="120"/>
      <c r="II8" s="103" t="s">
        <v>92</v>
      </c>
      <c r="IJ8" s="9"/>
      <c r="IK8" s="9"/>
      <c r="IL8" s="9"/>
      <c r="IM8" s="9"/>
      <c r="IN8" s="9"/>
      <c r="IO8" s="29"/>
      <c r="IP8" s="24"/>
      <c r="IQ8" s="24"/>
      <c r="IR8" s="131"/>
      <c r="JB8" s="131"/>
      <c r="JL8" s="131"/>
      <c r="JV8" s="131"/>
      <c r="KF8" s="131"/>
      <c r="KP8" s="131"/>
      <c r="KZ8" s="131"/>
    </row>
    <row xmlns:x14ac="http://schemas.microsoft.com/office/spreadsheetml/2009/9/ac" r="9" s="4" customFormat="true" x14ac:dyDescent="0.25">
      <c r="A9" s="402" t="str">
        <f ca="true">IF(ISBLANK('Data Summary'!A11),"",'Data Summary'!A11)</f>
        <v>GIN_2010_UIS</v>
      </c>
      <c r="B9" s="120"/>
      <c r="C9" s="65" t="s">
        <v>161</v>
      </c>
      <c r="D9" s="105"/>
      <c r="E9" s="7"/>
      <c r="F9" s="7"/>
      <c r="G9" s="7"/>
      <c r="H9" s="7"/>
      <c r="I9" s="26"/>
      <c r="J9" s="24"/>
      <c r="K9" s="24"/>
      <c r="L9" s="120"/>
      <c r="M9" s="65" t="s">
        <v>161</v>
      </c>
      <c r="N9" s="105"/>
      <c r="O9" s="7"/>
      <c r="P9" s="7"/>
      <c r="Q9" s="7"/>
      <c r="R9" s="7"/>
      <c r="S9" s="26"/>
      <c r="T9" s="24"/>
      <c r="U9" s="24"/>
      <c r="V9" s="120"/>
      <c r="W9" s="65" t="s">
        <v>161</v>
      </c>
      <c r="X9" s="105"/>
      <c r="Y9" s="7"/>
      <c r="Z9" s="7"/>
      <c r="AA9" s="7"/>
      <c r="AB9" s="7"/>
      <c r="AC9" s="26"/>
      <c r="AD9" s="24"/>
      <c r="AE9" s="24"/>
      <c r="AF9" s="120"/>
      <c r="AG9" s="65" t="s">
        <v>161</v>
      </c>
      <c r="AH9" s="105"/>
      <c r="AI9" s="7"/>
      <c r="AJ9" s="7"/>
      <c r="AK9" s="7"/>
      <c r="AL9" s="7"/>
      <c r="AM9" s="26"/>
      <c r="AN9" s="24"/>
      <c r="AO9" s="24"/>
      <c r="AP9" s="120"/>
      <c r="AQ9" s="65" t="s">
        <v>161</v>
      </c>
      <c r="AR9" s="105"/>
      <c r="AS9" s="7"/>
      <c r="AT9" s="7"/>
      <c r="AU9" s="7"/>
      <c r="AV9" s="7"/>
      <c r="AW9" s="26"/>
      <c r="AX9" s="24"/>
      <c r="AY9" s="24"/>
      <c r="AZ9" s="120"/>
      <c r="BA9" s="65" t="s">
        <v>161</v>
      </c>
      <c r="BB9" s="105"/>
      <c r="BC9" s="7"/>
      <c r="BD9" s="7"/>
      <c r="BE9" s="7"/>
      <c r="BF9" s="7"/>
      <c r="BG9" s="26"/>
      <c r="BH9" s="24"/>
      <c r="BI9" s="24"/>
      <c r="BJ9" s="120"/>
      <c r="BK9" s="65" t="s">
        <v>161</v>
      </c>
      <c r="BL9" s="105"/>
      <c r="BM9" s="7"/>
      <c r="BN9" s="7"/>
      <c r="BO9" s="7"/>
      <c r="BP9" s="7"/>
      <c r="BQ9" s="26"/>
      <c r="BR9" s="24"/>
      <c r="BS9" s="24"/>
      <c r="BT9" s="120"/>
      <c r="BU9" s="65" t="s">
        <v>161</v>
      </c>
      <c r="BV9" s="105"/>
      <c r="BW9" s="7"/>
      <c r="BX9" s="7"/>
      <c r="BY9" s="7"/>
      <c r="BZ9" s="7"/>
      <c r="CA9" s="26"/>
      <c r="CB9" s="24"/>
      <c r="CC9" s="24"/>
      <c r="CD9" s="120"/>
      <c r="CE9" s="65" t="s">
        <v>161</v>
      </c>
      <c r="CF9" s="8"/>
      <c r="CG9" s="8"/>
      <c r="CH9" s="8"/>
      <c r="CI9" s="8"/>
      <c r="CJ9" s="8"/>
      <c r="CK9" s="26"/>
      <c r="CL9" s="24"/>
      <c r="CM9" s="24"/>
      <c r="CN9" s="120"/>
      <c r="CO9" s="65" t="s">
        <v>161</v>
      </c>
      <c r="CP9" s="105"/>
      <c r="CQ9" s="7"/>
      <c r="CR9" s="7"/>
      <c r="CS9" s="7"/>
      <c r="CT9" s="7"/>
      <c r="CU9" s="26"/>
      <c r="CV9" s="24"/>
      <c r="CW9" s="24"/>
      <c r="CX9" s="120"/>
      <c r="CY9" s="65" t="s">
        <v>161</v>
      </c>
      <c r="CZ9" s="105"/>
      <c r="DA9" s="7"/>
      <c r="DB9" s="7"/>
      <c r="DC9" s="7"/>
      <c r="DD9" s="7"/>
      <c r="DE9" s="26"/>
      <c r="DF9" s="24"/>
      <c r="DG9" s="24"/>
      <c r="DH9" s="120"/>
      <c r="DI9" s="65" t="s">
        <v>161</v>
      </c>
      <c r="DJ9" s="392">
        <f>(DJ7/(100-DJ4)*DJ6)</f>
        <v>17.545096801217387</v>
      </c>
      <c r="DK9" s="7"/>
      <c r="DL9" s="7"/>
      <c r="DM9" s="7"/>
      <c r="DN9" s="392">
        <f>(DN7/(100-DN4)*DN6)</f>
        <v>17.545096801217387</v>
      </c>
      <c r="DO9" s="26"/>
      <c r="DP9" s="24"/>
      <c r="DQ9" s="24"/>
      <c r="DR9" s="120"/>
      <c r="DS9" s="65" t="s">
        <v>161</v>
      </c>
      <c r="DT9" s="8"/>
      <c r="DU9" s="7"/>
      <c r="DV9" s="7"/>
      <c r="DW9" s="7"/>
      <c r="DX9" s="7"/>
      <c r="DY9" s="26"/>
      <c r="DZ9" s="24"/>
      <c r="EA9" s="24"/>
      <c r="EB9" s="120"/>
      <c r="EC9" s="65" t="s">
        <v>161</v>
      </c>
      <c r="ED9" s="392">
        <f>(ED7/(100-ED4)*ED6)</f>
        <v>26.259495384048336</v>
      </c>
      <c r="EE9" s="8"/>
      <c r="EF9" s="8"/>
      <c r="EG9" s="8"/>
      <c r="EH9" s="392">
        <f>(EH7/(100-EH4)*EH6)</f>
        <v>26.259495384048336</v>
      </c>
      <c r="EI9" s="26"/>
      <c r="EJ9" s="24"/>
      <c r="EK9" s="24"/>
      <c r="EL9" s="120"/>
      <c r="EM9" s="65" t="s">
        <v>161</v>
      </c>
      <c r="EN9" s="8"/>
      <c r="EO9" s="8"/>
      <c r="EP9" s="8"/>
      <c r="EQ9" s="8"/>
      <c r="ER9" s="8"/>
      <c r="ES9" s="26"/>
      <c r="ET9" s="24"/>
      <c r="EU9" s="24"/>
      <c r="EV9" s="120"/>
      <c r="EW9" s="65" t="s">
        <v>161</v>
      </c>
      <c r="EX9" s="392">
        <f>(EX7/(100-EX4)*EX6)</f>
        <v>20.879690947102109</v>
      </c>
      <c r="EY9" s="8"/>
      <c r="EZ9" s="8"/>
      <c r="FA9" s="8"/>
      <c r="FB9" s="392">
        <f>(FB7/(100-FB4)*FB6)</f>
        <v>28.330822041099381</v>
      </c>
      <c r="FC9" s="26"/>
      <c r="FD9" s="24"/>
      <c r="FE9" s="24"/>
      <c r="FF9" s="120"/>
      <c r="FG9" s="65" t="s">
        <v>161</v>
      </c>
      <c r="FH9" s="392">
        <f>(FH7/(100-FH4)*FH6)</f>
        <v>25.279367059794509</v>
      </c>
      <c r="FI9" s="8"/>
      <c r="FJ9" s="8"/>
      <c r="FK9" s="8"/>
      <c r="FL9" s="392">
        <f>(FL7/(100-FL4)*FL6)</f>
        <v>29.23303648376903</v>
      </c>
      <c r="FM9" s="26"/>
      <c r="FN9" s="24"/>
      <c r="FO9" s="24"/>
      <c r="FP9" s="120" t="s">
        <v>211</v>
      </c>
      <c r="FQ9" s="65" t="s">
        <v>161</v>
      </c>
      <c r="FR9" s="8"/>
      <c r="FS9" s="8"/>
      <c r="FT9" s="8"/>
      <c r="FU9" s="8"/>
      <c r="FV9" s="8"/>
      <c r="FW9" s="26"/>
      <c r="FX9" s="24"/>
      <c r="FY9" s="24"/>
      <c r="FZ9" s="120" t="s">
        <v>289</v>
      </c>
      <c r="GA9" s="65" t="s">
        <v>161</v>
      </c>
      <c r="GB9" s="392">
        <v>31.724451632467403</v>
      </c>
      <c r="GC9" s="8"/>
      <c r="GD9" s="8"/>
      <c r="GE9" s="8"/>
      <c r="GF9" s="392">
        <v>31.724451632467403</v>
      </c>
      <c r="GG9" s="26"/>
      <c r="GH9" s="24"/>
      <c r="GI9" s="24"/>
      <c r="GJ9" s="120" t="s">
        <v>289</v>
      </c>
      <c r="GK9" s="65" t="s">
        <v>161</v>
      </c>
      <c r="GL9" s="392"/>
      <c r="GM9" s="8"/>
      <c r="GN9" s="8"/>
      <c r="GO9" s="8"/>
      <c r="GP9" s="392"/>
      <c r="GQ9" s="26"/>
      <c r="GR9" s="24"/>
      <c r="GS9" s="24"/>
      <c r="GT9" s="120" t="s">
        <v>211</v>
      </c>
      <c r="GU9" s="65" t="s">
        <v>161</v>
      </c>
      <c r="GV9" s="8"/>
      <c r="GW9" s="8"/>
      <c r="GX9" s="8"/>
      <c r="GY9" s="8"/>
      <c r="GZ9" s="8"/>
      <c r="HA9" s="26"/>
      <c r="HB9" s="24"/>
      <c r="HC9" s="24"/>
      <c r="HD9" s="120"/>
      <c r="HE9" s="65" t="s">
        <v>161</v>
      </c>
      <c r="HF9" s="392"/>
      <c r="HG9" s="8"/>
      <c r="HH9" s="8"/>
      <c r="HI9" s="8"/>
      <c r="HJ9" s="392"/>
      <c r="HK9" s="26"/>
      <c r="HL9" s="24"/>
      <c r="HM9" s="24"/>
      <c r="HN9" s="120"/>
      <c r="HO9" s="65" t="s">
        <v>161</v>
      </c>
      <c r="HP9" s="392"/>
      <c r="HQ9" s="8"/>
      <c r="HR9" s="8"/>
      <c r="HS9" s="8"/>
      <c r="HT9" s="392"/>
      <c r="HU9" s="26"/>
      <c r="HV9" s="24"/>
      <c r="HW9" s="24"/>
      <c r="HX9" s="120" t="s">
        <v>211</v>
      </c>
      <c r="HY9" s="65" t="s">
        <v>161</v>
      </c>
      <c r="HZ9" s="8"/>
      <c r="IA9" s="8"/>
      <c r="IB9" s="8"/>
      <c r="IC9" s="8"/>
      <c r="ID9" s="8"/>
      <c r="IE9" s="26"/>
      <c r="IF9" s="24"/>
      <c r="IG9" s="24"/>
      <c r="IH9" s="120" t="s">
        <v>211</v>
      </c>
      <c r="II9" s="65" t="s">
        <v>161</v>
      </c>
      <c r="IJ9" s="8"/>
      <c r="IK9" s="8"/>
      <c r="IL9" s="8"/>
      <c r="IM9" s="8"/>
      <c r="IN9" s="8"/>
      <c r="IO9" s="26"/>
      <c r="IP9" s="24"/>
      <c r="IQ9" s="24"/>
      <c r="IR9" s="131"/>
      <c r="JB9" s="131"/>
      <c r="JL9" s="131"/>
      <c r="JV9" s="131"/>
      <c r="KF9" s="131"/>
      <c r="KP9" s="131"/>
      <c r="KZ9" s="131"/>
    </row>
    <row xmlns:x14ac="http://schemas.microsoft.com/office/spreadsheetml/2009/9/ac" r="10" s="4" customFormat="true" ht="15.6" customHeight="true" x14ac:dyDescent="0.25">
      <c r="A10" s="402" t="str">
        <f ca="true">IF(ISBLANK('Data Summary'!A12),"",'Data Summary'!A12)</f>
        <v>GIN_2010_EMIS</v>
      </c>
      <c r="B10" s="120"/>
      <c r="C10" s="65" t="s">
        <v>93</v>
      </c>
      <c r="D10" s="106"/>
      <c r="E10" s="7"/>
      <c r="F10" s="7"/>
      <c r="G10" s="7"/>
      <c r="H10" s="7"/>
      <c r="I10" s="26"/>
      <c r="J10" s="24"/>
      <c r="K10" s="24"/>
      <c r="L10" s="120"/>
      <c r="M10" s="65" t="s">
        <v>93</v>
      </c>
      <c r="N10" s="106"/>
      <c r="O10" s="7"/>
      <c r="P10" s="7"/>
      <c r="Q10" s="7"/>
      <c r="R10" s="7"/>
      <c r="S10" s="26"/>
      <c r="T10" s="24"/>
      <c r="U10" s="24"/>
      <c r="V10" s="120"/>
      <c r="W10" s="65" t="s">
        <v>93</v>
      </c>
      <c r="X10" s="106"/>
      <c r="Y10" s="7"/>
      <c r="Z10" s="7"/>
      <c r="AA10" s="7"/>
      <c r="AB10" s="7"/>
      <c r="AC10" s="26"/>
      <c r="AD10" s="24"/>
      <c r="AE10" s="24"/>
      <c r="AF10" s="120"/>
      <c r="AG10" s="65" t="s">
        <v>93</v>
      </c>
      <c r="AH10" s="106"/>
      <c r="AI10" s="7"/>
      <c r="AJ10" s="7"/>
      <c r="AK10" s="7"/>
      <c r="AL10" s="7"/>
      <c r="AM10" s="26"/>
      <c r="AN10" s="24"/>
      <c r="AO10" s="24"/>
      <c r="AP10" s="120"/>
      <c r="AQ10" s="65" t="s">
        <v>93</v>
      </c>
      <c r="AR10" s="106"/>
      <c r="AS10" s="7"/>
      <c r="AT10" s="7"/>
      <c r="AU10" s="7"/>
      <c r="AV10" s="7"/>
      <c r="AW10" s="26"/>
      <c r="AX10" s="24"/>
      <c r="AY10" s="24"/>
      <c r="AZ10" s="120"/>
      <c r="BA10" s="65" t="s">
        <v>93</v>
      </c>
      <c r="BB10" s="106"/>
      <c r="BC10" s="7"/>
      <c r="BD10" s="7"/>
      <c r="BE10" s="7"/>
      <c r="BF10" s="7"/>
      <c r="BG10" s="26"/>
      <c r="BH10" s="24"/>
      <c r="BI10" s="24"/>
      <c r="BJ10" s="120"/>
      <c r="BK10" s="65" t="s">
        <v>93</v>
      </c>
      <c r="BL10" s="106"/>
      <c r="BM10" s="7"/>
      <c r="BN10" s="7"/>
      <c r="BO10" s="7"/>
      <c r="BP10" s="7"/>
      <c r="BQ10" s="26"/>
      <c r="BR10" s="24"/>
      <c r="BS10" s="24"/>
      <c r="BT10" s="120"/>
      <c r="BU10" s="65" t="s">
        <v>93</v>
      </c>
      <c r="BV10" s="106"/>
      <c r="BW10" s="7"/>
      <c r="BX10" s="7"/>
      <c r="BY10" s="7"/>
      <c r="BZ10" s="7"/>
      <c r="CA10" s="26"/>
      <c r="CB10" s="24"/>
      <c r="CC10" s="24"/>
      <c r="CD10" s="120"/>
      <c r="CE10" s="65" t="s">
        <v>93</v>
      </c>
      <c r="CF10" s="19"/>
      <c r="CG10" s="7"/>
      <c r="CH10" s="7"/>
      <c r="CI10" s="7"/>
      <c r="CJ10" s="7"/>
      <c r="CK10" s="26"/>
      <c r="CL10" s="24"/>
      <c r="CM10" s="24"/>
      <c r="CN10" s="120"/>
      <c r="CO10" s="65" t="s">
        <v>93</v>
      </c>
      <c r="CP10" s="106"/>
      <c r="CQ10" s="7"/>
      <c r="CR10" s="7"/>
      <c r="CS10" s="7"/>
      <c r="CT10" s="7"/>
      <c r="CU10" s="26"/>
      <c r="CV10" s="24"/>
      <c r="CW10" s="24"/>
      <c r="CX10" s="120"/>
      <c r="CY10" s="65" t="s">
        <v>93</v>
      </c>
      <c r="CZ10" s="106"/>
      <c r="DA10" s="7"/>
      <c r="DB10" s="7"/>
      <c r="DC10" s="7"/>
      <c r="DD10" s="7"/>
      <c r="DE10" s="26"/>
      <c r="DF10" s="24"/>
      <c r="DG10" s="24"/>
      <c r="DH10" s="120"/>
      <c r="DI10" s="65" t="s">
        <v>93</v>
      </c>
      <c r="DJ10" s="19"/>
      <c r="DK10" s="7"/>
      <c r="DL10" s="7"/>
      <c r="DM10" s="7"/>
      <c r="DN10" s="7"/>
      <c r="DO10" s="26"/>
      <c r="DP10" s="24"/>
      <c r="DQ10" s="24"/>
      <c r="DR10" s="120"/>
      <c r="DS10" s="65" t="s">
        <v>93</v>
      </c>
      <c r="DT10" s="19"/>
      <c r="DU10" s="7"/>
      <c r="DV10" s="7"/>
      <c r="DW10" s="7"/>
      <c r="DX10" s="7"/>
      <c r="DY10" s="26"/>
      <c r="DZ10" s="24"/>
      <c r="EA10" s="24"/>
      <c r="EB10" s="120"/>
      <c r="EC10" s="65" t="s">
        <v>93</v>
      </c>
      <c r="ED10" s="19"/>
      <c r="EE10" s="7"/>
      <c r="EF10" s="7"/>
      <c r="EG10" s="7"/>
      <c r="EH10" s="7"/>
      <c r="EI10" s="26"/>
      <c r="EJ10" s="24"/>
      <c r="EK10" s="24"/>
      <c r="EL10" s="120"/>
      <c r="EM10" s="65" t="s">
        <v>93</v>
      </c>
      <c r="EN10" s="19"/>
      <c r="EO10" s="7"/>
      <c r="EP10" s="7"/>
      <c r="EQ10" s="7"/>
      <c r="ER10" s="7"/>
      <c r="ES10" s="26"/>
      <c r="ET10" s="24"/>
      <c r="EU10" s="24"/>
      <c r="EV10" s="120"/>
      <c r="EW10" s="65" t="s">
        <v>93</v>
      </c>
      <c r="EX10" s="129"/>
      <c r="EY10" s="130"/>
      <c r="EZ10" s="130"/>
      <c r="FA10" s="130"/>
      <c r="FB10" s="130"/>
      <c r="FC10" s="128"/>
      <c r="FD10" s="24"/>
      <c r="FE10" s="24"/>
      <c r="FF10" s="120"/>
      <c r="FG10" s="65" t="s">
        <v>93</v>
      </c>
      <c r="FH10" s="129"/>
      <c r="FI10" s="130"/>
      <c r="FJ10" s="130"/>
      <c r="FK10" s="130"/>
      <c r="FL10" s="130"/>
      <c r="FM10" s="128"/>
      <c r="FN10" s="24"/>
      <c r="FO10" s="24"/>
      <c r="FP10" s="120"/>
      <c r="FQ10" s="65" t="s">
        <v>93</v>
      </c>
      <c r="FR10" s="129"/>
      <c r="FS10" s="130"/>
      <c r="FT10" s="130"/>
      <c r="FU10" s="130"/>
      <c r="FV10" s="130"/>
      <c r="FW10" s="128"/>
      <c r="FX10" s="24"/>
      <c r="FY10" s="24"/>
      <c r="FZ10" s="120"/>
      <c r="GA10" s="65" t="s">
        <v>93</v>
      </c>
      <c r="GB10" s="129"/>
      <c r="GC10" s="130"/>
      <c r="GD10" s="130"/>
      <c r="GE10" s="130"/>
      <c r="GF10" s="130"/>
      <c r="GG10" s="128"/>
      <c r="GH10" s="24"/>
      <c r="GI10" s="24"/>
      <c r="GJ10" s="120"/>
      <c r="GK10" s="65" t="s">
        <v>93</v>
      </c>
      <c r="GL10" s="129"/>
      <c r="GM10" s="130"/>
      <c r="GN10" s="130"/>
      <c r="GO10" s="130"/>
      <c r="GP10" s="130"/>
      <c r="GQ10" s="128"/>
      <c r="GR10" s="24"/>
      <c r="GS10" s="24"/>
      <c r="GT10" s="120"/>
      <c r="GU10" s="65" t="s">
        <v>93</v>
      </c>
      <c r="GV10" s="129"/>
      <c r="GW10" s="130"/>
      <c r="GX10" s="130"/>
      <c r="GY10" s="130"/>
      <c r="GZ10" s="130"/>
      <c r="HA10" s="128"/>
      <c r="HB10" s="24"/>
      <c r="HC10" s="24"/>
      <c r="HD10" s="120"/>
      <c r="HE10" s="65" t="s">
        <v>93</v>
      </c>
      <c r="HF10" s="129"/>
      <c r="HG10" s="130"/>
      <c r="HH10" s="130"/>
      <c r="HI10" s="130"/>
      <c r="HJ10" s="130"/>
      <c r="HK10" s="128"/>
      <c r="HL10" s="24"/>
      <c r="HM10" s="24"/>
      <c r="HN10" s="120"/>
      <c r="HO10" s="65" t="s">
        <v>93</v>
      </c>
      <c r="HP10" s="129"/>
      <c r="HQ10" s="130"/>
      <c r="HR10" s="130"/>
      <c r="HS10" s="130"/>
      <c r="HT10" s="130"/>
      <c r="HU10" s="128"/>
      <c r="HV10" s="24"/>
      <c r="HW10" s="24"/>
      <c r="HX10" s="120"/>
      <c r="HY10" s="65" t="s">
        <v>93</v>
      </c>
      <c r="HZ10" s="129"/>
      <c r="IA10" s="130"/>
      <c r="IB10" s="130"/>
      <c r="IC10" s="130"/>
      <c r="ID10" s="130"/>
      <c r="IE10" s="128"/>
      <c r="IF10" s="24"/>
      <c r="IG10" s="24"/>
      <c r="IH10" s="120"/>
      <c r="II10" s="65" t="s">
        <v>93</v>
      </c>
      <c r="IJ10" s="129"/>
      <c r="IK10" s="130"/>
      <c r="IL10" s="130"/>
      <c r="IM10" s="130"/>
      <c r="IN10" s="130"/>
      <c r="IO10" s="128"/>
      <c r="IP10" s="24"/>
      <c r="IQ10" s="24"/>
      <c r="IR10" s="131"/>
      <c r="JB10" s="131"/>
      <c r="JL10" s="131"/>
      <c r="JV10" s="131"/>
      <c r="KF10" s="131"/>
      <c r="KP10" s="131"/>
      <c r="KZ10" s="131"/>
    </row>
    <row xmlns:x14ac="http://schemas.microsoft.com/office/spreadsheetml/2009/9/ac" r="11" s="4" customFormat="true" ht="15.6" customHeight="true" x14ac:dyDescent="0.25">
      <c r="A11" s="402" t="str">
        <f ca="true">IF(ISBLANK('Data Summary'!A13),"",'Data Summary'!A13)</f>
        <v>GIN_2011_EMIS</v>
      </c>
      <c r="B11" s="120"/>
      <c r="C11" s="65" t="s">
        <v>94</v>
      </c>
      <c r="D11" s="106"/>
      <c r="E11" s="7"/>
      <c r="F11" s="7"/>
      <c r="G11" s="7"/>
      <c r="H11" s="7"/>
      <c r="I11" s="26"/>
      <c r="J11" s="24"/>
      <c r="K11" s="24"/>
      <c r="L11" s="120"/>
      <c r="M11" s="65" t="s">
        <v>94</v>
      </c>
      <c r="N11" s="106"/>
      <c r="O11" s="7"/>
      <c r="P11" s="7"/>
      <c r="Q11" s="7"/>
      <c r="R11" s="7"/>
      <c r="S11" s="26"/>
      <c r="T11" s="24"/>
      <c r="U11" s="24"/>
      <c r="V11" s="120"/>
      <c r="W11" s="65" t="s">
        <v>94</v>
      </c>
      <c r="X11" s="106"/>
      <c r="Y11" s="7"/>
      <c r="Z11" s="7"/>
      <c r="AA11" s="7"/>
      <c r="AB11" s="7"/>
      <c r="AC11" s="26"/>
      <c r="AD11" s="24"/>
      <c r="AE11" s="24"/>
      <c r="AF11" s="120"/>
      <c r="AG11" s="65" t="s">
        <v>94</v>
      </c>
      <c r="AH11" s="106"/>
      <c r="AI11" s="7"/>
      <c r="AJ11" s="7"/>
      <c r="AK11" s="7"/>
      <c r="AL11" s="7"/>
      <c r="AM11" s="26"/>
      <c r="AN11" s="24"/>
      <c r="AO11" s="24"/>
      <c r="AP11" s="120"/>
      <c r="AQ11" s="65" t="s">
        <v>94</v>
      </c>
      <c r="AR11" s="106"/>
      <c r="AS11" s="7"/>
      <c r="AT11" s="7"/>
      <c r="AU11" s="7"/>
      <c r="AV11" s="7"/>
      <c r="AW11" s="26"/>
      <c r="AX11" s="24"/>
      <c r="AY11" s="24"/>
      <c r="AZ11" s="120"/>
      <c r="BA11" s="65" t="s">
        <v>94</v>
      </c>
      <c r="BB11" s="106"/>
      <c r="BC11" s="7"/>
      <c r="BD11" s="7"/>
      <c r="BE11" s="7"/>
      <c r="BF11" s="7"/>
      <c r="BG11" s="26"/>
      <c r="BH11" s="24"/>
      <c r="BI11" s="24"/>
      <c r="BJ11" s="120"/>
      <c r="BK11" s="65" t="s">
        <v>94</v>
      </c>
      <c r="BL11" s="106"/>
      <c r="BM11" s="7"/>
      <c r="BN11" s="7"/>
      <c r="BO11" s="7"/>
      <c r="BP11" s="7"/>
      <c r="BQ11" s="26"/>
      <c r="BR11" s="24"/>
      <c r="BS11" s="24"/>
      <c r="BT11" s="120"/>
      <c r="BU11" s="65" t="s">
        <v>94</v>
      </c>
      <c r="BV11" s="106"/>
      <c r="BW11" s="7"/>
      <c r="BX11" s="7"/>
      <c r="BY11" s="7"/>
      <c r="BZ11" s="7"/>
      <c r="CA11" s="26"/>
      <c r="CB11" s="24"/>
      <c r="CC11" s="24"/>
      <c r="CD11" s="120"/>
      <c r="CE11" s="65" t="s">
        <v>94</v>
      </c>
      <c r="CF11" s="19"/>
      <c r="CG11" s="7"/>
      <c r="CH11" s="7"/>
      <c r="CI11" s="7"/>
      <c r="CJ11" s="7"/>
      <c r="CK11" s="26"/>
      <c r="CL11" s="24"/>
      <c r="CM11" s="24"/>
      <c r="CN11" s="120"/>
      <c r="CO11" s="65" t="s">
        <v>94</v>
      </c>
      <c r="CP11" s="106"/>
      <c r="CQ11" s="7"/>
      <c r="CR11" s="7"/>
      <c r="CS11" s="7"/>
      <c r="CT11" s="7"/>
      <c r="CU11" s="26"/>
      <c r="CV11" s="24"/>
      <c r="CW11" s="24"/>
      <c r="CX11" s="120"/>
      <c r="CY11" s="65" t="s">
        <v>94</v>
      </c>
      <c r="CZ11" s="106"/>
      <c r="DA11" s="7"/>
      <c r="DB11" s="7"/>
      <c r="DC11" s="7"/>
      <c r="DD11" s="7"/>
      <c r="DE11" s="26"/>
      <c r="DF11" s="24"/>
      <c r="DG11" s="24"/>
      <c r="DH11" s="120"/>
      <c r="DI11" s="65" t="s">
        <v>94</v>
      </c>
      <c r="DJ11" s="19"/>
      <c r="DK11" s="7"/>
      <c r="DL11" s="7"/>
      <c r="DM11" s="7"/>
      <c r="DN11" s="7"/>
      <c r="DO11" s="26"/>
      <c r="DP11" s="24"/>
      <c r="DQ11" s="24"/>
      <c r="DR11" s="120"/>
      <c r="DS11" s="65" t="s">
        <v>94</v>
      </c>
      <c r="DT11" s="19"/>
      <c r="DU11" s="7"/>
      <c r="DV11" s="7"/>
      <c r="DW11" s="7"/>
      <c r="DX11" s="7"/>
      <c r="DY11" s="26"/>
      <c r="DZ11" s="24"/>
      <c r="EA11" s="24"/>
      <c r="EB11" s="120"/>
      <c r="EC11" s="65" t="s">
        <v>94</v>
      </c>
      <c r="ED11" s="19"/>
      <c r="EE11" s="7"/>
      <c r="EF11" s="7"/>
      <c r="EG11" s="7"/>
      <c r="EH11" s="7"/>
      <c r="EI11" s="26"/>
      <c r="EJ11" s="24"/>
      <c r="EK11" s="24"/>
      <c r="EL11" s="120"/>
      <c r="EM11" s="65" t="s">
        <v>94</v>
      </c>
      <c r="EN11" s="19"/>
      <c r="EO11" s="7"/>
      <c r="EP11" s="7"/>
      <c r="EQ11" s="7"/>
      <c r="ER11" s="7"/>
      <c r="ES11" s="26"/>
      <c r="ET11" s="24"/>
      <c r="EU11" s="24"/>
      <c r="EV11" s="120"/>
      <c r="EW11" s="65" t="s">
        <v>94</v>
      </c>
      <c r="EX11" s="129"/>
      <c r="EY11" s="130"/>
      <c r="EZ11" s="130"/>
      <c r="FA11" s="130"/>
      <c r="FB11" s="130"/>
      <c r="FC11" s="128"/>
      <c r="FD11" s="24"/>
      <c r="FE11" s="24"/>
      <c r="FF11" s="120"/>
      <c r="FG11" s="65" t="s">
        <v>94</v>
      </c>
      <c r="FH11" s="129"/>
      <c r="FI11" s="130"/>
      <c r="FJ11" s="130"/>
      <c r="FK11" s="130"/>
      <c r="FL11" s="130"/>
      <c r="FM11" s="128"/>
      <c r="FN11" s="24"/>
      <c r="FO11" s="24"/>
      <c r="FP11" s="120"/>
      <c r="FQ11" s="65" t="s">
        <v>94</v>
      </c>
      <c r="FR11" s="129"/>
      <c r="FS11" s="130"/>
      <c r="FT11" s="130"/>
      <c r="FU11" s="130"/>
      <c r="FV11" s="130"/>
      <c r="FW11" s="128"/>
      <c r="FX11" s="24"/>
      <c r="FY11" s="24"/>
      <c r="FZ11" s="120"/>
      <c r="GA11" s="65" t="s">
        <v>94</v>
      </c>
      <c r="GB11" s="129"/>
      <c r="GC11" s="130"/>
      <c r="GD11" s="130"/>
      <c r="GE11" s="130"/>
      <c r="GF11" s="130"/>
      <c r="GG11" s="128"/>
      <c r="GH11" s="24"/>
      <c r="GI11" s="24"/>
      <c r="GJ11" s="120"/>
      <c r="GK11" s="65" t="s">
        <v>94</v>
      </c>
      <c r="GL11" s="129"/>
      <c r="GM11" s="130"/>
      <c r="GN11" s="130"/>
      <c r="GO11" s="130"/>
      <c r="GP11" s="130"/>
      <c r="GQ11" s="128"/>
      <c r="GR11" s="24"/>
      <c r="GS11" s="24"/>
      <c r="GT11" s="120"/>
      <c r="GU11" s="65" t="s">
        <v>94</v>
      </c>
      <c r="GV11" s="129"/>
      <c r="GW11" s="130"/>
      <c r="GX11" s="130"/>
      <c r="GY11" s="130"/>
      <c r="GZ11" s="130"/>
      <c r="HA11" s="128"/>
      <c r="HB11" s="24"/>
      <c r="HC11" s="24"/>
      <c r="HD11" s="120"/>
      <c r="HE11" s="65" t="s">
        <v>94</v>
      </c>
      <c r="HF11" s="129"/>
      <c r="HG11" s="130"/>
      <c r="HH11" s="130"/>
      <c r="HI11" s="130"/>
      <c r="HJ11" s="130"/>
      <c r="HK11" s="128"/>
      <c r="HL11" s="24"/>
      <c r="HM11" s="24"/>
      <c r="HN11" s="120"/>
      <c r="HO11" s="65" t="s">
        <v>94</v>
      </c>
      <c r="HP11" s="129"/>
      <c r="HQ11" s="130"/>
      <c r="HR11" s="130"/>
      <c r="HS11" s="130"/>
      <c r="HT11" s="130"/>
      <c r="HU11" s="128"/>
      <c r="HV11" s="24"/>
      <c r="HW11" s="24"/>
      <c r="HX11" s="120"/>
      <c r="HY11" s="65" t="s">
        <v>94</v>
      </c>
      <c r="HZ11" s="129"/>
      <c r="IA11" s="130"/>
      <c r="IB11" s="130"/>
      <c r="IC11" s="130"/>
      <c r="ID11" s="130"/>
      <c r="IE11" s="128"/>
      <c r="IF11" s="24"/>
      <c r="IG11" s="24"/>
      <c r="IH11" s="120"/>
      <c r="II11" s="65" t="s">
        <v>94</v>
      </c>
      <c r="IJ11" s="129"/>
      <c r="IK11" s="130"/>
      <c r="IL11" s="130"/>
      <c r="IM11" s="130"/>
      <c r="IN11" s="130"/>
      <c r="IO11" s="128"/>
      <c r="IP11" s="24"/>
      <c r="IQ11" s="24"/>
      <c r="IR11" s="131"/>
      <c r="JB11" s="131"/>
      <c r="JL11" s="131"/>
      <c r="JV11" s="131"/>
      <c r="KF11" s="131"/>
      <c r="KP11" s="131"/>
      <c r="KZ11" s="131"/>
    </row>
    <row xmlns:x14ac="http://schemas.microsoft.com/office/spreadsheetml/2009/9/ac" r="12" s="266" customFormat="true" ht="18" customHeight="true" x14ac:dyDescent="0.2">
      <c r="A12" s="402" t="str">
        <f ca="true">IF(ISBLANK('Data Summary'!A14),"",'Data Summary'!A14)</f>
        <v>GIN_2011_UIS</v>
      </c>
      <c r="B12" s="258" t="s">
        <v>55</v>
      </c>
      <c r="C12" s="259" t="s">
        <v>27</v>
      </c>
      <c r="D12" s="260"/>
      <c r="E12" s="260"/>
      <c r="F12" s="260"/>
      <c r="G12" s="260"/>
      <c r="H12" s="260"/>
      <c r="I12" s="261"/>
      <c r="J12" s="254"/>
      <c r="K12" s="254"/>
      <c r="L12" s="258" t="s">
        <v>55</v>
      </c>
      <c r="M12" s="259" t="s">
        <v>27</v>
      </c>
      <c r="N12" s="260"/>
      <c r="O12" s="260"/>
      <c r="P12" s="260"/>
      <c r="Q12" s="260"/>
      <c r="R12" s="260"/>
      <c r="S12" s="261"/>
      <c r="T12" s="254"/>
      <c r="U12" s="254"/>
      <c r="V12" s="258" t="s">
        <v>55</v>
      </c>
      <c r="W12" s="259" t="s">
        <v>27</v>
      </c>
      <c r="X12" s="260"/>
      <c r="Y12" s="260"/>
      <c r="Z12" s="260"/>
      <c r="AA12" s="260"/>
      <c r="AB12" s="260"/>
      <c r="AC12" s="261"/>
      <c r="AD12" s="254"/>
      <c r="AE12" s="254"/>
      <c r="AF12" s="258" t="s">
        <v>55</v>
      </c>
      <c r="AG12" s="259" t="s">
        <v>27</v>
      </c>
      <c r="AH12" s="260"/>
      <c r="AI12" s="260"/>
      <c r="AJ12" s="260"/>
      <c r="AK12" s="260"/>
      <c r="AL12" s="260"/>
      <c r="AM12" s="261"/>
      <c r="AN12" s="254"/>
      <c r="AO12" s="254"/>
      <c r="AP12" s="258" t="s">
        <v>55</v>
      </c>
      <c r="AQ12" s="259" t="s">
        <v>27</v>
      </c>
      <c r="AR12" s="260"/>
      <c r="AS12" s="260"/>
      <c r="AT12" s="260"/>
      <c r="AU12" s="260"/>
      <c r="AV12" s="260"/>
      <c r="AW12" s="261"/>
      <c r="AX12" s="254"/>
      <c r="AY12" s="254"/>
      <c r="AZ12" s="258" t="s">
        <v>55</v>
      </c>
      <c r="BA12" s="259" t="s">
        <v>27</v>
      </c>
      <c r="BB12" s="260"/>
      <c r="BC12" s="260"/>
      <c r="BD12" s="260"/>
      <c r="BE12" s="260"/>
      <c r="BF12" s="260"/>
      <c r="BG12" s="261"/>
      <c r="BH12" s="254"/>
      <c r="BI12" s="254"/>
      <c r="BJ12" s="258" t="s">
        <v>55</v>
      </c>
      <c r="BK12" s="259" t="s">
        <v>27</v>
      </c>
      <c r="BL12" s="260"/>
      <c r="BM12" s="260"/>
      <c r="BN12" s="260"/>
      <c r="BO12" s="260"/>
      <c r="BP12" s="260"/>
      <c r="BQ12" s="261"/>
      <c r="BR12" s="254"/>
      <c r="BS12" s="254"/>
      <c r="BT12" s="258" t="s">
        <v>55</v>
      </c>
      <c r="BU12" s="259" t="s">
        <v>27</v>
      </c>
      <c r="BV12" s="260"/>
      <c r="BW12" s="260"/>
      <c r="BX12" s="260"/>
      <c r="BY12" s="260"/>
      <c r="BZ12" s="260"/>
      <c r="CA12" s="261"/>
      <c r="CB12" s="254"/>
      <c r="CC12" s="254"/>
      <c r="CD12" s="258" t="s">
        <v>55</v>
      </c>
      <c r="CE12" s="259" t="s">
        <v>27</v>
      </c>
      <c r="CF12" s="260"/>
      <c r="CG12" s="260"/>
      <c r="CH12" s="260"/>
      <c r="CI12" s="260"/>
      <c r="CJ12" s="260"/>
      <c r="CK12" s="261"/>
      <c r="CL12" s="254"/>
      <c r="CM12" s="254"/>
      <c r="CN12" s="258" t="s">
        <v>55</v>
      </c>
      <c r="CO12" s="259" t="s">
        <v>27</v>
      </c>
      <c r="CP12" s="260"/>
      <c r="CQ12" s="260"/>
      <c r="CR12" s="260"/>
      <c r="CS12" s="260"/>
      <c r="CT12" s="260"/>
      <c r="CU12" s="261"/>
      <c r="CV12" s="254"/>
      <c r="CW12" s="254"/>
      <c r="CX12" s="258" t="s">
        <v>55</v>
      </c>
      <c r="CY12" s="259" t="s">
        <v>27</v>
      </c>
      <c r="CZ12" s="260"/>
      <c r="DA12" s="260"/>
      <c r="DB12" s="260"/>
      <c r="DC12" s="260"/>
      <c r="DD12" s="260"/>
      <c r="DE12" s="261"/>
      <c r="DF12" s="254"/>
      <c r="DG12" s="254"/>
      <c r="DH12" s="258" t="s">
        <v>55</v>
      </c>
      <c r="DI12" s="259" t="s">
        <v>27</v>
      </c>
      <c r="DJ12" s="260"/>
      <c r="DK12" s="260"/>
      <c r="DL12" s="260"/>
      <c r="DM12" s="260"/>
      <c r="DN12" s="260"/>
      <c r="DO12" s="261"/>
      <c r="DP12" s="254"/>
      <c r="DQ12" s="254"/>
      <c r="DR12" s="258" t="s">
        <v>55</v>
      </c>
      <c r="DS12" s="259" t="s">
        <v>27</v>
      </c>
      <c r="DT12" s="260"/>
      <c r="DU12" s="260"/>
      <c r="DV12" s="260"/>
      <c r="DW12" s="260"/>
      <c r="DX12" s="260"/>
      <c r="DY12" s="261"/>
      <c r="DZ12" s="254"/>
      <c r="EA12" s="254"/>
      <c r="EB12" s="258" t="s">
        <v>55</v>
      </c>
      <c r="EC12" s="259" t="s">
        <v>27</v>
      </c>
      <c r="ED12" s="260"/>
      <c r="EE12" s="260"/>
      <c r="EF12" s="260"/>
      <c r="EG12" s="260"/>
      <c r="EH12" s="260"/>
      <c r="EI12" s="261"/>
      <c r="EJ12" s="254"/>
      <c r="EK12" s="254"/>
      <c r="EL12" s="258" t="s">
        <v>55</v>
      </c>
      <c r="EM12" s="259" t="s">
        <v>27</v>
      </c>
      <c r="EN12" s="260"/>
      <c r="EO12" s="260"/>
      <c r="EP12" s="260"/>
      <c r="EQ12" s="260"/>
      <c r="ER12" s="260"/>
      <c r="ES12" s="261"/>
      <c r="ET12" s="254"/>
      <c r="EU12" s="254"/>
      <c r="EV12" s="258" t="s">
        <v>55</v>
      </c>
      <c r="EW12" s="262" t="s">
        <v>27</v>
      </c>
      <c r="EX12" s="263"/>
      <c r="EY12" s="263"/>
      <c r="EZ12" s="263"/>
      <c r="FA12" s="263"/>
      <c r="FB12" s="263"/>
      <c r="FC12" s="264"/>
      <c r="FD12" s="254"/>
      <c r="FE12" s="254"/>
      <c r="FF12" s="258" t="s">
        <v>55</v>
      </c>
      <c r="FG12" s="262" t="s">
        <v>27</v>
      </c>
      <c r="FH12" s="263"/>
      <c r="FI12" s="263"/>
      <c r="FJ12" s="263"/>
      <c r="FK12" s="263"/>
      <c r="FL12" s="263"/>
      <c r="FM12" s="264"/>
      <c r="FN12" s="254"/>
      <c r="FO12" s="254"/>
      <c r="FP12" s="258" t="s">
        <v>55</v>
      </c>
      <c r="FQ12" s="262" t="s">
        <v>27</v>
      </c>
      <c r="FR12" s="263"/>
      <c r="FS12" s="263"/>
      <c r="FT12" s="263"/>
      <c r="FU12" s="263"/>
      <c r="FV12" s="263"/>
      <c r="FW12" s="264"/>
      <c r="FX12" s="254"/>
      <c r="FY12" s="254"/>
      <c r="FZ12" s="258" t="s">
        <v>55</v>
      </c>
      <c r="GA12" s="262" t="s">
        <v>27</v>
      </c>
      <c r="GB12" s="263"/>
      <c r="GC12" s="263"/>
      <c r="GD12" s="263"/>
      <c r="GE12" s="263"/>
      <c r="GF12" s="263"/>
      <c r="GG12" s="264"/>
      <c r="GH12" s="254"/>
      <c r="GI12" s="254"/>
      <c r="GJ12" s="258" t="s">
        <v>55</v>
      </c>
      <c r="GK12" s="262" t="s">
        <v>27</v>
      </c>
      <c r="GL12" s="263"/>
      <c r="GM12" s="263"/>
      <c r="GN12" s="263"/>
      <c r="GO12" s="263"/>
      <c r="GP12" s="263"/>
      <c r="GQ12" s="264"/>
      <c r="GR12" s="254"/>
      <c r="GS12" s="254"/>
      <c r="GT12" s="258" t="s">
        <v>55</v>
      </c>
      <c r="GU12" s="262" t="s">
        <v>27</v>
      </c>
      <c r="GV12" s="263"/>
      <c r="GW12" s="263"/>
      <c r="GX12" s="263"/>
      <c r="GY12" s="263"/>
      <c r="GZ12" s="263"/>
      <c r="HA12" s="264"/>
      <c r="HB12" s="254"/>
      <c r="HC12" s="254"/>
      <c r="HD12" s="258" t="s">
        <v>55</v>
      </c>
      <c r="HE12" s="262" t="s">
        <v>27</v>
      </c>
      <c r="HF12" s="263"/>
      <c r="HG12" s="263"/>
      <c r="HH12" s="263"/>
      <c r="HI12" s="263"/>
      <c r="HJ12" s="263"/>
      <c r="HK12" s="264"/>
      <c r="HL12" s="254"/>
      <c r="HM12" s="254"/>
      <c r="HN12" s="258" t="s">
        <v>55</v>
      </c>
      <c r="HO12" s="262" t="s">
        <v>27</v>
      </c>
      <c r="HP12" s="263"/>
      <c r="HQ12" s="263"/>
      <c r="HR12" s="263"/>
      <c r="HS12" s="263"/>
      <c r="HT12" s="263"/>
      <c r="HU12" s="264"/>
      <c r="HV12" s="254"/>
      <c r="HW12" s="254"/>
      <c r="HX12" s="258" t="s">
        <v>55</v>
      </c>
      <c r="HY12" s="262" t="s">
        <v>27</v>
      </c>
      <c r="HZ12" s="263"/>
      <c r="IA12" s="263"/>
      <c r="IB12" s="263"/>
      <c r="IC12" s="263"/>
      <c r="ID12" s="263"/>
      <c r="IE12" s="264"/>
      <c r="IF12" s="254"/>
      <c r="IG12" s="254"/>
      <c r="IH12" s="258" t="s">
        <v>55</v>
      </c>
      <c r="II12" s="262" t="s">
        <v>27</v>
      </c>
      <c r="IJ12" s="263"/>
      <c r="IK12" s="263"/>
      <c r="IL12" s="263"/>
      <c r="IM12" s="263"/>
      <c r="IN12" s="263"/>
      <c r="IO12" s="264"/>
      <c r="IP12" s="254"/>
      <c r="IQ12" s="254"/>
      <c r="IR12" s="265"/>
      <c r="JB12" s="265"/>
      <c r="JL12" s="265"/>
      <c r="JV12" s="265"/>
      <c r="KF12" s="265"/>
      <c r="KP12" s="265"/>
      <c r="KZ12" s="265"/>
    </row>
    <row xmlns:x14ac="http://schemas.microsoft.com/office/spreadsheetml/2009/9/ac" r="13" s="14" customFormat="true" ht="14.25" customHeight="true" x14ac:dyDescent="0.2">
      <c r="A13" s="402" t="str">
        <f ca="true">IF(ISBLANK('Data Summary'!A15),"",'Data Summary'!A15)</f>
        <v>GIN_2012_EMIS</v>
      </c>
      <c r="B13" s="121" t="s">
        <v>53</v>
      </c>
      <c r="C13" s="5">
        <v>0</v>
      </c>
      <c r="D13" s="45">
        <v>69.81753055204382</v>
      </c>
      <c r="E13" s="45">
        <v>44</v>
      </c>
      <c r="F13" s="45">
        <v>83</v>
      </c>
      <c r="G13" s="45"/>
      <c r="H13" s="45">
        <v>71</v>
      </c>
      <c r="I13" s="66">
        <v>58.8</v>
      </c>
      <c r="J13" s="11"/>
      <c r="K13" s="11"/>
      <c r="L13" s="121" t="s">
        <v>53</v>
      </c>
      <c r="M13" s="5">
        <v>0</v>
      </c>
      <c r="N13" s="45">
        <v>76.664563617245008</v>
      </c>
      <c r="O13" s="45">
        <v>63</v>
      </c>
      <c r="P13" s="45">
        <v>83</v>
      </c>
      <c r="Q13" s="45"/>
      <c r="R13" s="45">
        <v>80</v>
      </c>
      <c r="S13" s="66">
        <v>48</v>
      </c>
      <c r="T13" s="11"/>
      <c r="U13" s="11"/>
      <c r="V13" s="121" t="s">
        <v>53</v>
      </c>
      <c r="W13" s="5">
        <v>0</v>
      </c>
      <c r="X13" s="45">
        <v>76.423279098873593</v>
      </c>
      <c r="Y13" s="45">
        <v>66</v>
      </c>
      <c r="Z13" s="45">
        <v>82</v>
      </c>
      <c r="AA13" s="45"/>
      <c r="AB13" s="45">
        <v>80</v>
      </c>
      <c r="AC13" s="66">
        <v>47</v>
      </c>
      <c r="AD13" s="11"/>
      <c r="AE13" s="11"/>
      <c r="AF13" s="121" t="s">
        <v>53</v>
      </c>
      <c r="AG13" s="5">
        <v>0</v>
      </c>
      <c r="AH13" s="45">
        <v>75.79652860904956</v>
      </c>
      <c r="AI13" s="45">
        <v>65.3</v>
      </c>
      <c r="AJ13" s="45">
        <v>83.01</v>
      </c>
      <c r="AK13" s="45"/>
      <c r="AL13" s="45">
        <v>80.2</v>
      </c>
      <c r="AM13" s="66">
        <v>42</v>
      </c>
      <c r="AN13" s="11"/>
      <c r="AO13" s="11"/>
      <c r="AP13" s="121" t="s">
        <v>53</v>
      </c>
      <c r="AQ13" s="5">
        <v>0</v>
      </c>
      <c r="AR13" s="45"/>
      <c r="AS13" s="45"/>
      <c r="AT13" s="45"/>
      <c r="AU13" s="45"/>
      <c r="AV13" s="45"/>
      <c r="AW13" s="66">
        <v>38.620689655172413</v>
      </c>
      <c r="AX13" s="11"/>
      <c r="AY13" s="11"/>
      <c r="AZ13" s="121" t="s">
        <v>53</v>
      </c>
      <c r="BA13" s="5">
        <v>0</v>
      </c>
      <c r="BB13" s="45"/>
      <c r="BC13" s="45"/>
      <c r="BD13" s="45"/>
      <c r="BE13" s="45"/>
      <c r="BF13" s="45"/>
      <c r="BG13" s="66"/>
      <c r="BH13" s="11"/>
      <c r="BI13" s="11"/>
      <c r="BJ13" s="121" t="s">
        <v>53</v>
      </c>
      <c r="BK13" s="5">
        <v>0</v>
      </c>
      <c r="BL13" s="45">
        <v>22.788590258469778</v>
      </c>
      <c r="BM13" s="45"/>
      <c r="BN13" s="45"/>
      <c r="BO13" s="45"/>
      <c r="BP13" s="45">
        <v>23.390914907229686</v>
      </c>
      <c r="BQ13" s="66">
        <v>20.305907172995788</v>
      </c>
      <c r="BR13" s="11"/>
      <c r="BS13" s="11"/>
      <c r="BT13" s="121" t="s">
        <v>53</v>
      </c>
      <c r="BU13" s="5">
        <v>0</v>
      </c>
      <c r="BV13" s="45">
        <v>64.037579200349569</v>
      </c>
      <c r="BW13" s="45"/>
      <c r="BX13" s="45"/>
      <c r="BY13" s="45"/>
      <c r="BZ13" s="45">
        <v>67.883848454636095</v>
      </c>
      <c r="CA13" s="66">
        <v>36.725663716814161</v>
      </c>
      <c r="CB13" s="11"/>
      <c r="CC13" s="11"/>
      <c r="CD13" s="121" t="s">
        <v>53</v>
      </c>
      <c r="CE13" s="5">
        <v>0</v>
      </c>
      <c r="CF13" s="45"/>
      <c r="CG13" s="45"/>
      <c r="CH13" s="45"/>
      <c r="CI13" s="45"/>
      <c r="CJ13" s="45"/>
      <c r="CK13" s="66"/>
      <c r="CL13" s="11"/>
      <c r="CM13" s="11"/>
      <c r="CN13" s="121" t="s">
        <v>53</v>
      </c>
      <c r="CO13" s="5">
        <v>0</v>
      </c>
      <c r="CP13" s="45">
        <f>(CS13*CS30+CT13*CT30+CU13*CU30)/SUM(CS30:CU30)</f>
        <v>55.501287629873005</v>
      </c>
      <c r="CQ13" s="45"/>
      <c r="CR13" s="45"/>
      <c r="CS13" s="45">
        <v>12.448377581120937</v>
      </c>
      <c r="CT13" s="45">
        <v>67.159870083002517</v>
      </c>
      <c r="CU13" s="66">
        <v>36.392657621707905</v>
      </c>
      <c r="CV13" s="11"/>
      <c r="CW13" s="11"/>
      <c r="CX13" s="121" t="s">
        <v>53</v>
      </c>
      <c r="CY13" s="5">
        <v>0</v>
      </c>
      <c r="CZ13" s="45"/>
      <c r="DA13" s="45"/>
      <c r="DB13" s="45"/>
      <c r="DC13" s="45"/>
      <c r="DD13" s="45"/>
      <c r="DE13" s="66"/>
      <c r="DF13" s="11"/>
      <c r="DG13" s="11"/>
      <c r="DH13" s="121" t="s">
        <v>53</v>
      </c>
      <c r="DI13" s="5">
        <v>0</v>
      </c>
      <c r="DJ13" s="79">
        <f>+DN13</f>
        <v>49.061946902654867</v>
      </c>
      <c r="DK13" s="45">
        <v>25.36</v>
      </c>
      <c r="DL13" s="45">
        <v>58.979079497907946</v>
      </c>
      <c r="DM13" s="45">
        <v>22.005571030640667</v>
      </c>
      <c r="DN13" s="45">
        <v>49.061946902654867</v>
      </c>
      <c r="DO13" s="66">
        <v>79.418344519015662</v>
      </c>
      <c r="DP13" s="11"/>
      <c r="DQ13" s="11"/>
      <c r="DR13" s="121" t="s">
        <v>53</v>
      </c>
      <c r="DS13" s="5">
        <v>0</v>
      </c>
      <c r="DT13" s="45"/>
      <c r="DU13" s="45"/>
      <c r="DV13" s="45"/>
      <c r="DW13" s="45"/>
      <c r="DX13" s="45"/>
      <c r="DY13" s="66"/>
      <c r="DZ13" s="11"/>
      <c r="EA13" s="11"/>
      <c r="EB13" s="121" t="s">
        <v>53</v>
      </c>
      <c r="EC13" s="5">
        <v>0</v>
      </c>
      <c r="ED13" s="45">
        <f>EH13</f>
        <v>66.587382489523165</v>
      </c>
      <c r="EE13" s="45">
        <v>37.966884867154405</v>
      </c>
      <c r="EF13" s="45">
        <v>78.514120667522462</v>
      </c>
      <c r="EG13" s="45">
        <v>16.500785751702466</v>
      </c>
      <c r="EH13" s="45">
        <v>66.587382489523165</v>
      </c>
      <c r="EI13" s="66">
        <v>79.14067914067914</v>
      </c>
      <c r="EJ13" s="11"/>
      <c r="EK13" s="11"/>
      <c r="EL13" s="121" t="s">
        <v>53</v>
      </c>
      <c r="EM13" s="5">
        <v>0</v>
      </c>
      <c r="EN13" s="45"/>
      <c r="EO13" s="45"/>
      <c r="EP13" s="45"/>
      <c r="EQ13" s="45"/>
      <c r="ER13" s="45"/>
      <c r="ES13" s="66"/>
      <c r="ET13" s="11"/>
      <c r="EU13" s="11"/>
      <c r="EV13" s="121" t="s">
        <v>53</v>
      </c>
      <c r="EW13" s="5">
        <v>0</v>
      </c>
      <c r="EX13" s="398">
        <f>SUMPRODUCT(FA13:FC13,FA31:FC31)/EX30</f>
        <v>51.909680518856597</v>
      </c>
      <c r="EY13" s="45">
        <f>100-1788/2745*100</f>
        <v>34.863387978142086</v>
      </c>
      <c r="EZ13" s="45">
        <f>100-1489/6501*100</f>
        <v>77.095831410552222</v>
      </c>
      <c r="FA13" s="45">
        <f>100-1601/FA31*100</f>
        <v>8.304696449026352</v>
      </c>
      <c r="FB13" s="45">
        <f>100-3277/9246*100</f>
        <v>64.557646549859399</v>
      </c>
      <c r="FC13" s="66">
        <f>100-1128/FC31*100</f>
        <v>24.649298597194388</v>
      </c>
      <c r="FD13" s="11"/>
      <c r="FE13" s="11"/>
      <c r="FF13" s="121" t="s">
        <v>53</v>
      </c>
      <c r="FG13" s="5">
        <v>0</v>
      </c>
      <c r="FH13" s="398">
        <f>SUMPRODUCT(FL13:FM13,FL31:FM31)/FH30</f>
        <v>57.888637384352819</v>
      </c>
      <c r="FI13" s="45">
        <v>33.965640658554044</v>
      </c>
      <c r="FJ13" s="45">
        <v>75.816703621581667</v>
      </c>
      <c r="FK13" s="45"/>
      <c r="FL13" s="45">
        <v>63.584056909718591</v>
      </c>
      <c r="FM13" s="66">
        <v>23.3</v>
      </c>
      <c r="FN13" s="11"/>
      <c r="FO13" s="11"/>
      <c r="FP13" s="121" t="s">
        <v>53</v>
      </c>
      <c r="FQ13" s="5">
        <v>0</v>
      </c>
      <c r="FR13" s="45"/>
      <c r="FS13" s="45"/>
      <c r="FT13" s="45"/>
      <c r="FU13" s="45"/>
      <c r="FV13" s="45"/>
      <c r="FW13" s="66"/>
      <c r="FX13" s="11"/>
      <c r="FY13" s="11"/>
      <c r="FZ13" s="121" t="s">
        <v>53</v>
      </c>
      <c r="GA13" s="5">
        <v>0</v>
      </c>
      <c r="GB13" s="398">
        <v>64.004851915495806</v>
      </c>
      <c r="GC13" s="45">
        <v>34.881320949432407</v>
      </c>
      <c r="GD13" s="45">
        <v>76.12367592327513</v>
      </c>
      <c r="GE13" s="45"/>
      <c r="GF13" s="45">
        <v>64.004851915495806</v>
      </c>
      <c r="GG13" s="66"/>
      <c r="GH13" s="11"/>
      <c r="GI13" s="11"/>
      <c r="GJ13" s="121" t="s">
        <v>53</v>
      </c>
      <c r="GK13" s="5">
        <v>0</v>
      </c>
      <c r="GL13" s="398">
        <v>51.070875017613076</v>
      </c>
      <c r="GM13" s="45">
        <v>32.656458055925427</v>
      </c>
      <c r="GN13" s="45">
        <v>72.200282087447107</v>
      </c>
      <c r="GO13" s="45">
        <v>33.059636992221257</v>
      </c>
      <c r="GP13" s="45">
        <v>60.431939766197743</v>
      </c>
      <c r="GQ13" s="66">
        <v>21.500559910414324</v>
      </c>
      <c r="GR13" s="11"/>
      <c r="GS13" s="11"/>
      <c r="GT13" s="121" t="s">
        <v>53</v>
      </c>
      <c r="GU13" s="5">
        <v>0</v>
      </c>
      <c r="GV13" s="45"/>
      <c r="GW13" s="45"/>
      <c r="GX13" s="45"/>
      <c r="GY13" s="45"/>
      <c r="GZ13" s="45"/>
      <c r="HA13" s="66"/>
      <c r="HB13" s="11"/>
      <c r="HC13" s="11"/>
      <c r="HD13" s="121" t="s">
        <v>53</v>
      </c>
      <c r="HE13" s="5">
        <v>0</v>
      </c>
      <c r="HF13" s="398">
        <v>53.30595482546201</v>
      </c>
      <c r="HG13" s="45">
        <v>32.49837345478204</v>
      </c>
      <c r="HH13" s="45">
        <v>70.867453157529496</v>
      </c>
      <c r="HI13" s="45"/>
      <c r="HJ13" s="45">
        <v>59.392937056133867</v>
      </c>
      <c r="HK13" s="66">
        <v>20.305907172995788</v>
      </c>
      <c r="HL13" s="11"/>
      <c r="HM13" s="11"/>
      <c r="HN13" s="121" t="s">
        <v>53</v>
      </c>
      <c r="HO13" s="5">
        <v>0</v>
      </c>
      <c r="HP13" s="398">
        <v>43.504630233468113</v>
      </c>
      <c r="HQ13" s="45">
        <v>30.588235294117649</v>
      </c>
      <c r="HR13" s="45">
        <v>67.856173677069194</v>
      </c>
      <c r="HS13" s="45">
        <v>9.2385001932740636</v>
      </c>
      <c r="HT13" s="45">
        <v>56.293869911090312</v>
      </c>
      <c r="HU13" s="66">
        <v>20.223084384093113</v>
      </c>
      <c r="HV13" s="11"/>
      <c r="HW13" s="11"/>
      <c r="HX13" s="121" t="s">
        <v>53</v>
      </c>
      <c r="HY13" s="5">
        <v>0</v>
      </c>
      <c r="HZ13" s="45"/>
      <c r="IA13" s="45"/>
      <c r="IB13" s="45"/>
      <c r="IC13" s="45"/>
      <c r="ID13" s="45"/>
      <c r="IE13" s="66"/>
      <c r="IF13" s="11"/>
      <c r="IG13" s="11"/>
      <c r="IH13" s="121" t="s">
        <v>53</v>
      </c>
      <c r="II13" s="5">
        <v>0</v>
      </c>
      <c r="IJ13" s="45">
        <v>42.426127527216174</v>
      </c>
      <c r="IK13" s="45"/>
      <c r="IL13" s="45"/>
      <c r="IM13" s="45">
        <v>27.019778746228624</v>
      </c>
      <c r="IN13" s="45">
        <v>50.524204576533869</v>
      </c>
      <c r="IO13" s="66">
        <v>22.232689590202554</v>
      </c>
      <c r="IP13" s="11"/>
      <c r="IQ13" s="11"/>
      <c r="IR13" s="133"/>
      <c r="JB13" s="133"/>
      <c r="JL13" s="133"/>
      <c r="JV13" s="133"/>
      <c r="KF13" s="133"/>
      <c r="KP13" s="133"/>
      <c r="KZ13" s="133"/>
    </row>
    <row xmlns:x14ac="http://schemas.microsoft.com/office/spreadsheetml/2009/9/ac" r="14" x14ac:dyDescent="0.25">
      <c r="A14" s="402" t="str">
        <f ca="true">IF(ISBLANK('Data Summary'!A16),"",'Data Summary'!A16)</f>
        <v>GIN_2012_UIS</v>
      </c>
      <c r="B14" s="122" t="s">
        <v>91</v>
      </c>
      <c r="C14" s="22">
        <v>0</v>
      </c>
      <c r="D14" s="45"/>
      <c r="E14" s="45"/>
      <c r="F14" s="45"/>
      <c r="G14" s="45"/>
      <c r="H14" s="45"/>
      <c r="I14" s="66"/>
      <c r="J14" s="11"/>
      <c r="K14" s="11"/>
      <c r="L14" s="122" t="s">
        <v>91</v>
      </c>
      <c r="M14" s="22">
        <v>0</v>
      </c>
      <c r="N14" s="45"/>
      <c r="O14" s="45"/>
      <c r="P14" s="45"/>
      <c r="Q14" s="45"/>
      <c r="R14" s="45"/>
      <c r="S14" s="66"/>
      <c r="T14" s="11"/>
      <c r="U14" s="11"/>
      <c r="V14" s="122" t="s">
        <v>91</v>
      </c>
      <c r="W14" s="22">
        <v>0</v>
      </c>
      <c r="X14" s="45"/>
      <c r="Y14" s="45"/>
      <c r="Z14" s="45"/>
      <c r="AA14" s="45"/>
      <c r="AB14" s="45"/>
      <c r="AC14" s="66"/>
      <c r="AD14" s="11"/>
      <c r="AE14" s="11"/>
      <c r="AF14" s="122" t="s">
        <v>91</v>
      </c>
      <c r="AG14" s="22">
        <v>0</v>
      </c>
      <c r="AH14" s="45"/>
      <c r="AI14" s="45"/>
      <c r="AJ14" s="45"/>
      <c r="AK14" s="45"/>
      <c r="AL14" s="45"/>
      <c r="AM14" s="66"/>
      <c r="AN14" s="11"/>
      <c r="AO14" s="11"/>
      <c r="AP14" s="122" t="s">
        <v>91</v>
      </c>
      <c r="AQ14" s="22">
        <v>0</v>
      </c>
      <c r="AR14" s="45"/>
      <c r="AS14" s="45"/>
      <c r="AT14" s="45"/>
      <c r="AU14" s="45"/>
      <c r="AV14" s="45"/>
      <c r="AW14" s="66"/>
      <c r="AX14" s="11"/>
      <c r="AY14" s="11"/>
      <c r="AZ14" s="122" t="s">
        <v>91</v>
      </c>
      <c r="BA14" s="22">
        <v>0</v>
      </c>
      <c r="BB14" s="45"/>
      <c r="BC14" s="45"/>
      <c r="BD14" s="45"/>
      <c r="BE14" s="45"/>
      <c r="BF14" s="45"/>
      <c r="BG14" s="66"/>
      <c r="BH14" s="11"/>
      <c r="BI14" s="11"/>
      <c r="BJ14" s="122" t="s">
        <v>91</v>
      </c>
      <c r="BK14" s="22">
        <v>0</v>
      </c>
      <c r="BL14" s="45"/>
      <c r="BM14" s="45"/>
      <c r="BN14" s="45"/>
      <c r="BO14" s="45"/>
      <c r="BP14" s="45"/>
      <c r="BQ14" s="66"/>
      <c r="BR14" s="11"/>
      <c r="BS14" s="11"/>
      <c r="BT14" s="122" t="s">
        <v>91</v>
      </c>
      <c r="BU14" s="22">
        <v>0</v>
      </c>
      <c r="BV14" s="45"/>
      <c r="BW14" s="45"/>
      <c r="BX14" s="45"/>
      <c r="BY14" s="45"/>
      <c r="BZ14" s="45"/>
      <c r="CA14" s="66"/>
      <c r="CB14" s="11"/>
      <c r="CC14" s="11"/>
      <c r="CD14" s="122" t="s">
        <v>91</v>
      </c>
      <c r="CE14" s="22">
        <v>0</v>
      </c>
      <c r="CF14" s="45"/>
      <c r="CG14" s="45"/>
      <c r="CH14" s="45"/>
      <c r="CI14" s="45"/>
      <c r="CJ14" s="45"/>
      <c r="CK14" s="66"/>
      <c r="CL14" s="11"/>
      <c r="CM14" s="11"/>
      <c r="CN14" s="122" t="s">
        <v>91</v>
      </c>
      <c r="CO14" s="22">
        <v>0</v>
      </c>
      <c r="CP14" s="45"/>
      <c r="CQ14" s="45"/>
      <c r="CR14" s="45"/>
      <c r="CS14" s="45"/>
      <c r="CT14" s="45"/>
      <c r="CU14" s="66"/>
      <c r="CV14" s="11"/>
      <c r="CW14" s="11"/>
      <c r="CX14" s="122" t="s">
        <v>91</v>
      </c>
      <c r="CY14" s="22">
        <v>0</v>
      </c>
      <c r="CZ14" s="45"/>
      <c r="DA14" s="45"/>
      <c r="DB14" s="45"/>
      <c r="DC14" s="45"/>
      <c r="DD14" s="45"/>
      <c r="DE14" s="66"/>
      <c r="DF14" s="11"/>
      <c r="DG14" s="11"/>
      <c r="DH14" s="122" t="s">
        <v>91</v>
      </c>
      <c r="DI14" s="22">
        <v>0</v>
      </c>
      <c r="DJ14" s="45"/>
      <c r="DK14" s="45"/>
      <c r="DL14" s="45"/>
      <c r="DM14" s="45"/>
      <c r="DN14" s="45"/>
      <c r="DO14" s="66"/>
      <c r="DP14" s="11"/>
      <c r="DQ14" s="11"/>
      <c r="DR14" s="122" t="s">
        <v>91</v>
      </c>
      <c r="DS14" s="22">
        <v>0</v>
      </c>
      <c r="DT14" s="45">
        <v>0</v>
      </c>
      <c r="DU14" s="45"/>
      <c r="DV14" s="45"/>
      <c r="DW14" s="45"/>
      <c r="DX14" s="45">
        <v>0</v>
      </c>
      <c r="DY14" s="66">
        <v>0</v>
      </c>
      <c r="DZ14" s="11"/>
      <c r="EA14" s="11"/>
      <c r="EB14" s="122" t="s">
        <v>91</v>
      </c>
      <c r="EC14" s="22">
        <v>0</v>
      </c>
      <c r="ED14" s="45"/>
      <c r="EE14" s="45"/>
      <c r="EF14" s="45"/>
      <c r="EG14" s="45"/>
      <c r="EH14" s="45"/>
      <c r="EI14" s="66"/>
      <c r="EJ14" s="11"/>
      <c r="EK14" s="11"/>
      <c r="EL14" s="122" t="s">
        <v>91</v>
      </c>
      <c r="EM14" s="22">
        <v>0</v>
      </c>
      <c r="EN14" s="45"/>
      <c r="EO14" s="45"/>
      <c r="EP14" s="45"/>
      <c r="EQ14" s="45"/>
      <c r="ER14" s="45"/>
      <c r="ES14" s="66"/>
      <c r="ET14" s="11"/>
      <c r="EU14" s="11"/>
      <c r="EV14" s="122" t="s">
        <v>91</v>
      </c>
      <c r="EW14" s="22">
        <v>0</v>
      </c>
      <c r="EX14" s="398"/>
      <c r="EY14" s="45"/>
      <c r="EZ14" s="45"/>
      <c r="FA14" s="45"/>
      <c r="FB14" s="45"/>
      <c r="FC14" s="66"/>
      <c r="FD14" s="11"/>
      <c r="FE14" s="11"/>
      <c r="FF14" s="122" t="s">
        <v>91</v>
      </c>
      <c r="FG14" s="22">
        <v>0</v>
      </c>
      <c r="FH14" s="398"/>
      <c r="FI14" s="45"/>
      <c r="FJ14" s="45"/>
      <c r="FK14" s="45"/>
      <c r="FL14" s="45"/>
      <c r="FM14" s="66"/>
      <c r="FN14" s="11"/>
      <c r="FO14" s="11"/>
      <c r="FP14" s="122" t="s">
        <v>91</v>
      </c>
      <c r="FQ14" s="22">
        <v>0</v>
      </c>
      <c r="FR14" s="45"/>
      <c r="FS14" s="45"/>
      <c r="FT14" s="45"/>
      <c r="FU14" s="45"/>
      <c r="FV14" s="45"/>
      <c r="FW14" s="66"/>
      <c r="FX14" s="11"/>
      <c r="FY14" s="11"/>
      <c r="FZ14" s="122" t="s">
        <v>91</v>
      </c>
      <c r="GA14" s="22">
        <v>0</v>
      </c>
      <c r="GB14" s="398"/>
      <c r="GC14" s="45"/>
      <c r="GD14" s="45"/>
      <c r="GE14" s="45"/>
      <c r="GF14" s="45"/>
      <c r="GG14" s="66"/>
      <c r="GH14" s="11"/>
      <c r="GI14" s="11"/>
      <c r="GJ14" s="122" t="s">
        <v>91</v>
      </c>
      <c r="GK14" s="22">
        <v>0</v>
      </c>
      <c r="GL14" s="398"/>
      <c r="GM14" s="45"/>
      <c r="GN14" s="45"/>
      <c r="GO14" s="45"/>
      <c r="GP14" s="45"/>
      <c r="GQ14" s="66"/>
      <c r="GR14" s="11"/>
      <c r="GS14" s="11"/>
      <c r="GT14" s="122" t="s">
        <v>91</v>
      </c>
      <c r="GU14" s="22">
        <v>0</v>
      </c>
      <c r="GV14" s="45"/>
      <c r="GW14" s="45"/>
      <c r="GX14" s="45"/>
      <c r="GY14" s="45"/>
      <c r="GZ14" s="45"/>
      <c r="HA14" s="66"/>
      <c r="HB14" s="11"/>
      <c r="HC14" s="11"/>
      <c r="HD14" s="122" t="s">
        <v>91</v>
      </c>
      <c r="HE14" s="22">
        <v>0</v>
      </c>
      <c r="HF14" s="398"/>
      <c r="HG14" s="45"/>
      <c r="HH14" s="45"/>
      <c r="HI14" s="45"/>
      <c r="HJ14" s="45"/>
      <c r="HK14" s="66"/>
      <c r="HL14" s="11"/>
      <c r="HM14" s="11"/>
      <c r="HN14" s="122" t="s">
        <v>91</v>
      </c>
      <c r="HO14" s="22">
        <v>0</v>
      </c>
      <c r="HP14" s="398"/>
      <c r="HQ14" s="45"/>
      <c r="HR14" s="45"/>
      <c r="HS14" s="45"/>
      <c r="HT14" s="45"/>
      <c r="HU14" s="66"/>
      <c r="HV14" s="11"/>
      <c r="HW14" s="11"/>
      <c r="HX14" s="122" t="s">
        <v>91</v>
      </c>
      <c r="HY14" s="22">
        <v>0</v>
      </c>
      <c r="HZ14" s="45"/>
      <c r="IA14" s="45"/>
      <c r="IB14" s="45"/>
      <c r="IC14" s="45"/>
      <c r="ID14" s="45"/>
      <c r="IE14" s="66"/>
      <c r="IF14" s="11"/>
      <c r="IG14" s="11"/>
      <c r="IH14" s="122" t="s">
        <v>91</v>
      </c>
      <c r="II14" s="22">
        <v>0</v>
      </c>
      <c r="IJ14" s="45"/>
      <c r="IK14" s="45"/>
      <c r="IL14" s="45"/>
      <c r="IM14" s="45"/>
      <c r="IN14" s="45"/>
      <c r="IO14" s="66"/>
      <c r="IP14" s="11"/>
      <c r="IQ14" s="11"/>
    </row>
    <row xmlns:x14ac="http://schemas.microsoft.com/office/spreadsheetml/2009/9/ac" r="15" s="2" customFormat="true" x14ac:dyDescent="0.25">
      <c r="A15" s="402" t="str">
        <f ca="true">IF(ISBLANK('Data Summary'!A17),"",'Data Summary'!A17)</f>
        <v>GIN_2013_EMIS</v>
      </c>
      <c r="B15" s="122"/>
      <c r="C15" s="6"/>
      <c r="D15" s="45"/>
      <c r="E15" s="7"/>
      <c r="F15" s="7"/>
      <c r="G15" s="7"/>
      <c r="H15" s="45"/>
      <c r="I15" s="66"/>
      <c r="J15" s="11"/>
      <c r="K15" s="11"/>
      <c r="L15" s="122"/>
      <c r="M15" s="6"/>
      <c r="N15" s="45"/>
      <c r="O15" s="7"/>
      <c r="P15" s="7"/>
      <c r="Q15" s="7"/>
      <c r="R15" s="45"/>
      <c r="S15" s="66"/>
      <c r="T15" s="11"/>
      <c r="U15" s="11"/>
      <c r="V15" s="122"/>
      <c r="W15" s="6"/>
      <c r="X15" s="45"/>
      <c r="Y15" s="7"/>
      <c r="Z15" s="7"/>
      <c r="AA15" s="7"/>
      <c r="AB15" s="45"/>
      <c r="AC15" s="66"/>
      <c r="AD15" s="11"/>
      <c r="AE15" s="11"/>
      <c r="AF15" s="122"/>
      <c r="AG15" s="6"/>
      <c r="AH15" s="45"/>
      <c r="AI15" s="7"/>
      <c r="AJ15" s="7"/>
      <c r="AK15" s="7"/>
      <c r="AL15" s="45"/>
      <c r="AM15" s="66"/>
      <c r="AN15" s="11"/>
      <c r="AO15" s="11"/>
      <c r="AP15" s="122"/>
      <c r="AQ15" s="6">
        <v>1</v>
      </c>
      <c r="AR15" s="45"/>
      <c r="AS15" s="7"/>
      <c r="AT15" s="7"/>
      <c r="AU15" s="7"/>
      <c r="AV15" s="45"/>
      <c r="AW15" s="66"/>
      <c r="AX15" s="11"/>
      <c r="AY15" s="11"/>
      <c r="AZ15" s="122" t="s">
        <v>147</v>
      </c>
      <c r="BA15" s="6">
        <v>1</v>
      </c>
      <c r="BB15" s="45">
        <f>(BF15/100*7391+BG15/100*963)/(7391+963)*100</f>
        <v>25.24352406033038</v>
      </c>
      <c r="BC15" s="7"/>
      <c r="BD15" s="7"/>
      <c r="BE15" s="7"/>
      <c r="BF15" s="45">
        <v>22.5</v>
      </c>
      <c r="BG15" s="66">
        <v>46.3</v>
      </c>
      <c r="BH15" s="11"/>
      <c r="BI15" s="11"/>
      <c r="BJ15" s="122"/>
      <c r="BK15" s="6"/>
      <c r="BL15" s="45"/>
      <c r="BM15" s="7"/>
      <c r="BN15" s="7"/>
      <c r="BO15" s="7"/>
      <c r="BP15" s="45"/>
      <c r="BQ15" s="66"/>
      <c r="BR15" s="11"/>
      <c r="BS15" s="11"/>
      <c r="BT15" s="122"/>
      <c r="BU15" s="6"/>
      <c r="BV15" s="45"/>
      <c r="BW15" s="7"/>
      <c r="BX15" s="7"/>
      <c r="BY15" s="7"/>
      <c r="BZ15" s="45"/>
      <c r="CA15" s="66"/>
      <c r="CB15" s="11"/>
      <c r="CC15" s="11"/>
      <c r="CD15" s="122" t="s">
        <v>147</v>
      </c>
      <c r="CE15" s="6">
        <v>1</v>
      </c>
      <c r="CF15" s="45">
        <f>(CJ15/100*7391+CK15/100*963)/(7391+963)*100</f>
        <v>23.183576729710321</v>
      </c>
      <c r="CG15" s="7"/>
      <c r="CH15" s="7"/>
      <c r="CI15" s="7"/>
      <c r="CJ15" s="45">
        <v>22.1</v>
      </c>
      <c r="CK15" s="66">
        <v>31.5</v>
      </c>
      <c r="CL15" s="11"/>
      <c r="CM15" s="11"/>
      <c r="CN15" s="122"/>
      <c r="CO15" s="6"/>
      <c r="CP15" s="45"/>
      <c r="CQ15" s="7"/>
      <c r="CR15" s="7"/>
      <c r="CS15" s="7"/>
      <c r="CT15" s="45"/>
      <c r="CU15" s="66"/>
      <c r="CV15" s="11"/>
      <c r="CW15" s="11"/>
      <c r="CX15" s="122" t="s">
        <v>147</v>
      </c>
      <c r="CY15" s="6">
        <v>1</v>
      </c>
      <c r="CZ15" s="45">
        <f>(DD15*8313+DE15*1253)/(8313+1253)</f>
        <v>22.517164959230609</v>
      </c>
      <c r="DA15" s="7"/>
      <c r="DB15" s="7"/>
      <c r="DC15" s="7"/>
      <c r="DD15" s="45">
        <v>20.5</v>
      </c>
      <c r="DE15" s="66">
        <v>35.9</v>
      </c>
      <c r="DF15" s="11"/>
      <c r="DG15" s="11"/>
      <c r="DH15" s="122" t="s">
        <v>148</v>
      </c>
      <c r="DI15" s="6">
        <v>1</v>
      </c>
      <c r="DJ15" s="45">
        <v>9.2153392330383479</v>
      </c>
      <c r="DK15" s="7">
        <v>27.800000000000004</v>
      </c>
      <c r="DL15" s="7">
        <v>1.4393305439330544</v>
      </c>
      <c r="DM15" s="7"/>
      <c r="DN15" s="45">
        <v>9.2153392330383479</v>
      </c>
      <c r="DO15" s="66"/>
      <c r="DP15" s="11"/>
      <c r="DQ15" s="11"/>
      <c r="DR15" s="122" t="s">
        <v>147</v>
      </c>
      <c r="DS15" s="6">
        <v>1</v>
      </c>
      <c r="DT15" s="45">
        <f>(DX15*8475+DY15*1341)/(8475+1341)</f>
        <v>20.178728606356966</v>
      </c>
      <c r="DU15" s="7"/>
      <c r="DV15" s="7"/>
      <c r="DW15" s="7"/>
      <c r="DX15" s="45">
        <v>16.899999999999999</v>
      </c>
      <c r="DY15" s="66">
        <v>40.9</v>
      </c>
      <c r="DZ15" s="11"/>
      <c r="EA15" s="11"/>
      <c r="EB15" s="122" t="s">
        <v>148</v>
      </c>
      <c r="EC15" s="6">
        <v>1</v>
      </c>
      <c r="ED15" s="45">
        <v>11.213047910295616</v>
      </c>
      <c r="EE15" s="7">
        <v>34.347323835194452</v>
      </c>
      <c r="EF15" s="7">
        <v>1.5725288831835686</v>
      </c>
      <c r="EG15" s="7"/>
      <c r="EH15" s="45">
        <v>11.213047910295616</v>
      </c>
      <c r="EI15" s="66"/>
      <c r="EJ15" s="11"/>
      <c r="EK15" s="11"/>
      <c r="EL15" s="122" t="s">
        <v>147</v>
      </c>
      <c r="EM15" s="6">
        <v>1</v>
      </c>
      <c r="EN15" s="45">
        <f>(ER15*8829+ES15*1443)/(8829+1443)</f>
        <v>26.094596962616819</v>
      </c>
      <c r="EO15" s="7"/>
      <c r="EP15" s="7"/>
      <c r="EQ15" s="7"/>
      <c r="ER15" s="45">
        <v>22.4</v>
      </c>
      <c r="ES15" s="66">
        <v>48.7</v>
      </c>
      <c r="ET15" s="11"/>
      <c r="EU15" s="11"/>
      <c r="EV15" s="122" t="s">
        <v>148</v>
      </c>
      <c r="EW15" s="6">
        <v>1</v>
      </c>
      <c r="EX15" s="398">
        <f>FB15</f>
        <v>11.388708630759247</v>
      </c>
      <c r="EY15" s="7">
        <f>950/EY31*100</f>
        <v>34.608378870673953</v>
      </c>
      <c r="EZ15" s="7">
        <f>103/EZ31*100</f>
        <v>1.5843716351330566</v>
      </c>
      <c r="FA15" s="7"/>
      <c r="FB15" s="45">
        <f>1053/FB31*100</f>
        <v>11.388708630759247</v>
      </c>
      <c r="FC15" s="66"/>
      <c r="FD15" s="11"/>
      <c r="FE15" s="11"/>
      <c r="FF15" s="122" t="s">
        <v>148</v>
      </c>
      <c r="FG15" s="6">
        <v>1</v>
      </c>
      <c r="FH15" s="398">
        <v>10.61826550894445</v>
      </c>
      <c r="FI15" s="7">
        <v>33.822476735862558</v>
      </c>
      <c r="FJ15" s="7">
        <v>1.6407982261640797</v>
      </c>
      <c r="FK15" s="7"/>
      <c r="FL15" s="45">
        <v>10.61826550894445</v>
      </c>
      <c r="FM15" s="66"/>
      <c r="FN15" s="11"/>
      <c r="FO15" s="11"/>
      <c r="FP15" s="122"/>
      <c r="FQ15" s="6"/>
      <c r="FR15" s="45"/>
      <c r="FS15" s="7"/>
      <c r="FT15" s="7"/>
      <c r="FU15" s="7"/>
      <c r="FV15" s="45"/>
      <c r="FW15" s="66"/>
      <c r="FX15" s="11"/>
      <c r="FY15" s="11"/>
      <c r="FZ15" s="122" t="s">
        <v>148</v>
      </c>
      <c r="GA15" s="6">
        <v>1</v>
      </c>
      <c r="GB15" s="398">
        <v>10.886485393712727</v>
      </c>
      <c r="GC15" s="7">
        <v>32.714138286893707</v>
      </c>
      <c r="GD15" s="7">
        <v>1.8036072144288577</v>
      </c>
      <c r="GE15" s="7"/>
      <c r="GF15" s="45">
        <v>10.886485393712727</v>
      </c>
      <c r="GG15" s="66"/>
      <c r="GH15" s="11"/>
      <c r="GI15" s="11"/>
      <c r="GJ15" s="122" t="s">
        <v>148</v>
      </c>
      <c r="GK15" s="6">
        <v>1</v>
      </c>
      <c r="GL15" s="398">
        <v>10.857935407172578</v>
      </c>
      <c r="GM15" s="7">
        <v>31.657789613848202</v>
      </c>
      <c r="GN15" s="7">
        <v>2.0451339915373765</v>
      </c>
      <c r="GO15" s="7"/>
      <c r="GP15" s="45">
        <v>10.857935407172578</v>
      </c>
      <c r="GQ15" s="66"/>
      <c r="GR15" s="11"/>
      <c r="GS15" s="11"/>
      <c r="GT15" s="122"/>
      <c r="GU15" s="6"/>
      <c r="GV15" s="45"/>
      <c r="GW15" s="7"/>
      <c r="GX15" s="7"/>
      <c r="GY15" s="7"/>
      <c r="GZ15" s="45"/>
      <c r="HA15" s="66"/>
      <c r="HB15" s="11"/>
      <c r="HC15" s="11"/>
      <c r="HD15" s="122" t="s">
        <v>148</v>
      </c>
      <c r="HE15" s="6">
        <v>1</v>
      </c>
      <c r="HF15" s="398">
        <v>10.837630119661446</v>
      </c>
      <c r="HG15" s="7">
        <v>31.424853610930381</v>
      </c>
      <c r="HH15" s="7">
        <v>2.0541290770298404</v>
      </c>
      <c r="HI15" s="7"/>
      <c r="HJ15" s="45">
        <v>10.837630119661446</v>
      </c>
      <c r="HK15" s="66"/>
      <c r="HL15" s="11"/>
      <c r="HM15" s="11"/>
      <c r="HN15" s="122" t="s">
        <v>148</v>
      </c>
      <c r="HO15" s="6">
        <v>1</v>
      </c>
      <c r="HP15" s="398">
        <v>11.56761815629387</v>
      </c>
      <c r="HQ15" s="7">
        <v>31.825037707390646</v>
      </c>
      <c r="HR15" s="7">
        <v>2.4559023066485755</v>
      </c>
      <c r="HS15" s="7"/>
      <c r="HT15" s="45">
        <v>11.56761815629387</v>
      </c>
      <c r="HU15" s="66"/>
      <c r="HV15" s="11"/>
      <c r="HW15" s="11"/>
      <c r="HX15" s="122"/>
      <c r="HY15" s="6"/>
      <c r="HZ15" s="45"/>
      <c r="IA15" s="7"/>
      <c r="IB15" s="7"/>
      <c r="IC15" s="7"/>
      <c r="ID15" s="45"/>
      <c r="IE15" s="66"/>
      <c r="IF15" s="11"/>
      <c r="IG15" s="11"/>
      <c r="IH15" s="122"/>
      <c r="II15" s="6"/>
      <c r="IJ15" s="45"/>
      <c r="IK15" s="7"/>
      <c r="IL15" s="7"/>
      <c r="IM15" s="7"/>
      <c r="IN15" s="45"/>
      <c r="IO15" s="66"/>
      <c r="IP15" s="11"/>
      <c r="IQ15" s="11"/>
      <c r="IR15" s="134"/>
      <c r="JB15" s="134"/>
      <c r="JL15" s="134"/>
      <c r="JV15" s="134"/>
      <c r="KF15" s="134"/>
      <c r="KP15" s="134"/>
      <c r="KZ15" s="134"/>
    </row>
    <row xmlns:x14ac="http://schemas.microsoft.com/office/spreadsheetml/2009/9/ac" r="16" s="2" customFormat="true" x14ac:dyDescent="0.25">
      <c r="A16" s="402" t="str">
        <f ca="true">IF(ISBLANK('Data Summary'!A18),"",'Data Summary'!A18)</f>
        <v>GIN_2013_UIS</v>
      </c>
      <c r="B16" s="122"/>
      <c r="C16" s="13"/>
      <c r="D16" s="45"/>
      <c r="E16" s="7"/>
      <c r="F16" s="7"/>
      <c r="G16" s="7"/>
      <c r="H16" s="45"/>
      <c r="I16" s="66"/>
      <c r="J16" s="11"/>
      <c r="K16" s="11"/>
      <c r="L16" s="122"/>
      <c r="M16" s="13"/>
      <c r="N16" s="45"/>
      <c r="O16" s="7"/>
      <c r="P16" s="7"/>
      <c r="Q16" s="7"/>
      <c r="R16" s="45"/>
      <c r="S16" s="66"/>
      <c r="T16" s="11"/>
      <c r="U16" s="11"/>
      <c r="V16" s="122"/>
      <c r="W16" s="13"/>
      <c r="X16" s="45"/>
      <c r="Y16" s="7"/>
      <c r="Z16" s="7"/>
      <c r="AA16" s="7"/>
      <c r="AB16" s="45"/>
      <c r="AC16" s="66"/>
      <c r="AD16" s="11"/>
      <c r="AE16" s="11"/>
      <c r="AF16" s="122"/>
      <c r="AG16" s="13"/>
      <c r="AH16" s="45"/>
      <c r="AI16" s="7"/>
      <c r="AJ16" s="7"/>
      <c r="AK16" s="7"/>
      <c r="AL16" s="45"/>
      <c r="AM16" s="66"/>
      <c r="AN16" s="11"/>
      <c r="AO16" s="11"/>
      <c r="AP16" s="122"/>
      <c r="AQ16" s="13"/>
      <c r="AR16" s="45"/>
      <c r="AS16" s="7"/>
      <c r="AT16" s="7"/>
      <c r="AU16" s="7"/>
      <c r="AV16" s="45"/>
      <c r="AW16" s="66"/>
      <c r="AX16" s="11"/>
      <c r="AY16" s="11"/>
      <c r="AZ16" s="122"/>
      <c r="BA16" s="13"/>
      <c r="BB16" s="45"/>
      <c r="BC16" s="7"/>
      <c r="BD16" s="7"/>
      <c r="BE16" s="7"/>
      <c r="BF16" s="45"/>
      <c r="BG16" s="66"/>
      <c r="BH16" s="11"/>
      <c r="BI16" s="11"/>
      <c r="BJ16" s="122"/>
      <c r="BK16" s="13"/>
      <c r="BL16" s="45"/>
      <c r="BM16" s="7"/>
      <c r="BN16" s="7"/>
      <c r="BO16" s="7"/>
      <c r="BP16" s="45"/>
      <c r="BQ16" s="66"/>
      <c r="BR16" s="11"/>
      <c r="BS16" s="11"/>
      <c r="BT16" s="122"/>
      <c r="BU16" s="13"/>
      <c r="BV16" s="45"/>
      <c r="BW16" s="7"/>
      <c r="BX16" s="7"/>
      <c r="BY16" s="7"/>
      <c r="BZ16" s="45"/>
      <c r="CA16" s="66"/>
      <c r="CB16" s="11"/>
      <c r="CC16" s="11"/>
      <c r="CD16" s="122"/>
      <c r="CE16" s="13"/>
      <c r="CF16" s="45"/>
      <c r="CG16" s="7"/>
      <c r="CH16" s="7"/>
      <c r="CI16" s="7"/>
      <c r="CJ16" s="45"/>
      <c r="CK16" s="66"/>
      <c r="CL16" s="11"/>
      <c r="CM16" s="11"/>
      <c r="CN16" s="122"/>
      <c r="CO16" s="13"/>
      <c r="CP16" s="45"/>
      <c r="CQ16" s="7"/>
      <c r="CR16" s="7"/>
      <c r="CS16" s="7"/>
      <c r="CT16" s="45"/>
      <c r="CU16" s="66"/>
      <c r="CV16" s="11"/>
      <c r="CW16" s="11"/>
      <c r="CX16" s="122"/>
      <c r="CY16" s="13"/>
      <c r="CZ16" s="45"/>
      <c r="DA16" s="7"/>
      <c r="DB16" s="7"/>
      <c r="DC16" s="7"/>
      <c r="DD16" s="45"/>
      <c r="DE16" s="66"/>
      <c r="DF16" s="11"/>
      <c r="DG16" s="11"/>
      <c r="DH16" s="122" t="s">
        <v>149</v>
      </c>
      <c r="DI16" s="13">
        <v>1</v>
      </c>
      <c r="DJ16" s="45">
        <v>8.5781710914454266</v>
      </c>
      <c r="DK16" s="7">
        <v>9.84</v>
      </c>
      <c r="DL16" s="7">
        <v>8.0502092050209217</v>
      </c>
      <c r="DM16" s="7"/>
      <c r="DN16" s="45">
        <v>8.5781710914454266</v>
      </c>
      <c r="DO16" s="66"/>
      <c r="DP16" s="11"/>
      <c r="DQ16" s="11"/>
      <c r="DR16" s="122"/>
      <c r="DS16" s="13"/>
      <c r="DT16" s="45"/>
      <c r="DU16" s="7"/>
      <c r="DV16" s="7"/>
      <c r="DW16" s="7"/>
      <c r="DX16" s="45"/>
      <c r="DY16" s="66"/>
      <c r="DZ16" s="11"/>
      <c r="EA16" s="11"/>
      <c r="EB16" s="122" t="s">
        <v>149</v>
      </c>
      <c r="EC16" s="13">
        <v>1</v>
      </c>
      <c r="ED16" s="45">
        <v>11.326311020500624</v>
      </c>
      <c r="EE16" s="7">
        <v>10.666153253754333</v>
      </c>
      <c r="EF16" s="7">
        <v>11.601412066752246</v>
      </c>
      <c r="EG16" s="7"/>
      <c r="EH16" s="45">
        <v>11.326311020500624</v>
      </c>
      <c r="EI16" s="66"/>
      <c r="EJ16" s="11"/>
      <c r="EK16" s="11"/>
      <c r="EL16" s="122"/>
      <c r="EM16" s="13"/>
      <c r="EN16" s="45"/>
      <c r="EO16" s="7"/>
      <c r="EP16" s="7"/>
      <c r="EQ16" s="7"/>
      <c r="ER16" s="45"/>
      <c r="ES16" s="66"/>
      <c r="ET16" s="11"/>
      <c r="EU16" s="11"/>
      <c r="EV16" s="122" t="s">
        <v>149</v>
      </c>
      <c r="EW16" s="13">
        <v>1</v>
      </c>
      <c r="EX16" s="398">
        <f>FB16</f>
        <v>12.654120700843608</v>
      </c>
      <c r="EY16" s="7">
        <f>344/EY31*100</f>
        <v>12.531876138433514</v>
      </c>
      <c r="EZ16" s="7">
        <f>826/EZ31*100</f>
        <v>12.705737578834025</v>
      </c>
      <c r="FA16" s="7"/>
      <c r="FB16" s="45">
        <f>1170/FB31*100</f>
        <v>12.654120700843608</v>
      </c>
      <c r="FC16" s="66"/>
      <c r="FD16" s="11"/>
      <c r="FE16" s="11"/>
      <c r="FF16" s="122" t="s">
        <v>149</v>
      </c>
      <c r="FG16" s="13">
        <v>1</v>
      </c>
      <c r="FH16" s="398">
        <v>13.610210273041112</v>
      </c>
      <c r="FI16" s="7">
        <v>14.459556191839656</v>
      </c>
      <c r="FJ16" s="7">
        <v>13.259423503325943</v>
      </c>
      <c r="FK16" s="7"/>
      <c r="FL16" s="45">
        <v>13.610210273041112</v>
      </c>
      <c r="FM16" s="66"/>
      <c r="FN16" s="11"/>
      <c r="FO16" s="11"/>
      <c r="FP16" s="122"/>
      <c r="FQ16" s="13"/>
      <c r="FR16" s="45"/>
      <c r="FS16" s="7"/>
      <c r="FT16" s="7"/>
      <c r="FU16" s="7"/>
      <c r="FV16" s="45"/>
      <c r="FW16" s="66"/>
      <c r="FX16" s="11"/>
      <c r="FY16" s="11"/>
      <c r="FZ16" s="122" t="s">
        <v>149</v>
      </c>
      <c r="GA16" s="13">
        <v>1</v>
      </c>
      <c r="GB16" s="398">
        <v>14.49509754371778</v>
      </c>
      <c r="GC16" s="7">
        <v>16.064671482628139</v>
      </c>
      <c r="GD16" s="7">
        <v>13.841969653592901</v>
      </c>
      <c r="GE16" s="7"/>
      <c r="GF16" s="45">
        <v>14.49509754371778</v>
      </c>
      <c r="GG16" s="66"/>
      <c r="GH16" s="11"/>
      <c r="GI16" s="11"/>
      <c r="GJ16" s="122" t="s">
        <v>149</v>
      </c>
      <c r="GK16" s="13">
        <v>1</v>
      </c>
      <c r="GL16" s="398">
        <v>16.940756885278383</v>
      </c>
      <c r="GM16" s="7">
        <v>18.408788282290281</v>
      </c>
      <c r="GN16" s="7">
        <v>16.318758815232723</v>
      </c>
      <c r="GO16" s="7"/>
      <c r="GP16" s="45">
        <v>16.940756885278383</v>
      </c>
      <c r="GQ16" s="66"/>
      <c r="GR16" s="11"/>
      <c r="GS16" s="11"/>
      <c r="GT16" s="122"/>
      <c r="GU16" s="13"/>
      <c r="GV16" s="45"/>
      <c r="GW16" s="7"/>
      <c r="GX16" s="7"/>
      <c r="GY16" s="7"/>
      <c r="GZ16" s="45"/>
      <c r="HA16" s="66"/>
      <c r="HB16" s="11"/>
      <c r="HC16" s="11"/>
      <c r="HD16" s="122" t="s">
        <v>149</v>
      </c>
      <c r="HE16" s="13">
        <v>1</v>
      </c>
      <c r="HF16" s="398">
        <v>17.803288257612611</v>
      </c>
      <c r="HG16" s="7">
        <v>19.160702667534157</v>
      </c>
      <c r="HH16" s="7">
        <v>17.224149895905622</v>
      </c>
      <c r="HI16" s="7"/>
      <c r="HJ16" s="45">
        <v>17.803288257612611</v>
      </c>
      <c r="HK16" s="66"/>
      <c r="HL16" s="11"/>
      <c r="HM16" s="11"/>
      <c r="HN16" s="122" t="s">
        <v>149</v>
      </c>
      <c r="HO16" s="13">
        <v>1</v>
      </c>
      <c r="HP16" s="398">
        <v>19.344875994384651</v>
      </c>
      <c r="HQ16" s="7">
        <v>19.788838612368025</v>
      </c>
      <c r="HR16" s="7">
        <v>19.145183175033921</v>
      </c>
      <c r="HS16" s="7"/>
      <c r="HT16" s="45">
        <v>19.344875994384651</v>
      </c>
      <c r="HU16" s="66"/>
      <c r="HV16" s="11"/>
      <c r="HW16" s="11"/>
      <c r="HX16" s="122"/>
      <c r="HY16" s="13"/>
      <c r="HZ16" s="45"/>
      <c r="IA16" s="7"/>
      <c r="IB16" s="7"/>
      <c r="IC16" s="7"/>
      <c r="ID16" s="45"/>
      <c r="IE16" s="66"/>
      <c r="IF16" s="11"/>
      <c r="IG16" s="11"/>
      <c r="IH16" s="122"/>
      <c r="II16" s="13"/>
      <c r="IJ16" s="45"/>
      <c r="IK16" s="7"/>
      <c r="IL16" s="7"/>
      <c r="IM16" s="7"/>
      <c r="IN16" s="45"/>
      <c r="IO16" s="66"/>
      <c r="IP16" s="11"/>
      <c r="IQ16" s="11"/>
      <c r="IR16" s="134"/>
      <c r="JB16" s="134"/>
      <c r="JL16" s="134"/>
      <c r="JV16" s="134"/>
      <c r="KF16" s="134"/>
      <c r="KP16" s="134"/>
      <c r="KZ16" s="134"/>
    </row>
    <row xmlns:x14ac="http://schemas.microsoft.com/office/spreadsheetml/2009/9/ac" r="17" s="2" customFormat="true" x14ac:dyDescent="0.25">
      <c r="A17" s="402" t="str">
        <f ca="true">IF(ISBLANK('Data Summary'!A19),"",'Data Summary'!A19)</f>
        <v>GIN_2014_EMIS</v>
      </c>
      <c r="B17" s="122"/>
      <c r="C17" s="13"/>
      <c r="D17" s="45"/>
      <c r="E17" s="7"/>
      <c r="F17" s="7"/>
      <c r="G17" s="7"/>
      <c r="H17" s="45"/>
      <c r="I17" s="26"/>
      <c r="J17" s="11"/>
      <c r="K17" s="11"/>
      <c r="L17" s="122"/>
      <c r="M17" s="13"/>
      <c r="N17" s="45"/>
      <c r="O17" s="7"/>
      <c r="P17" s="7"/>
      <c r="Q17" s="7"/>
      <c r="R17" s="45"/>
      <c r="S17" s="26"/>
      <c r="T17" s="11"/>
      <c r="U17" s="11"/>
      <c r="V17" s="122"/>
      <c r="W17" s="13"/>
      <c r="X17" s="45"/>
      <c r="Y17" s="7"/>
      <c r="Z17" s="7"/>
      <c r="AA17" s="7"/>
      <c r="AB17" s="45"/>
      <c r="AC17" s="26"/>
      <c r="AD17" s="11"/>
      <c r="AE17" s="11"/>
      <c r="AF17" s="122"/>
      <c r="AG17" s="13"/>
      <c r="AH17" s="45"/>
      <c r="AI17" s="7"/>
      <c r="AJ17" s="7"/>
      <c r="AK17" s="7"/>
      <c r="AL17" s="45"/>
      <c r="AM17" s="26"/>
      <c r="AN17" s="11"/>
      <c r="AO17" s="11"/>
      <c r="AP17" s="122"/>
      <c r="AQ17" s="13"/>
      <c r="AR17" s="45"/>
      <c r="AS17" s="7"/>
      <c r="AT17" s="7"/>
      <c r="AU17" s="7"/>
      <c r="AV17" s="45"/>
      <c r="AW17" s="26"/>
      <c r="AX17" s="11"/>
      <c r="AY17" s="11"/>
      <c r="AZ17" s="122"/>
      <c r="BA17" s="13"/>
      <c r="BB17" s="45"/>
      <c r="BC17" s="7"/>
      <c r="BD17" s="7"/>
      <c r="BE17" s="7"/>
      <c r="BF17" s="45"/>
      <c r="BG17" s="26"/>
      <c r="BH17" s="11"/>
      <c r="BI17" s="11"/>
      <c r="BJ17" s="122"/>
      <c r="BK17" s="13"/>
      <c r="BL17" s="45"/>
      <c r="BM17" s="7"/>
      <c r="BN17" s="7"/>
      <c r="BO17" s="7"/>
      <c r="BP17" s="45"/>
      <c r="BQ17" s="26"/>
      <c r="BR17" s="11"/>
      <c r="BS17" s="11"/>
      <c r="BT17" s="122"/>
      <c r="BU17" s="13"/>
      <c r="BV17" s="45"/>
      <c r="BW17" s="7"/>
      <c r="BX17" s="7"/>
      <c r="BY17" s="7"/>
      <c r="BZ17" s="45"/>
      <c r="CA17" s="26"/>
      <c r="CB17" s="11"/>
      <c r="CC17" s="11"/>
      <c r="CD17" s="122"/>
      <c r="CE17" s="13"/>
      <c r="CF17" s="45"/>
      <c r="CG17" s="7"/>
      <c r="CH17" s="7"/>
      <c r="CI17" s="7"/>
      <c r="CJ17" s="7"/>
      <c r="CK17" s="26"/>
      <c r="CL17" s="11"/>
      <c r="CM17" s="11"/>
      <c r="CN17" s="122"/>
      <c r="CO17" s="13"/>
      <c r="CP17" s="45"/>
      <c r="CQ17" s="7"/>
      <c r="CR17" s="7"/>
      <c r="CS17" s="7"/>
      <c r="CT17" s="45"/>
      <c r="CU17" s="26"/>
      <c r="CV17" s="11"/>
      <c r="CW17" s="11"/>
      <c r="CX17" s="122"/>
      <c r="CY17" s="13"/>
      <c r="CZ17" s="45"/>
      <c r="DA17" s="7"/>
      <c r="DB17" s="7"/>
      <c r="DC17" s="7"/>
      <c r="DD17" s="45"/>
      <c r="DE17" s="26"/>
      <c r="DF17" s="11"/>
      <c r="DG17" s="11"/>
      <c r="DH17" s="122" t="s">
        <v>229</v>
      </c>
      <c r="DI17" s="13">
        <v>0.5</v>
      </c>
      <c r="DJ17" s="7">
        <v>9.0029498525073741</v>
      </c>
      <c r="DK17" s="7">
        <v>14.360000000000001</v>
      </c>
      <c r="DL17" s="7">
        <v>6.7615062761506275</v>
      </c>
      <c r="DM17" s="7"/>
      <c r="DN17" s="7">
        <v>9.0029498525073741</v>
      </c>
      <c r="DO17" s="26"/>
      <c r="DP17" s="11"/>
      <c r="DQ17" s="11"/>
      <c r="DR17" s="122"/>
      <c r="DS17" s="13"/>
      <c r="DT17" s="45"/>
      <c r="DU17" s="7"/>
      <c r="DV17" s="7"/>
      <c r="DW17" s="7"/>
      <c r="DX17" s="7"/>
      <c r="DY17" s="26"/>
      <c r="DZ17" s="11"/>
      <c r="EA17" s="11"/>
      <c r="EB17" s="122" t="s">
        <v>150</v>
      </c>
      <c r="EC17" s="13">
        <v>0.5</v>
      </c>
      <c r="ED17" s="7">
        <v>9.9445010759995469</v>
      </c>
      <c r="EE17" s="7">
        <v>16.442048517520217</v>
      </c>
      <c r="EF17" s="7">
        <v>7.2368421052631584</v>
      </c>
      <c r="EG17" s="7"/>
      <c r="EH17" s="7">
        <v>9.9445010759995469</v>
      </c>
      <c r="EI17" s="26"/>
      <c r="EJ17" s="11"/>
      <c r="EK17" s="11"/>
      <c r="EL17" s="122"/>
      <c r="EM17" s="13"/>
      <c r="EN17" s="45"/>
      <c r="EO17" s="7"/>
      <c r="EP17" s="7"/>
      <c r="EQ17" s="7"/>
      <c r="ER17" s="7"/>
      <c r="ES17" s="26"/>
      <c r="ET17" s="11"/>
      <c r="EU17" s="11"/>
      <c r="EV17" s="122" t="s">
        <v>150</v>
      </c>
      <c r="EW17" s="13">
        <v>0.5</v>
      </c>
      <c r="EX17" s="398">
        <f>FB17</f>
        <v>11.313000216309756</v>
      </c>
      <c r="EY17" s="7">
        <f>522/EY31*100</f>
        <v>19.016393442622949</v>
      </c>
      <c r="EZ17" s="7">
        <f>524/EZ31*100</f>
        <v>8.060298415628365</v>
      </c>
      <c r="FA17" s="7"/>
      <c r="FB17" s="7">
        <f>1046/FB31*100</f>
        <v>11.313000216309756</v>
      </c>
      <c r="FC17" s="26"/>
      <c r="FD17" s="11"/>
      <c r="FE17" s="11"/>
      <c r="FF17" s="122" t="s">
        <v>150</v>
      </c>
      <c r="FG17" s="13">
        <v>0.5</v>
      </c>
      <c r="FH17" s="398">
        <v>12.166544617637829</v>
      </c>
      <c r="FI17" s="7">
        <v>20.293486041517539</v>
      </c>
      <c r="FJ17" s="7">
        <v>8.8100517368810056</v>
      </c>
      <c r="FK17" s="7"/>
      <c r="FL17" s="7">
        <v>12.166544617637829</v>
      </c>
      <c r="FM17" s="26"/>
      <c r="FN17" s="11"/>
      <c r="FO17" s="11"/>
      <c r="FP17" s="122"/>
      <c r="FQ17" s="13"/>
      <c r="FR17" s="45"/>
      <c r="FS17" s="7"/>
      <c r="FT17" s="7"/>
      <c r="FU17" s="7"/>
      <c r="FV17" s="7"/>
      <c r="FW17" s="26"/>
      <c r="FX17" s="11"/>
      <c r="FY17" s="11"/>
      <c r="FZ17" s="122" t="s">
        <v>150</v>
      </c>
      <c r="GA17" s="13">
        <v>0.5</v>
      </c>
      <c r="GB17" s="398">
        <v>12.68573739007379</v>
      </c>
      <c r="GC17" s="7">
        <v>20.915032679738562</v>
      </c>
      <c r="GD17" s="7">
        <v>9.2613799026624672</v>
      </c>
      <c r="GE17" s="7"/>
      <c r="GF17" s="7">
        <v>12.68573739007379</v>
      </c>
      <c r="GG17" s="26"/>
      <c r="GH17" s="11"/>
      <c r="GI17" s="11"/>
      <c r="GJ17" s="122" t="s">
        <v>150</v>
      </c>
      <c r="GK17" s="13">
        <v>0.5</v>
      </c>
      <c r="GL17" s="398">
        <v>14.028135526055083</v>
      </c>
      <c r="GM17" s="7">
        <v>22.336884154460719</v>
      </c>
      <c r="GN17" s="7">
        <v>10.507757404795488</v>
      </c>
      <c r="GO17" s="7"/>
      <c r="GP17" s="7">
        <v>14.028135526055083</v>
      </c>
      <c r="GQ17" s="26"/>
      <c r="GR17" s="11"/>
      <c r="GS17" s="11"/>
      <c r="GT17" s="122"/>
      <c r="GU17" s="13"/>
      <c r="GV17" s="45"/>
      <c r="GW17" s="7"/>
      <c r="GX17" s="7"/>
      <c r="GY17" s="7"/>
      <c r="GZ17" s="7"/>
      <c r="HA17" s="26"/>
      <c r="HB17" s="11"/>
      <c r="HC17" s="11"/>
      <c r="HD17" s="122" t="s">
        <v>150</v>
      </c>
      <c r="HE17" s="13">
        <v>0.5</v>
      </c>
      <c r="HF17" s="398">
        <v>14.301002043000292</v>
      </c>
      <c r="HG17" s="7">
        <v>22.121014964216005</v>
      </c>
      <c r="HH17" s="7">
        <v>10.964607911172797</v>
      </c>
      <c r="HI17" s="7"/>
      <c r="HJ17" s="7">
        <v>14.301002043000292</v>
      </c>
      <c r="HK17" s="26"/>
      <c r="HL17" s="11"/>
      <c r="HM17" s="11"/>
      <c r="HN17" s="122" t="s">
        <v>150</v>
      </c>
      <c r="HO17" s="13">
        <v>0.5</v>
      </c>
      <c r="HP17" s="398">
        <v>15.20823584464202</v>
      </c>
      <c r="HQ17" s="7">
        <v>22.895927601809955</v>
      </c>
      <c r="HR17" s="7">
        <v>11.75033921302578</v>
      </c>
      <c r="HS17" s="7"/>
      <c r="HT17" s="7">
        <v>15.20823584464202</v>
      </c>
      <c r="HU17" s="26"/>
      <c r="HV17" s="11"/>
      <c r="HW17" s="11"/>
      <c r="HX17" s="122"/>
      <c r="HY17" s="13"/>
      <c r="HZ17" s="45"/>
      <c r="IA17" s="7"/>
      <c r="IB17" s="7"/>
      <c r="IC17" s="7"/>
      <c r="ID17" s="7"/>
      <c r="IE17" s="26"/>
      <c r="IF17" s="11"/>
      <c r="IG17" s="11"/>
      <c r="IH17" s="122"/>
      <c r="II17" s="13"/>
      <c r="IJ17" s="45"/>
      <c r="IK17" s="7"/>
      <c r="IL17" s="7"/>
      <c r="IM17" s="7"/>
      <c r="IN17" s="7"/>
      <c r="IO17" s="26"/>
      <c r="IP17" s="11"/>
      <c r="IQ17" s="11"/>
      <c r="IR17" s="134"/>
      <c r="JB17" s="134"/>
      <c r="JL17" s="134"/>
      <c r="JV17" s="134"/>
      <c r="KF17" s="134"/>
      <c r="KP17" s="134"/>
      <c r="KZ17" s="134"/>
    </row>
    <row xmlns:x14ac="http://schemas.microsoft.com/office/spreadsheetml/2009/9/ac" r="18" s="2" customFormat="true" x14ac:dyDescent="0.25">
      <c r="A18" s="402" t="str">
        <f ca="true">IF(ISBLANK('Data Summary'!A20),"",'Data Summary'!A20)</f>
        <v>GIN_2014_UIS</v>
      </c>
      <c r="B18" s="122"/>
      <c r="C18" s="13"/>
      <c r="D18" s="107"/>
      <c r="E18" s="67"/>
      <c r="F18" s="67"/>
      <c r="G18" s="7"/>
      <c r="H18" s="45"/>
      <c r="I18" s="26"/>
      <c r="J18" s="11"/>
      <c r="K18" s="11"/>
      <c r="L18" s="122"/>
      <c r="M18" s="13"/>
      <c r="N18" s="107"/>
      <c r="O18" s="67"/>
      <c r="P18" s="67"/>
      <c r="Q18" s="7"/>
      <c r="R18" s="45"/>
      <c r="S18" s="26"/>
      <c r="T18" s="11"/>
      <c r="U18" s="11"/>
      <c r="V18" s="122"/>
      <c r="W18" s="13"/>
      <c r="X18" s="107"/>
      <c r="Y18" s="67"/>
      <c r="Z18" s="67"/>
      <c r="AA18" s="7"/>
      <c r="AB18" s="45"/>
      <c r="AC18" s="26"/>
      <c r="AD18" s="11"/>
      <c r="AE18" s="11"/>
      <c r="AF18" s="122"/>
      <c r="AG18" s="13"/>
      <c r="AH18" s="107"/>
      <c r="AI18" s="67"/>
      <c r="AJ18" s="67"/>
      <c r="AK18" s="7"/>
      <c r="AL18" s="45"/>
      <c r="AM18" s="26"/>
      <c r="AN18" s="11"/>
      <c r="AO18" s="11"/>
      <c r="AP18" s="122"/>
      <c r="AQ18" s="13"/>
      <c r="AR18" s="107"/>
      <c r="AS18" s="67"/>
      <c r="AT18" s="67"/>
      <c r="AU18" s="7"/>
      <c r="AV18" s="45"/>
      <c r="AW18" s="26"/>
      <c r="AX18" s="11"/>
      <c r="AY18" s="11"/>
      <c r="AZ18" s="122"/>
      <c r="BA18" s="13"/>
      <c r="BB18" s="107"/>
      <c r="BC18" s="67"/>
      <c r="BD18" s="67"/>
      <c r="BE18" s="7"/>
      <c r="BF18" s="45"/>
      <c r="BG18" s="26"/>
      <c r="BH18" s="11"/>
      <c r="BI18" s="11"/>
      <c r="BJ18" s="122"/>
      <c r="BK18" s="13"/>
      <c r="BL18" s="107"/>
      <c r="BM18" s="67"/>
      <c r="BN18" s="67"/>
      <c r="BO18" s="7"/>
      <c r="BP18" s="45"/>
      <c r="BQ18" s="26"/>
      <c r="BR18" s="11"/>
      <c r="BS18" s="11"/>
      <c r="BT18" s="122"/>
      <c r="BU18" s="13"/>
      <c r="BV18" s="107"/>
      <c r="BW18" s="67"/>
      <c r="BX18" s="67"/>
      <c r="BY18" s="7"/>
      <c r="BZ18" s="45"/>
      <c r="CA18" s="26"/>
      <c r="CB18" s="11"/>
      <c r="CC18" s="11"/>
      <c r="CD18" s="122"/>
      <c r="CE18" s="13"/>
      <c r="CF18" s="45"/>
      <c r="CG18" s="67"/>
      <c r="CH18" s="67"/>
      <c r="CI18" s="7"/>
      <c r="CJ18" s="7"/>
      <c r="CK18" s="26"/>
      <c r="CL18" s="11"/>
      <c r="CM18" s="11"/>
      <c r="CN18" s="122"/>
      <c r="CO18" s="13"/>
      <c r="CP18" s="107"/>
      <c r="CQ18" s="67"/>
      <c r="CR18" s="67"/>
      <c r="CS18" s="7"/>
      <c r="CT18" s="45"/>
      <c r="CU18" s="26"/>
      <c r="CV18" s="11"/>
      <c r="CW18" s="11"/>
      <c r="CX18" s="122"/>
      <c r="CY18" s="13"/>
      <c r="CZ18" s="107"/>
      <c r="DA18" s="67"/>
      <c r="DB18" s="67"/>
      <c r="DC18" s="7"/>
      <c r="DD18" s="45"/>
      <c r="DE18" s="26"/>
      <c r="DF18" s="11"/>
      <c r="DG18" s="11"/>
      <c r="DH18" s="122" t="s">
        <v>168</v>
      </c>
      <c r="DI18" s="13">
        <v>0.5</v>
      </c>
      <c r="DJ18" s="7">
        <v>24.141592920353986</v>
      </c>
      <c r="DK18" s="67">
        <v>22.64</v>
      </c>
      <c r="DL18" s="67">
        <v>24.769874476987454</v>
      </c>
      <c r="DM18" s="7"/>
      <c r="DN18" s="7">
        <v>24.141592920353986</v>
      </c>
      <c r="DO18" s="26"/>
      <c r="DP18" s="11"/>
      <c r="DQ18" s="11"/>
      <c r="DR18" s="122"/>
      <c r="DS18" s="13"/>
      <c r="DT18" s="45"/>
      <c r="DU18" s="67"/>
      <c r="DV18" s="67"/>
      <c r="DW18" s="7"/>
      <c r="DX18" s="7"/>
      <c r="DY18" s="26"/>
      <c r="DZ18" s="11"/>
      <c r="EA18" s="11"/>
      <c r="EB18" s="122" t="s">
        <v>168</v>
      </c>
      <c r="EC18" s="13">
        <v>0.5</v>
      </c>
      <c r="ED18" s="7">
        <v>0.92875750368105514</v>
      </c>
      <c r="EE18" s="67">
        <v>0.57758952637659888</v>
      </c>
      <c r="EF18" s="67">
        <v>1.0750962772785613</v>
      </c>
      <c r="EG18" s="7"/>
      <c r="EH18" s="7">
        <v>0.92875750368105514</v>
      </c>
      <c r="EI18" s="26"/>
      <c r="EJ18" s="11"/>
      <c r="EK18" s="11"/>
      <c r="EL18" s="122"/>
      <c r="EM18" s="13"/>
      <c r="EN18" s="45"/>
      <c r="EO18" s="67"/>
      <c r="EP18" s="67"/>
      <c r="EQ18" s="7"/>
      <c r="ER18" s="7"/>
      <c r="ES18" s="26"/>
      <c r="ET18" s="11"/>
      <c r="EU18" s="11"/>
      <c r="EV18" s="122"/>
      <c r="EW18" s="13"/>
      <c r="EX18" s="45"/>
      <c r="EY18" s="67"/>
      <c r="EZ18" s="67"/>
      <c r="FA18" s="7"/>
      <c r="FB18" s="7"/>
      <c r="FC18" s="26"/>
      <c r="FD18" s="11"/>
      <c r="FE18" s="11"/>
      <c r="FF18" s="122"/>
      <c r="FG18" s="13"/>
      <c r="FH18" s="45"/>
      <c r="FI18" s="67"/>
      <c r="FJ18" s="67"/>
      <c r="FK18" s="7"/>
      <c r="FL18" s="7"/>
      <c r="FM18" s="26"/>
      <c r="FN18" s="11"/>
      <c r="FO18" s="11"/>
      <c r="FP18" s="122"/>
      <c r="FQ18" s="13"/>
      <c r="FR18" s="45"/>
      <c r="FS18" s="67"/>
      <c r="FT18" s="67"/>
      <c r="FU18" s="7"/>
      <c r="FV18" s="7"/>
      <c r="FW18" s="26"/>
      <c r="FX18" s="11"/>
      <c r="FY18" s="11"/>
      <c r="FZ18" s="122"/>
      <c r="GA18" s="13"/>
      <c r="GB18" s="45"/>
      <c r="GC18" s="67"/>
      <c r="GD18" s="67"/>
      <c r="GE18" s="7"/>
      <c r="GF18" s="7"/>
      <c r="GG18" s="26"/>
      <c r="GH18" s="11"/>
      <c r="GI18" s="11"/>
      <c r="GJ18" s="122"/>
      <c r="GK18" s="13"/>
      <c r="GL18" s="45"/>
      <c r="GM18" s="67"/>
      <c r="GN18" s="67"/>
      <c r="GO18" s="7"/>
      <c r="GP18" s="7"/>
      <c r="GQ18" s="26"/>
      <c r="GR18" s="11"/>
      <c r="GS18" s="11"/>
      <c r="GT18" s="122"/>
      <c r="GU18" s="13"/>
      <c r="GV18" s="45"/>
      <c r="GW18" s="67"/>
      <c r="GX18" s="67"/>
      <c r="GY18" s="7"/>
      <c r="GZ18" s="7"/>
      <c r="HA18" s="26"/>
      <c r="HB18" s="11"/>
      <c r="HC18" s="11"/>
      <c r="HD18" s="122"/>
      <c r="HE18" s="13"/>
      <c r="HF18" s="45"/>
      <c r="HG18" s="67"/>
      <c r="HH18" s="67"/>
      <c r="HI18" s="7"/>
      <c r="HJ18" s="7"/>
      <c r="HK18" s="26"/>
      <c r="HL18" s="11"/>
      <c r="HM18" s="11"/>
      <c r="HN18" s="122"/>
      <c r="HO18" s="13"/>
      <c r="HP18" s="45"/>
      <c r="HQ18" s="67"/>
      <c r="HR18" s="67"/>
      <c r="HS18" s="7"/>
      <c r="HT18" s="7"/>
      <c r="HU18" s="26"/>
      <c r="HV18" s="11"/>
      <c r="HW18" s="11"/>
      <c r="HX18" s="122"/>
      <c r="HY18" s="13"/>
      <c r="HZ18" s="45"/>
      <c r="IA18" s="67"/>
      <c r="IB18" s="67"/>
      <c r="IC18" s="7"/>
      <c r="ID18" s="7"/>
      <c r="IE18" s="26"/>
      <c r="IF18" s="11"/>
      <c r="IG18" s="11"/>
      <c r="IH18" s="122"/>
      <c r="II18" s="13"/>
      <c r="IJ18" s="45"/>
      <c r="IK18" s="67"/>
      <c r="IL18" s="67"/>
      <c r="IM18" s="7"/>
      <c r="IN18" s="7"/>
      <c r="IO18" s="26"/>
      <c r="IP18" s="11"/>
      <c r="IQ18" s="11"/>
      <c r="IR18" s="134"/>
      <c r="JB18" s="134"/>
      <c r="JL18" s="134"/>
      <c r="JV18" s="134"/>
      <c r="KF18" s="134"/>
      <c r="KP18" s="134"/>
      <c r="KZ18" s="134"/>
    </row>
    <row xmlns:x14ac="http://schemas.microsoft.com/office/spreadsheetml/2009/9/ac" r="19" s="2" customFormat="true" x14ac:dyDescent="0.25">
      <c r="A19" s="402" t="str">
        <f ca="true">IF(ISBLANK('Data Summary'!A21),"",'Data Summary'!A21)</f>
        <v>GIN_2015_EMIS</v>
      </c>
      <c r="B19" s="122"/>
      <c r="C19" s="6"/>
      <c r="D19" s="107"/>
      <c r="E19" s="67"/>
      <c r="F19" s="67"/>
      <c r="G19" s="67"/>
      <c r="H19" s="45"/>
      <c r="I19" s="68"/>
      <c r="J19" s="11"/>
      <c r="K19" s="11"/>
      <c r="L19" s="122"/>
      <c r="M19" s="6"/>
      <c r="N19" s="107"/>
      <c r="O19" s="67"/>
      <c r="P19" s="67"/>
      <c r="Q19" s="67"/>
      <c r="R19" s="45"/>
      <c r="S19" s="68"/>
      <c r="T19" s="11"/>
      <c r="U19" s="11"/>
      <c r="V19" s="122"/>
      <c r="W19" s="6"/>
      <c r="X19" s="107"/>
      <c r="Y19" s="67"/>
      <c r="Z19" s="67"/>
      <c r="AA19" s="67"/>
      <c r="AB19" s="45"/>
      <c r="AC19" s="68"/>
      <c r="AD19" s="11"/>
      <c r="AE19" s="11"/>
      <c r="AF19" s="122"/>
      <c r="AG19" s="6"/>
      <c r="AH19" s="107"/>
      <c r="AI19" s="67"/>
      <c r="AJ19" s="67"/>
      <c r="AK19" s="67"/>
      <c r="AL19" s="45"/>
      <c r="AM19" s="68"/>
      <c r="AN19" s="11"/>
      <c r="AO19" s="11"/>
      <c r="AP19" s="122"/>
      <c r="AQ19" s="6"/>
      <c r="AR19" s="107"/>
      <c r="AS19" s="67"/>
      <c r="AT19" s="67"/>
      <c r="AU19" s="67"/>
      <c r="AV19" s="45"/>
      <c r="AW19" s="68"/>
      <c r="AX19" s="11"/>
      <c r="AY19" s="11"/>
      <c r="AZ19" s="122"/>
      <c r="BA19" s="6"/>
      <c r="BB19" s="107"/>
      <c r="BC19" s="67"/>
      <c r="BD19" s="67"/>
      <c r="BE19" s="67"/>
      <c r="BF19" s="45"/>
      <c r="BG19" s="68"/>
      <c r="BH19" s="11"/>
      <c r="BI19" s="11"/>
      <c r="BJ19" s="122"/>
      <c r="BK19" s="6"/>
      <c r="BL19" s="107"/>
      <c r="BM19" s="67"/>
      <c r="BN19" s="67"/>
      <c r="BO19" s="67"/>
      <c r="BP19" s="45"/>
      <c r="BQ19" s="68"/>
      <c r="BR19" s="11"/>
      <c r="BS19" s="11"/>
      <c r="BT19" s="122"/>
      <c r="BU19" s="6"/>
      <c r="BV19" s="107"/>
      <c r="BW19" s="67"/>
      <c r="BX19" s="67"/>
      <c r="BY19" s="67"/>
      <c r="BZ19" s="45"/>
      <c r="CA19" s="68"/>
      <c r="CB19" s="11"/>
      <c r="CC19" s="11"/>
      <c r="CD19" s="122"/>
      <c r="CE19" s="6"/>
      <c r="CF19" s="45"/>
      <c r="CG19" s="67"/>
      <c r="CH19" s="67"/>
      <c r="CI19" s="67"/>
      <c r="CJ19" s="67"/>
      <c r="CK19" s="68"/>
      <c r="CL19" s="11"/>
      <c r="CM19" s="11"/>
      <c r="CN19" s="122"/>
      <c r="CO19" s="6"/>
      <c r="CP19" s="107"/>
      <c r="CQ19" s="67"/>
      <c r="CR19" s="67"/>
      <c r="CS19" s="67"/>
      <c r="CT19" s="45"/>
      <c r="CU19" s="68"/>
      <c r="CV19" s="11"/>
      <c r="CW19" s="11"/>
      <c r="CX19" s="122"/>
      <c r="CY19" s="6"/>
      <c r="CZ19" s="107"/>
      <c r="DA19" s="67"/>
      <c r="DB19" s="67"/>
      <c r="DC19" s="67"/>
      <c r="DD19" s="45"/>
      <c r="DE19" s="68"/>
      <c r="DF19" s="11"/>
      <c r="DG19" s="11"/>
      <c r="DH19" s="122"/>
      <c r="DI19" s="6"/>
      <c r="DJ19" s="45"/>
      <c r="DK19" s="67"/>
      <c r="DL19" s="67"/>
      <c r="DM19" s="67"/>
      <c r="DN19" s="67"/>
      <c r="DO19" s="68"/>
      <c r="DP19" s="11"/>
      <c r="DQ19" s="11"/>
      <c r="DR19" s="122"/>
      <c r="DS19" s="6"/>
      <c r="DT19" s="45"/>
      <c r="DU19" s="67"/>
      <c r="DV19" s="67"/>
      <c r="DW19" s="67"/>
      <c r="DX19" s="67"/>
      <c r="DY19" s="68"/>
      <c r="DZ19" s="11"/>
      <c r="EA19" s="11"/>
      <c r="EB19" s="122"/>
      <c r="EC19" s="6"/>
      <c r="ED19" s="45"/>
      <c r="EE19" s="67"/>
      <c r="EF19" s="67"/>
      <c r="EG19" s="67"/>
      <c r="EH19" s="67"/>
      <c r="EI19" s="68"/>
      <c r="EJ19" s="11"/>
      <c r="EK19" s="11"/>
      <c r="EL19" s="122"/>
      <c r="EM19" s="6"/>
      <c r="EN19" s="45"/>
      <c r="EO19" s="67"/>
      <c r="EP19" s="67"/>
      <c r="EQ19" s="67"/>
      <c r="ER19" s="67"/>
      <c r="ES19" s="68"/>
      <c r="ET19" s="11"/>
      <c r="EU19" s="11"/>
      <c r="EV19" s="122"/>
      <c r="EW19" s="6"/>
      <c r="EX19" s="45"/>
      <c r="EY19" s="67"/>
      <c r="EZ19" s="67"/>
      <c r="FA19" s="67"/>
      <c r="FB19" s="67"/>
      <c r="FC19" s="68"/>
      <c r="FD19" s="11"/>
      <c r="FE19" s="11"/>
      <c r="FF19" s="122"/>
      <c r="FG19" s="6"/>
      <c r="FH19" s="45"/>
      <c r="FI19" s="67"/>
      <c r="FJ19" s="67"/>
      <c r="FK19" s="67"/>
      <c r="FL19" s="67"/>
      <c r="FM19" s="68"/>
      <c r="FN19" s="11"/>
      <c r="FO19" s="11"/>
      <c r="FP19" s="122"/>
      <c r="FQ19" s="6"/>
      <c r="FR19" s="45"/>
      <c r="FS19" s="67"/>
      <c r="FT19" s="67"/>
      <c r="FU19" s="67"/>
      <c r="FV19" s="67"/>
      <c r="FW19" s="68"/>
      <c r="FX19" s="11"/>
      <c r="FY19" s="11"/>
      <c r="FZ19" s="122"/>
      <c r="GA19" s="6"/>
      <c r="GB19" s="45"/>
      <c r="GC19" s="67"/>
      <c r="GD19" s="67"/>
      <c r="GE19" s="67"/>
      <c r="GF19" s="67"/>
      <c r="GG19" s="68"/>
      <c r="GH19" s="11"/>
      <c r="GI19" s="11"/>
      <c r="GJ19" s="122"/>
      <c r="GK19" s="6"/>
      <c r="GL19" s="45"/>
      <c r="GM19" s="67"/>
      <c r="GN19" s="67"/>
      <c r="GO19" s="67"/>
      <c r="GP19" s="67"/>
      <c r="GQ19" s="68"/>
      <c r="GR19" s="11"/>
      <c r="GS19" s="11"/>
      <c r="GT19" s="122"/>
      <c r="GU19" s="6"/>
      <c r="GV19" s="45"/>
      <c r="GW19" s="67"/>
      <c r="GX19" s="67"/>
      <c r="GY19" s="67"/>
      <c r="GZ19" s="67"/>
      <c r="HA19" s="68"/>
      <c r="HB19" s="11"/>
      <c r="HC19" s="11"/>
      <c r="HD19" s="122"/>
      <c r="HE19" s="6"/>
      <c r="HF19" s="45"/>
      <c r="HG19" s="67"/>
      <c r="HH19" s="67"/>
      <c r="HI19" s="67"/>
      <c r="HJ19" s="67"/>
      <c r="HK19" s="68"/>
      <c r="HL19" s="11"/>
      <c r="HM19" s="11"/>
      <c r="HN19" s="122"/>
      <c r="HO19" s="6"/>
      <c r="HP19" s="45"/>
      <c r="HQ19" s="67"/>
      <c r="HR19" s="67"/>
      <c r="HS19" s="67"/>
      <c r="HT19" s="67"/>
      <c r="HU19" s="68"/>
      <c r="HV19" s="11"/>
      <c r="HW19" s="11"/>
      <c r="HX19" s="122"/>
      <c r="HY19" s="6"/>
      <c r="HZ19" s="45"/>
      <c r="IA19" s="67"/>
      <c r="IB19" s="67"/>
      <c r="IC19" s="67"/>
      <c r="ID19" s="67"/>
      <c r="IE19" s="68"/>
      <c r="IF19" s="11"/>
      <c r="IG19" s="11"/>
      <c r="IH19" s="122"/>
      <c r="II19" s="6"/>
      <c r="IJ19" s="45"/>
      <c r="IK19" s="67"/>
      <c r="IL19" s="67"/>
      <c r="IM19" s="67"/>
      <c r="IN19" s="67"/>
      <c r="IO19" s="68"/>
      <c r="IP19" s="11"/>
      <c r="IQ19" s="11"/>
      <c r="IR19" s="134"/>
      <c r="JB19" s="134"/>
      <c r="JL19" s="134"/>
      <c r="JV19" s="134"/>
      <c r="KF19" s="134"/>
      <c r="KP19" s="134"/>
      <c r="KZ19" s="134"/>
    </row>
    <row xmlns:x14ac="http://schemas.microsoft.com/office/spreadsheetml/2009/9/ac" r="20" s="2" customFormat="true" x14ac:dyDescent="0.25">
      <c r="A20" s="402" t="str">
        <f ca="true">IF(ISBLANK('Data Summary'!A22),"",'Data Summary'!A22)</f>
        <v>GIN_2016_EMIS</v>
      </c>
      <c r="B20" s="122"/>
      <c r="C20" s="6"/>
      <c r="D20" s="108"/>
      <c r="E20" s="67"/>
      <c r="F20" s="67"/>
      <c r="G20" s="67"/>
      <c r="H20" s="67"/>
      <c r="I20" s="69"/>
      <c r="J20" s="11"/>
      <c r="K20" s="11"/>
      <c r="L20" s="122"/>
      <c r="M20" s="6"/>
      <c r="N20" s="108"/>
      <c r="O20" s="67"/>
      <c r="P20" s="67"/>
      <c r="Q20" s="67"/>
      <c r="R20" s="67"/>
      <c r="S20" s="69"/>
      <c r="T20" s="11"/>
      <c r="U20" s="11"/>
      <c r="V20" s="122"/>
      <c r="W20" s="6"/>
      <c r="X20" s="108"/>
      <c r="Y20" s="67"/>
      <c r="Z20" s="67"/>
      <c r="AA20" s="67"/>
      <c r="AB20" s="67"/>
      <c r="AC20" s="69"/>
      <c r="AD20" s="11"/>
      <c r="AE20" s="11"/>
      <c r="AF20" s="122"/>
      <c r="AG20" s="6"/>
      <c r="AH20" s="108"/>
      <c r="AI20" s="67"/>
      <c r="AJ20" s="67"/>
      <c r="AK20" s="67"/>
      <c r="AL20" s="67"/>
      <c r="AM20" s="69"/>
      <c r="AN20" s="11"/>
      <c r="AO20" s="11"/>
      <c r="AP20" s="122"/>
      <c r="AQ20" s="6"/>
      <c r="AR20" s="108"/>
      <c r="AS20" s="67"/>
      <c r="AT20" s="67"/>
      <c r="AU20" s="67"/>
      <c r="AV20" s="67"/>
      <c r="AW20" s="69"/>
      <c r="AX20" s="11"/>
      <c r="AY20" s="11"/>
      <c r="AZ20" s="122"/>
      <c r="BA20" s="6"/>
      <c r="BB20" s="108"/>
      <c r="BC20" s="67"/>
      <c r="BD20" s="67"/>
      <c r="BE20" s="67"/>
      <c r="BF20" s="67"/>
      <c r="BG20" s="69"/>
      <c r="BH20" s="11"/>
      <c r="BI20" s="11"/>
      <c r="BJ20" s="122"/>
      <c r="BK20" s="6"/>
      <c r="BL20" s="108"/>
      <c r="BM20" s="67"/>
      <c r="BN20" s="67"/>
      <c r="BO20" s="67"/>
      <c r="BP20" s="67"/>
      <c r="BQ20" s="69"/>
      <c r="BR20" s="11"/>
      <c r="BS20" s="11"/>
      <c r="BT20" s="122"/>
      <c r="BU20" s="6"/>
      <c r="BV20" s="108"/>
      <c r="BW20" s="67"/>
      <c r="BX20" s="67"/>
      <c r="BY20" s="67"/>
      <c r="BZ20" s="67"/>
      <c r="CA20" s="69"/>
      <c r="CB20" s="11"/>
      <c r="CC20" s="11"/>
      <c r="CD20" s="122"/>
      <c r="CE20" s="6"/>
      <c r="CF20" s="67"/>
      <c r="CG20" s="67"/>
      <c r="CH20" s="67"/>
      <c r="CI20" s="67"/>
      <c r="CJ20" s="67"/>
      <c r="CK20" s="69"/>
      <c r="CL20" s="11"/>
      <c r="CM20" s="11"/>
      <c r="CN20" s="122"/>
      <c r="CO20" s="6"/>
      <c r="CP20" s="108"/>
      <c r="CQ20" s="67"/>
      <c r="CR20" s="67"/>
      <c r="CS20" s="67"/>
      <c r="CT20" s="67"/>
      <c r="CU20" s="69"/>
      <c r="CV20" s="11"/>
      <c r="CW20" s="11"/>
      <c r="CX20" s="122"/>
      <c r="CY20" s="6"/>
      <c r="CZ20" s="108"/>
      <c r="DA20" s="67"/>
      <c r="DB20" s="67"/>
      <c r="DC20" s="67"/>
      <c r="DD20" s="67"/>
      <c r="DE20" s="69"/>
      <c r="DF20" s="11"/>
      <c r="DG20" s="11"/>
      <c r="DH20" s="122"/>
      <c r="DI20" s="6"/>
      <c r="DJ20" s="67"/>
      <c r="DK20" s="67"/>
      <c r="DL20" s="67"/>
      <c r="DM20" s="67"/>
      <c r="DN20" s="67"/>
      <c r="DO20" s="69"/>
      <c r="DP20" s="11"/>
      <c r="DQ20" s="11"/>
      <c r="DR20" s="122"/>
      <c r="DS20" s="6"/>
      <c r="DT20" s="67"/>
      <c r="DU20" s="67"/>
      <c r="DV20" s="67"/>
      <c r="DW20" s="67"/>
      <c r="DX20" s="67"/>
      <c r="DY20" s="69"/>
      <c r="DZ20" s="11"/>
      <c r="EA20" s="11"/>
      <c r="EB20" s="122"/>
      <c r="EC20" s="6"/>
      <c r="ED20" s="67"/>
      <c r="EE20" s="67"/>
      <c r="EF20" s="67"/>
      <c r="EG20" s="67"/>
      <c r="EH20" s="67"/>
      <c r="EI20" s="69"/>
      <c r="EJ20" s="11"/>
      <c r="EK20" s="11"/>
      <c r="EL20" s="122"/>
      <c r="EM20" s="6"/>
      <c r="EN20" s="67"/>
      <c r="EO20" s="67"/>
      <c r="EP20" s="67"/>
      <c r="EQ20" s="67"/>
      <c r="ER20" s="67"/>
      <c r="ES20" s="69"/>
      <c r="ET20" s="11"/>
      <c r="EU20" s="11"/>
      <c r="EV20" s="122"/>
      <c r="EW20" s="6"/>
      <c r="EX20" s="67"/>
      <c r="EY20" s="67"/>
      <c r="EZ20" s="67"/>
      <c r="FA20" s="67"/>
      <c r="FB20" s="67"/>
      <c r="FC20" s="69"/>
      <c r="FD20" s="11"/>
      <c r="FE20" s="11"/>
      <c r="FF20" s="122"/>
      <c r="FG20" s="6"/>
      <c r="FH20" s="67"/>
      <c r="FI20" s="67"/>
      <c r="FJ20" s="67"/>
      <c r="FK20" s="67"/>
      <c r="FL20" s="67"/>
      <c r="FM20" s="69"/>
      <c r="FN20" s="11"/>
      <c r="FO20" s="11"/>
      <c r="FP20" s="122"/>
      <c r="FQ20" s="6"/>
      <c r="FR20" s="67"/>
      <c r="FS20" s="67"/>
      <c r="FT20" s="67"/>
      <c r="FU20" s="67"/>
      <c r="FV20" s="67"/>
      <c r="FW20" s="69"/>
      <c r="FX20" s="11"/>
      <c r="FY20" s="11"/>
      <c r="FZ20" s="122"/>
      <c r="GA20" s="6"/>
      <c r="GB20" s="67"/>
      <c r="GC20" s="67"/>
      <c r="GD20" s="67"/>
      <c r="GE20" s="67"/>
      <c r="GF20" s="67"/>
      <c r="GG20" s="69"/>
      <c r="GH20" s="11"/>
      <c r="GI20" s="11"/>
      <c r="GJ20" s="122"/>
      <c r="GK20" s="6"/>
      <c r="GL20" s="67"/>
      <c r="GM20" s="67"/>
      <c r="GN20" s="67"/>
      <c r="GO20" s="67"/>
      <c r="GP20" s="67"/>
      <c r="GQ20" s="69"/>
      <c r="GR20" s="11"/>
      <c r="GS20" s="11"/>
      <c r="GT20" s="122"/>
      <c r="GU20" s="6"/>
      <c r="GV20" s="67"/>
      <c r="GW20" s="67"/>
      <c r="GX20" s="67"/>
      <c r="GY20" s="67"/>
      <c r="GZ20" s="67"/>
      <c r="HA20" s="69"/>
      <c r="HB20" s="11"/>
      <c r="HC20" s="11"/>
      <c r="HD20" s="122"/>
      <c r="HE20" s="6"/>
      <c r="HF20" s="67"/>
      <c r="HG20" s="67"/>
      <c r="HH20" s="67"/>
      <c r="HI20" s="67"/>
      <c r="HJ20" s="67"/>
      <c r="HK20" s="69"/>
      <c r="HL20" s="11"/>
      <c r="HM20" s="11"/>
      <c r="HN20" s="122"/>
      <c r="HO20" s="6"/>
      <c r="HP20" s="67"/>
      <c r="HQ20" s="67"/>
      <c r="HR20" s="67"/>
      <c r="HS20" s="67"/>
      <c r="HT20" s="67"/>
      <c r="HU20" s="69"/>
      <c r="HV20" s="11"/>
      <c r="HW20" s="11"/>
      <c r="HX20" s="122"/>
      <c r="HY20" s="6"/>
      <c r="HZ20" s="67"/>
      <c r="IA20" s="67"/>
      <c r="IB20" s="67"/>
      <c r="IC20" s="67"/>
      <c r="ID20" s="67"/>
      <c r="IE20" s="69"/>
      <c r="IF20" s="11"/>
      <c r="IG20" s="11"/>
      <c r="IH20" s="122"/>
      <c r="II20" s="6"/>
      <c r="IJ20" s="67"/>
      <c r="IK20" s="67"/>
      <c r="IL20" s="67"/>
      <c r="IM20" s="67"/>
      <c r="IN20" s="67"/>
      <c r="IO20" s="69"/>
      <c r="IP20" s="11"/>
      <c r="IQ20" s="11"/>
      <c r="IR20" s="134"/>
      <c r="JB20" s="134"/>
      <c r="JL20" s="134"/>
      <c r="JV20" s="134"/>
      <c r="KF20" s="134"/>
      <c r="KP20" s="134"/>
      <c r="KZ20" s="134"/>
    </row>
    <row xmlns:x14ac="http://schemas.microsoft.com/office/spreadsheetml/2009/9/ac" r="21" s="2" customFormat="true" x14ac:dyDescent="0.25">
      <c r="A21" s="402" t="str">
        <f ca="true">IF(ISBLANK('Data Summary'!A23),"",'Data Summary'!A23)</f>
        <v>GIN_2016_UIS</v>
      </c>
      <c r="B21" s="122"/>
      <c r="C21" s="13"/>
      <c r="D21" s="109"/>
      <c r="E21" s="7"/>
      <c r="F21" s="7"/>
      <c r="G21" s="7"/>
      <c r="H21" s="7"/>
      <c r="I21" s="69"/>
      <c r="J21" s="11"/>
      <c r="K21" s="11"/>
      <c r="L21" s="122"/>
      <c r="M21" s="13"/>
      <c r="N21" s="109"/>
      <c r="O21" s="7"/>
      <c r="P21" s="7"/>
      <c r="Q21" s="7"/>
      <c r="R21" s="7"/>
      <c r="S21" s="69"/>
      <c r="T21" s="11"/>
      <c r="U21" s="11"/>
      <c r="V21" s="122"/>
      <c r="W21" s="13"/>
      <c r="X21" s="109"/>
      <c r="Y21" s="7"/>
      <c r="Z21" s="7"/>
      <c r="AA21" s="7"/>
      <c r="AB21" s="7"/>
      <c r="AC21" s="69"/>
      <c r="AD21" s="11"/>
      <c r="AE21" s="11"/>
      <c r="AF21" s="122"/>
      <c r="AG21" s="13"/>
      <c r="AH21" s="109"/>
      <c r="AI21" s="7"/>
      <c r="AJ21" s="7"/>
      <c r="AK21" s="7"/>
      <c r="AL21" s="7"/>
      <c r="AM21" s="69"/>
      <c r="AN21" s="11"/>
      <c r="AO21" s="11"/>
      <c r="AP21" s="122" t="s">
        <v>283</v>
      </c>
      <c r="AQ21" s="13"/>
      <c r="AR21" s="109"/>
      <c r="AS21" s="7"/>
      <c r="AT21" s="7"/>
      <c r="AU21" s="7"/>
      <c r="AV21" s="7"/>
      <c r="AW21" s="69">
        <v>61.379310344827587</v>
      </c>
      <c r="AX21" s="11"/>
      <c r="AY21" s="11"/>
      <c r="AZ21" s="122"/>
      <c r="BA21" s="13"/>
      <c r="BB21" s="109"/>
      <c r="BC21" s="7"/>
      <c r="BD21" s="7"/>
      <c r="BE21" s="7"/>
      <c r="BF21" s="7"/>
      <c r="BG21" s="69"/>
      <c r="BH21" s="11"/>
      <c r="BI21" s="11"/>
      <c r="BJ21" s="122" t="s">
        <v>283</v>
      </c>
      <c r="BK21" s="13"/>
      <c r="BL21" s="109"/>
      <c r="BM21" s="7"/>
      <c r="BN21" s="7"/>
      <c r="BO21" s="7"/>
      <c r="BP21" s="7">
        <v>76.609085092770314</v>
      </c>
      <c r="BQ21" s="69">
        <v>79.694092827004212</v>
      </c>
      <c r="BR21" s="11"/>
      <c r="BS21" s="11"/>
      <c r="BT21" s="122" t="s">
        <v>283</v>
      </c>
      <c r="BU21" s="13"/>
      <c r="BV21" s="109"/>
      <c r="BW21" s="7"/>
      <c r="BX21" s="7"/>
      <c r="BY21" s="7"/>
      <c r="BZ21" s="7">
        <v>32.116151545363905</v>
      </c>
      <c r="CA21" s="69">
        <v>63.274336283185839</v>
      </c>
      <c r="CB21" s="11"/>
      <c r="CC21" s="11"/>
      <c r="CD21" s="122"/>
      <c r="CE21" s="13"/>
      <c r="CF21" s="7"/>
      <c r="CG21" s="7"/>
      <c r="CH21" s="7"/>
      <c r="CI21" s="7"/>
      <c r="CJ21" s="7"/>
      <c r="CK21" s="69"/>
      <c r="CL21" s="11"/>
      <c r="CM21" s="11"/>
      <c r="CN21" s="122"/>
      <c r="CO21" s="13"/>
      <c r="CP21" s="109"/>
      <c r="CQ21" s="7"/>
      <c r="CR21" s="7"/>
      <c r="CS21" s="7"/>
      <c r="CT21" s="7"/>
      <c r="CU21" s="69"/>
      <c r="CV21" s="11"/>
      <c r="CW21" s="11"/>
      <c r="CX21" s="122"/>
      <c r="CY21" s="13"/>
      <c r="CZ21" s="109"/>
      <c r="DA21" s="7"/>
      <c r="DB21" s="7"/>
      <c r="DC21" s="7"/>
      <c r="DD21" s="7"/>
      <c r="DE21" s="69"/>
      <c r="DF21" s="11"/>
      <c r="DG21" s="11"/>
      <c r="DH21" s="122"/>
      <c r="DI21" s="13"/>
      <c r="DJ21" s="7"/>
      <c r="DK21" s="7"/>
      <c r="DL21" s="7"/>
      <c r="DM21" s="7"/>
      <c r="DN21" s="7"/>
      <c r="DO21" s="69"/>
      <c r="DP21" s="11"/>
      <c r="DQ21" s="11"/>
      <c r="DR21" s="122"/>
      <c r="DS21" s="13"/>
      <c r="DT21" s="7"/>
      <c r="DU21" s="7"/>
      <c r="DV21" s="7"/>
      <c r="DW21" s="7"/>
      <c r="DX21" s="7"/>
      <c r="DY21" s="69"/>
      <c r="DZ21" s="11"/>
      <c r="EA21" s="11"/>
      <c r="EB21" s="122"/>
      <c r="EC21" s="13"/>
      <c r="ED21" s="7"/>
      <c r="EE21" s="7"/>
      <c r="EF21" s="7"/>
      <c r="EG21" s="7"/>
      <c r="EH21" s="7"/>
      <c r="EI21" s="69"/>
      <c r="EJ21" s="11"/>
      <c r="EK21" s="11"/>
      <c r="EL21" s="122"/>
      <c r="EM21" s="13"/>
      <c r="EN21" s="7"/>
      <c r="EO21" s="7"/>
      <c r="EP21" s="7"/>
      <c r="EQ21" s="7"/>
      <c r="ER21" s="7"/>
      <c r="ES21" s="69"/>
      <c r="ET21" s="11"/>
      <c r="EU21" s="11"/>
      <c r="EV21" s="122"/>
      <c r="EW21" s="13"/>
      <c r="EX21" s="7"/>
      <c r="EY21" s="7"/>
      <c r="EZ21" s="7"/>
      <c r="FA21" s="7"/>
      <c r="FB21" s="7"/>
      <c r="FC21" s="69"/>
      <c r="FD21" s="11"/>
      <c r="FE21" s="11"/>
      <c r="FF21" s="122"/>
      <c r="FG21" s="13"/>
      <c r="FH21" s="7"/>
      <c r="FI21" s="7"/>
      <c r="FJ21" s="7"/>
      <c r="FK21" s="7"/>
      <c r="FL21" s="7"/>
      <c r="FM21" s="69"/>
      <c r="FN21" s="11"/>
      <c r="FO21" s="11"/>
      <c r="FP21" s="122"/>
      <c r="FQ21" s="13"/>
      <c r="FR21" s="7"/>
      <c r="FS21" s="7"/>
      <c r="FT21" s="7"/>
      <c r="FU21" s="7"/>
      <c r="FV21" s="7"/>
      <c r="FW21" s="69"/>
      <c r="FX21" s="11"/>
      <c r="FY21" s="11"/>
      <c r="FZ21" s="122" t="s">
        <v>283</v>
      </c>
      <c r="GA21" s="13"/>
      <c r="GB21" s="7"/>
      <c r="GC21" s="7">
        <v>65.118679050567593</v>
      </c>
      <c r="GD21" s="7">
        <v>23.876324076724877</v>
      </c>
      <c r="GE21" s="7"/>
      <c r="GF21" s="7">
        <v>35.995148084504194</v>
      </c>
      <c r="GG21" s="69"/>
      <c r="GH21" s="11"/>
      <c r="GI21" s="11"/>
      <c r="GJ21" s="122" t="s">
        <v>283</v>
      </c>
      <c r="GK21" s="13"/>
      <c r="GL21" s="7"/>
      <c r="GM21" s="7">
        <v>67.343541944074573</v>
      </c>
      <c r="GN21" s="7">
        <v>27.799717912552889</v>
      </c>
      <c r="GO21" s="7"/>
      <c r="GP21" s="7">
        <v>39.568060233802257</v>
      </c>
      <c r="GQ21" s="69">
        <v>78.499440089585676</v>
      </c>
      <c r="GR21" s="11"/>
      <c r="GS21" s="11"/>
      <c r="GT21" s="122"/>
      <c r="GU21" s="13"/>
      <c r="GV21" s="7"/>
      <c r="GW21" s="7"/>
      <c r="GX21" s="7"/>
      <c r="GY21" s="7"/>
      <c r="GZ21" s="7"/>
      <c r="HA21" s="69"/>
      <c r="HB21" s="11"/>
      <c r="HC21" s="11"/>
      <c r="HD21" s="122" t="s">
        <v>283</v>
      </c>
      <c r="HE21" s="13" t="s">
        <v>359</v>
      </c>
      <c r="HF21" s="7"/>
      <c r="HG21" s="7">
        <v>67.501626545217945</v>
      </c>
      <c r="HH21" s="7">
        <v>29.132546842470507</v>
      </c>
      <c r="HI21" s="7"/>
      <c r="HJ21" s="7">
        <v>40.607062943866133</v>
      </c>
      <c r="HK21" s="69">
        <v>79.694092827004212</v>
      </c>
      <c r="HL21" s="11"/>
      <c r="HM21" s="11"/>
      <c r="HN21" s="122" t="s">
        <v>283</v>
      </c>
      <c r="HO21" s="13" t="s">
        <v>359</v>
      </c>
      <c r="HP21" s="7"/>
      <c r="HQ21" s="7">
        <v>69.411764705882348</v>
      </c>
      <c r="HR21" s="7">
        <v>32.143826322930799</v>
      </c>
      <c r="HS21" s="7"/>
      <c r="HT21" s="7">
        <v>43.706130088909681</v>
      </c>
      <c r="HU21" s="69">
        <v>79.776915615906887</v>
      </c>
      <c r="HV21" s="11"/>
      <c r="HW21" s="11"/>
      <c r="HX21" s="122"/>
      <c r="HY21" s="13"/>
      <c r="HZ21" s="7"/>
      <c r="IA21" s="7"/>
      <c r="IB21" s="7"/>
      <c r="IC21" s="7"/>
      <c r="ID21" s="7"/>
      <c r="IE21" s="69"/>
      <c r="IF21" s="11"/>
      <c r="IG21" s="11"/>
      <c r="IH21" s="122"/>
      <c r="II21" s="13"/>
      <c r="IJ21" s="7"/>
      <c r="IK21" s="7"/>
      <c r="IL21" s="7"/>
      <c r="IM21" s="7"/>
      <c r="IN21" s="7"/>
      <c r="IO21" s="69"/>
      <c r="IP21" s="11"/>
      <c r="IQ21" s="11"/>
      <c r="IR21" s="134"/>
      <c r="JB21" s="134"/>
      <c r="JL21" s="134"/>
      <c r="JV21" s="134"/>
      <c r="KF21" s="134"/>
      <c r="KP21" s="134"/>
      <c r="KZ21" s="134"/>
    </row>
    <row xmlns:x14ac="http://schemas.microsoft.com/office/spreadsheetml/2009/9/ac" r="22" s="2" customFormat="true" x14ac:dyDescent="0.25">
      <c r="A22" s="402" t="str">
        <f ca="true">IF(ISBLANK('Data Summary'!A24),"",'Data Summary'!A24)</f>
        <v>GIN_2017_EMIS</v>
      </c>
      <c r="B22" s="122"/>
      <c r="C22" s="13"/>
      <c r="D22" s="109"/>
      <c r="E22" s="7"/>
      <c r="F22" s="7"/>
      <c r="G22" s="7"/>
      <c r="H22" s="7"/>
      <c r="I22" s="26"/>
      <c r="J22" s="11"/>
      <c r="K22" s="11"/>
      <c r="L22" s="122"/>
      <c r="M22" s="13"/>
      <c r="N22" s="109"/>
      <c r="O22" s="7"/>
      <c r="P22" s="7"/>
      <c r="Q22" s="7"/>
      <c r="R22" s="7"/>
      <c r="S22" s="26"/>
      <c r="T22" s="11"/>
      <c r="U22" s="11"/>
      <c r="V22" s="122"/>
      <c r="W22" s="13"/>
      <c r="X22" s="109"/>
      <c r="Y22" s="7"/>
      <c r="Z22" s="7"/>
      <c r="AA22" s="7"/>
      <c r="AB22" s="7"/>
      <c r="AC22" s="26"/>
      <c r="AD22" s="11"/>
      <c r="AE22" s="11"/>
      <c r="AF22" s="122"/>
      <c r="AG22" s="13"/>
      <c r="AH22" s="109"/>
      <c r="AI22" s="7"/>
      <c r="AJ22" s="7"/>
      <c r="AK22" s="7"/>
      <c r="AL22" s="7"/>
      <c r="AM22" s="26"/>
      <c r="AN22" s="11"/>
      <c r="AO22" s="11"/>
      <c r="AP22" s="122"/>
      <c r="AQ22" s="13"/>
      <c r="AR22" s="109"/>
      <c r="AS22" s="7"/>
      <c r="AT22" s="7"/>
      <c r="AU22" s="7"/>
      <c r="AV22" s="7"/>
      <c r="AW22" s="26"/>
      <c r="AX22" s="11"/>
      <c r="AY22" s="11"/>
      <c r="AZ22" s="122"/>
      <c r="BA22" s="13"/>
      <c r="BB22" s="109"/>
      <c r="BC22" s="7"/>
      <c r="BD22" s="7"/>
      <c r="BE22" s="7"/>
      <c r="BF22" s="7"/>
      <c r="BG22" s="26"/>
      <c r="BH22" s="11"/>
      <c r="BI22" s="11"/>
      <c r="BJ22" s="122"/>
      <c r="BK22" s="13"/>
      <c r="BL22" s="109"/>
      <c r="BM22" s="7"/>
      <c r="BN22" s="7"/>
      <c r="BO22" s="7"/>
      <c r="BP22" s="7"/>
      <c r="BQ22" s="26"/>
      <c r="BR22" s="11"/>
      <c r="BS22" s="11"/>
      <c r="BT22" s="122"/>
      <c r="BU22" s="13"/>
      <c r="BV22" s="109"/>
      <c r="BW22" s="7"/>
      <c r="BX22" s="7"/>
      <c r="BY22" s="7"/>
      <c r="BZ22" s="7"/>
      <c r="CA22" s="26"/>
      <c r="CB22" s="11"/>
      <c r="CC22" s="11"/>
      <c r="CD22" s="122"/>
      <c r="CE22" s="13"/>
      <c r="CF22" s="7"/>
      <c r="CG22" s="7"/>
      <c r="CH22" s="7"/>
      <c r="CI22" s="7"/>
      <c r="CJ22" s="7"/>
      <c r="CK22" s="26"/>
      <c r="CL22" s="11"/>
      <c r="CM22" s="11"/>
      <c r="CN22" s="122"/>
      <c r="CO22" s="13"/>
      <c r="CP22" s="109"/>
      <c r="CQ22" s="7"/>
      <c r="CR22" s="7"/>
      <c r="CS22" s="7"/>
      <c r="CT22" s="7"/>
      <c r="CU22" s="26"/>
      <c r="CV22" s="11"/>
      <c r="CW22" s="11"/>
      <c r="CX22" s="122"/>
      <c r="CY22" s="13"/>
      <c r="CZ22" s="109"/>
      <c r="DA22" s="7"/>
      <c r="DB22" s="7"/>
      <c r="DC22" s="7"/>
      <c r="DD22" s="7"/>
      <c r="DE22" s="26"/>
      <c r="DF22" s="11"/>
      <c r="DG22" s="11"/>
      <c r="DH22" s="122"/>
      <c r="DI22" s="13"/>
      <c r="DJ22" s="7"/>
      <c r="DK22" s="7"/>
      <c r="DL22" s="7"/>
      <c r="DM22" s="7"/>
      <c r="DN22" s="7"/>
      <c r="DO22" s="26"/>
      <c r="DP22" s="11"/>
      <c r="DQ22" s="11"/>
      <c r="DR22" s="122"/>
      <c r="DS22" s="13"/>
      <c r="DT22" s="7"/>
      <c r="DU22" s="7"/>
      <c r="DV22" s="7"/>
      <c r="DW22" s="7"/>
      <c r="DX22" s="7"/>
      <c r="DY22" s="26"/>
      <c r="DZ22" s="11"/>
      <c r="EA22" s="11"/>
      <c r="EB22" s="122"/>
      <c r="EC22" s="13"/>
      <c r="ED22" s="7"/>
      <c r="EE22" s="7"/>
      <c r="EF22" s="7"/>
      <c r="EG22" s="7"/>
      <c r="EH22" s="7"/>
      <c r="EI22" s="26"/>
      <c r="EJ22" s="11"/>
      <c r="EK22" s="11"/>
      <c r="EL22" s="122"/>
      <c r="EM22" s="13"/>
      <c r="EN22" s="7"/>
      <c r="EO22" s="7"/>
      <c r="EP22" s="7"/>
      <c r="EQ22" s="7"/>
      <c r="ER22" s="7"/>
      <c r="ES22" s="26"/>
      <c r="ET22" s="11"/>
      <c r="EU22" s="11"/>
      <c r="EV22" s="122"/>
      <c r="EW22" s="13"/>
      <c r="EX22" s="7"/>
      <c r="EY22" s="7"/>
      <c r="EZ22" s="7"/>
      <c r="FA22" s="7"/>
      <c r="FB22" s="7"/>
      <c r="FC22" s="26"/>
      <c r="FD22" s="11"/>
      <c r="FE22" s="11"/>
      <c r="FF22" s="122"/>
      <c r="FG22" s="13"/>
      <c r="FH22" s="7"/>
      <c r="FI22" s="7"/>
      <c r="FJ22" s="7"/>
      <c r="FK22" s="7"/>
      <c r="FL22" s="7"/>
      <c r="FM22" s="26"/>
      <c r="FN22" s="11"/>
      <c r="FO22" s="11"/>
      <c r="FP22" s="122"/>
      <c r="FQ22" s="13"/>
      <c r="FR22" s="7"/>
      <c r="FS22" s="7"/>
      <c r="FT22" s="7"/>
      <c r="FU22" s="7"/>
      <c r="FV22" s="7"/>
      <c r="FW22" s="26"/>
      <c r="FX22" s="11"/>
      <c r="FY22" s="11"/>
      <c r="FZ22" s="122"/>
      <c r="GA22" s="13"/>
      <c r="GB22" s="7"/>
      <c r="GC22" s="7"/>
      <c r="GD22" s="7"/>
      <c r="GE22" s="7"/>
      <c r="GF22" s="7"/>
      <c r="GG22" s="26"/>
      <c r="GH22" s="11"/>
      <c r="GI22" s="11"/>
      <c r="GJ22" s="122"/>
      <c r="GK22" s="13"/>
      <c r="GL22" s="7"/>
      <c r="GM22" s="7"/>
      <c r="GN22" s="7"/>
      <c r="GO22" s="7"/>
      <c r="GP22" s="7"/>
      <c r="GQ22" s="26"/>
      <c r="GR22" s="11"/>
      <c r="GS22" s="11"/>
      <c r="GT22" s="122"/>
      <c r="GU22" s="13"/>
      <c r="GV22" s="7"/>
      <c r="GW22" s="7"/>
      <c r="GX22" s="7"/>
      <c r="GY22" s="7"/>
      <c r="GZ22" s="7"/>
      <c r="HA22" s="26"/>
      <c r="HB22" s="11"/>
      <c r="HC22" s="11"/>
      <c r="HD22" s="122"/>
      <c r="HE22" s="13"/>
      <c r="HF22" s="7"/>
      <c r="HG22" s="7"/>
      <c r="HH22" s="7"/>
      <c r="HI22" s="7"/>
      <c r="HJ22" s="7"/>
      <c r="HK22" s="26"/>
      <c r="HL22" s="11"/>
      <c r="HM22" s="11"/>
      <c r="HN22" s="122"/>
      <c r="HO22" s="13"/>
      <c r="HP22" s="7"/>
      <c r="HQ22" s="7"/>
      <c r="HR22" s="7"/>
      <c r="HS22" s="7"/>
      <c r="HT22" s="7"/>
      <c r="HU22" s="26"/>
      <c r="HV22" s="11"/>
      <c r="HW22" s="11"/>
      <c r="HX22" s="122"/>
      <c r="HY22" s="13"/>
      <c r="HZ22" s="7"/>
      <c r="IA22" s="7"/>
      <c r="IB22" s="7"/>
      <c r="IC22" s="7"/>
      <c r="ID22" s="7"/>
      <c r="IE22" s="26"/>
      <c r="IF22" s="11"/>
      <c r="IG22" s="11"/>
      <c r="IH22" s="122"/>
      <c r="II22" s="13"/>
      <c r="IJ22" s="7"/>
      <c r="IK22" s="7"/>
      <c r="IL22" s="7"/>
      <c r="IM22" s="7"/>
      <c r="IN22" s="7"/>
      <c r="IO22" s="26"/>
      <c r="IP22" s="11"/>
      <c r="IQ22" s="11"/>
      <c r="IR22" s="134"/>
      <c r="JB22" s="134"/>
      <c r="JL22" s="134"/>
      <c r="JV22" s="134"/>
      <c r="KF22" s="134"/>
      <c r="KP22" s="134"/>
      <c r="KZ22" s="134"/>
    </row>
    <row xmlns:x14ac="http://schemas.microsoft.com/office/spreadsheetml/2009/9/ac" r="23" s="2" customFormat="true" x14ac:dyDescent="0.25">
      <c r="A23" s="402" t="str">
        <f ca="true">IF(ISBLANK('Data Summary'!A25),"",'Data Summary'!A25)</f>
        <v>GIN_2018_EMIS</v>
      </c>
      <c r="B23" s="122"/>
      <c r="C23" s="13"/>
      <c r="D23" s="7"/>
      <c r="E23" s="7"/>
      <c r="F23" s="7"/>
      <c r="G23" s="7"/>
      <c r="H23" s="7"/>
      <c r="I23" s="26"/>
      <c r="J23" s="11"/>
      <c r="K23" s="11"/>
      <c r="L23" s="122"/>
      <c r="M23" s="13"/>
      <c r="N23" s="7"/>
      <c r="O23" s="7"/>
      <c r="P23" s="7"/>
      <c r="Q23" s="7"/>
      <c r="R23" s="7"/>
      <c r="S23" s="26"/>
      <c r="T23" s="11"/>
      <c r="U23" s="11"/>
      <c r="V23" s="122"/>
      <c r="W23" s="13"/>
      <c r="X23" s="7"/>
      <c r="Y23" s="7"/>
      <c r="Z23" s="7"/>
      <c r="AA23" s="7"/>
      <c r="AB23" s="7"/>
      <c r="AC23" s="26"/>
      <c r="AD23" s="11"/>
      <c r="AE23" s="11"/>
      <c r="AF23" s="122"/>
      <c r="AG23" s="13"/>
      <c r="AH23" s="7"/>
      <c r="AI23" s="7"/>
      <c r="AJ23" s="7"/>
      <c r="AK23" s="7"/>
      <c r="AL23" s="7"/>
      <c r="AM23" s="26"/>
      <c r="AN23" s="11"/>
      <c r="AO23" s="11"/>
      <c r="AP23" s="122"/>
      <c r="AQ23" s="13"/>
      <c r="AR23" s="7"/>
      <c r="AS23" s="7"/>
      <c r="AT23" s="7"/>
      <c r="AU23" s="7"/>
      <c r="AV23" s="7"/>
      <c r="AW23" s="26"/>
      <c r="AX23" s="11"/>
      <c r="AY23" s="11"/>
      <c r="AZ23" s="122"/>
      <c r="BA23" s="13"/>
      <c r="BB23" s="7"/>
      <c r="BC23" s="7"/>
      <c r="BD23" s="7"/>
      <c r="BE23" s="7"/>
      <c r="BF23" s="7"/>
      <c r="BG23" s="26"/>
      <c r="BH23" s="11"/>
      <c r="BI23" s="11"/>
      <c r="BJ23" s="122"/>
      <c r="BK23" s="13"/>
      <c r="BL23" s="7"/>
      <c r="BM23" s="7"/>
      <c r="BN23" s="7"/>
      <c r="BO23" s="7"/>
      <c r="BP23" s="7"/>
      <c r="BQ23" s="26"/>
      <c r="BR23" s="11"/>
      <c r="BS23" s="11"/>
      <c r="BT23" s="122"/>
      <c r="BU23" s="13"/>
      <c r="BV23" s="7"/>
      <c r="BW23" s="7"/>
      <c r="BX23" s="7"/>
      <c r="BY23" s="7"/>
      <c r="BZ23" s="7"/>
      <c r="CA23" s="26"/>
      <c r="CB23" s="11"/>
      <c r="CC23" s="11"/>
      <c r="CD23" s="122"/>
      <c r="CE23" s="13"/>
      <c r="CF23" s="7"/>
      <c r="CG23" s="7"/>
      <c r="CH23" s="7"/>
      <c r="CI23" s="7"/>
      <c r="CJ23" s="7"/>
      <c r="CK23" s="26"/>
      <c r="CL23" s="11"/>
      <c r="CM23" s="11"/>
      <c r="CN23" s="122"/>
      <c r="CO23" s="13"/>
      <c r="CP23" s="7"/>
      <c r="CQ23" s="7"/>
      <c r="CR23" s="7"/>
      <c r="CS23" s="7"/>
      <c r="CT23" s="7"/>
      <c r="CU23" s="26"/>
      <c r="CV23" s="11"/>
      <c r="CW23" s="11"/>
      <c r="CX23" s="122"/>
      <c r="CY23" s="13"/>
      <c r="CZ23" s="7"/>
      <c r="DA23" s="7"/>
      <c r="DB23" s="7"/>
      <c r="DC23" s="7"/>
      <c r="DD23" s="7"/>
      <c r="DE23" s="26"/>
      <c r="DF23" s="11"/>
      <c r="DG23" s="11"/>
      <c r="DH23" s="122"/>
      <c r="DI23" s="13"/>
      <c r="DJ23" s="7"/>
      <c r="DK23" s="7"/>
      <c r="DL23" s="7"/>
      <c r="DM23" s="7"/>
      <c r="DN23" s="7"/>
      <c r="DO23" s="26"/>
      <c r="DP23" s="11"/>
      <c r="DQ23" s="11"/>
      <c r="DR23" s="122"/>
      <c r="DS23" s="13"/>
      <c r="DT23" s="7"/>
      <c r="DU23" s="7"/>
      <c r="DV23" s="7"/>
      <c r="DW23" s="7"/>
      <c r="DX23" s="7"/>
      <c r="DY23" s="26"/>
      <c r="DZ23" s="11"/>
      <c r="EA23" s="11"/>
      <c r="EB23" s="122"/>
      <c r="EC23" s="13"/>
      <c r="ED23" s="7"/>
      <c r="EE23" s="7"/>
      <c r="EF23" s="7"/>
      <c r="EG23" s="7"/>
      <c r="EH23" s="7"/>
      <c r="EI23" s="26"/>
      <c r="EJ23" s="11"/>
      <c r="EK23" s="11"/>
      <c r="EL23" s="122"/>
      <c r="EM23" s="13"/>
      <c r="EN23" s="7"/>
      <c r="EO23" s="7"/>
      <c r="EP23" s="7"/>
      <c r="EQ23" s="7"/>
      <c r="ER23" s="7"/>
      <c r="ES23" s="26"/>
      <c r="ET23" s="11"/>
      <c r="EU23" s="11"/>
      <c r="EV23" s="122"/>
      <c r="EW23" s="13"/>
      <c r="EX23" s="7"/>
      <c r="EY23" s="7"/>
      <c r="EZ23" s="7"/>
      <c r="FA23" s="7"/>
      <c r="FB23" s="7"/>
      <c r="FC23" s="26"/>
      <c r="FD23" s="11"/>
      <c r="FE23" s="11"/>
      <c r="FF23" s="122"/>
      <c r="FG23" s="13"/>
      <c r="FH23" s="7"/>
      <c r="FI23" s="7"/>
      <c r="FJ23" s="7"/>
      <c r="FK23" s="7"/>
      <c r="FL23" s="7"/>
      <c r="FM23" s="26"/>
      <c r="FN23" s="11"/>
      <c r="FO23" s="11"/>
      <c r="FP23" s="122"/>
      <c r="FQ23" s="13"/>
      <c r="FR23" s="7"/>
      <c r="FS23" s="7"/>
      <c r="FT23" s="7"/>
      <c r="FU23" s="7"/>
      <c r="FV23" s="7"/>
      <c r="FW23" s="26"/>
      <c r="FX23" s="11"/>
      <c r="FY23" s="11"/>
      <c r="FZ23" s="122"/>
      <c r="GA23" s="13"/>
      <c r="GB23" s="7"/>
      <c r="GC23" s="7"/>
      <c r="GD23" s="7"/>
      <c r="GE23" s="7"/>
      <c r="GF23" s="7"/>
      <c r="GG23" s="26"/>
      <c r="GH23" s="11"/>
      <c r="GI23" s="11"/>
      <c r="GJ23" s="122"/>
      <c r="GK23" s="13"/>
      <c r="GL23" s="7"/>
      <c r="GM23" s="7"/>
      <c r="GN23" s="7"/>
      <c r="GO23" s="7"/>
      <c r="GP23" s="7"/>
      <c r="GQ23" s="26"/>
      <c r="GR23" s="11"/>
      <c r="GS23" s="11"/>
      <c r="GT23" s="122"/>
      <c r="GU23" s="13"/>
      <c r="GV23" s="7"/>
      <c r="GW23" s="7"/>
      <c r="GX23" s="7"/>
      <c r="GY23" s="7"/>
      <c r="GZ23" s="7"/>
      <c r="HA23" s="26"/>
      <c r="HB23" s="11"/>
      <c r="HC23" s="11"/>
      <c r="HD23" s="122"/>
      <c r="HE23" s="13"/>
      <c r="HF23" s="7"/>
      <c r="HG23" s="7"/>
      <c r="HH23" s="7"/>
      <c r="HI23" s="7"/>
      <c r="HJ23" s="7"/>
      <c r="HK23" s="26"/>
      <c r="HL23" s="11"/>
      <c r="HM23" s="11"/>
      <c r="HN23" s="122"/>
      <c r="HO23" s="13"/>
      <c r="HP23" s="7"/>
      <c r="HQ23" s="7"/>
      <c r="HR23" s="7"/>
      <c r="HS23" s="7"/>
      <c r="HT23" s="7"/>
      <c r="HU23" s="26"/>
      <c r="HV23" s="11"/>
      <c r="HW23" s="11"/>
      <c r="HX23" s="122"/>
      <c r="HY23" s="13"/>
      <c r="HZ23" s="7"/>
      <c r="IA23" s="7"/>
      <c r="IB23" s="7"/>
      <c r="IC23" s="7"/>
      <c r="ID23" s="7"/>
      <c r="IE23" s="26"/>
      <c r="IF23" s="11"/>
      <c r="IG23" s="11"/>
      <c r="IH23" s="122"/>
      <c r="II23" s="13"/>
      <c r="IJ23" s="7"/>
      <c r="IK23" s="7"/>
      <c r="IL23" s="7"/>
      <c r="IM23" s="7"/>
      <c r="IN23" s="7"/>
      <c r="IO23" s="26"/>
      <c r="IP23" s="11"/>
      <c r="IQ23" s="11"/>
      <c r="IR23" s="134"/>
      <c r="JB23" s="134"/>
      <c r="JL23" s="134"/>
      <c r="JV23" s="134"/>
      <c r="KF23" s="134"/>
      <c r="KP23" s="134"/>
      <c r="KZ23" s="134"/>
    </row>
    <row xmlns:x14ac="http://schemas.microsoft.com/office/spreadsheetml/2009/9/ac" r="24" s="2" customFormat="true" x14ac:dyDescent="0.25">
      <c r="A24" s="402" t="str">
        <f ca="true">IF(ISBLANK('Data Summary'!A26),"",'Data Summary'!A26)</f>
        <v>GIN_2019_UIS</v>
      </c>
      <c r="B24" s="122"/>
      <c r="C24" s="13"/>
      <c r="D24" s="7"/>
      <c r="E24" s="7"/>
      <c r="F24" s="7"/>
      <c r="G24" s="7"/>
      <c r="H24" s="7"/>
      <c r="I24" s="26"/>
      <c r="J24" s="11"/>
      <c r="K24" s="11"/>
      <c r="L24" s="122"/>
      <c r="M24" s="13"/>
      <c r="N24" s="7"/>
      <c r="O24" s="7"/>
      <c r="P24" s="7"/>
      <c r="Q24" s="7"/>
      <c r="R24" s="7"/>
      <c r="S24" s="26"/>
      <c r="T24" s="11"/>
      <c r="U24" s="11"/>
      <c r="V24" s="122"/>
      <c r="W24" s="13"/>
      <c r="X24" s="7"/>
      <c r="Y24" s="7"/>
      <c r="Z24" s="7"/>
      <c r="AA24" s="7"/>
      <c r="AB24" s="7"/>
      <c r="AC24" s="26"/>
      <c r="AD24" s="11"/>
      <c r="AE24" s="11"/>
      <c r="AF24" s="122"/>
      <c r="AG24" s="13"/>
      <c r="AH24" s="7"/>
      <c r="AI24" s="7"/>
      <c r="AJ24" s="7"/>
      <c r="AK24" s="7"/>
      <c r="AL24" s="7"/>
      <c r="AM24" s="26"/>
      <c r="AN24" s="11"/>
      <c r="AO24" s="11"/>
      <c r="AP24" s="122"/>
      <c r="AQ24" s="13"/>
      <c r="AR24" s="7"/>
      <c r="AS24" s="7"/>
      <c r="AT24" s="7"/>
      <c r="AU24" s="7"/>
      <c r="AV24" s="7"/>
      <c r="AW24" s="26"/>
      <c r="AX24" s="11"/>
      <c r="AY24" s="11"/>
      <c r="AZ24" s="122"/>
      <c r="BA24" s="13"/>
      <c r="BB24" s="7"/>
      <c r="BC24" s="7"/>
      <c r="BD24" s="7"/>
      <c r="BE24" s="7"/>
      <c r="BF24" s="7"/>
      <c r="BG24" s="26"/>
      <c r="BH24" s="11"/>
      <c r="BI24" s="11"/>
      <c r="BJ24" s="122"/>
      <c r="BK24" s="13"/>
      <c r="BL24" s="7"/>
      <c r="BM24" s="7"/>
      <c r="BN24" s="7"/>
      <c r="BO24" s="7"/>
      <c r="BP24" s="7"/>
      <c r="BQ24" s="26"/>
      <c r="BR24" s="11"/>
      <c r="BS24" s="11"/>
      <c r="BT24" s="122"/>
      <c r="BU24" s="13"/>
      <c r="BV24" s="7"/>
      <c r="BW24" s="7"/>
      <c r="BX24" s="7"/>
      <c r="BY24" s="7"/>
      <c r="BZ24" s="7"/>
      <c r="CA24" s="26"/>
      <c r="CB24" s="11"/>
      <c r="CC24" s="11"/>
      <c r="CD24" s="122"/>
      <c r="CE24" s="13"/>
      <c r="CF24" s="7"/>
      <c r="CG24" s="7"/>
      <c r="CH24" s="7"/>
      <c r="CI24" s="7"/>
      <c r="CJ24" s="7"/>
      <c r="CK24" s="26"/>
      <c r="CL24" s="11"/>
      <c r="CM24" s="11"/>
      <c r="CN24" s="122"/>
      <c r="CO24" s="13"/>
      <c r="CP24" s="7"/>
      <c r="CQ24" s="7"/>
      <c r="CR24" s="7"/>
      <c r="CS24" s="7"/>
      <c r="CT24" s="7"/>
      <c r="CU24" s="26"/>
      <c r="CV24" s="11"/>
      <c r="CW24" s="11"/>
      <c r="CX24" s="122"/>
      <c r="CY24" s="13"/>
      <c r="CZ24" s="7"/>
      <c r="DA24" s="7"/>
      <c r="DB24" s="7"/>
      <c r="DC24" s="7"/>
      <c r="DD24" s="7"/>
      <c r="DE24" s="26"/>
      <c r="DF24" s="11"/>
      <c r="DG24" s="11"/>
      <c r="DH24" s="122"/>
      <c r="DI24" s="13"/>
      <c r="DJ24" s="7"/>
      <c r="DK24" s="7"/>
      <c r="DL24" s="7"/>
      <c r="DM24" s="7"/>
      <c r="DN24" s="7"/>
      <c r="DO24" s="26"/>
      <c r="DP24" s="11"/>
      <c r="DQ24" s="11"/>
      <c r="DR24" s="122"/>
      <c r="DS24" s="13"/>
      <c r="DT24" s="7"/>
      <c r="DU24" s="7"/>
      <c r="DV24" s="7"/>
      <c r="DW24" s="7"/>
      <c r="DX24" s="7"/>
      <c r="DY24" s="26"/>
      <c r="DZ24" s="11"/>
      <c r="EA24" s="11"/>
      <c r="EB24" s="122"/>
      <c r="EC24" s="13"/>
      <c r="ED24" s="7"/>
      <c r="EE24" s="7"/>
      <c r="EF24" s="7"/>
      <c r="EG24" s="7"/>
      <c r="EH24" s="7"/>
      <c r="EI24" s="26"/>
      <c r="EJ24" s="11"/>
      <c r="EK24" s="11"/>
      <c r="EL24" s="122"/>
      <c r="EM24" s="13"/>
      <c r="EN24" s="7"/>
      <c r="EO24" s="7"/>
      <c r="EP24" s="7"/>
      <c r="EQ24" s="7"/>
      <c r="ER24" s="7"/>
      <c r="ES24" s="26"/>
      <c r="ET24" s="11"/>
      <c r="EU24" s="11"/>
      <c r="EV24" s="122"/>
      <c r="EW24" s="13"/>
      <c r="EX24" s="7"/>
      <c r="EY24" s="7"/>
      <c r="EZ24" s="7"/>
      <c r="FA24" s="7"/>
      <c r="FB24" s="7"/>
      <c r="FC24" s="26"/>
      <c r="FD24" s="11"/>
      <c r="FE24" s="11"/>
      <c r="FF24" s="122"/>
      <c r="FG24" s="13"/>
      <c r="FH24" s="7"/>
      <c r="FI24" s="7"/>
      <c r="FJ24" s="7"/>
      <c r="FK24" s="7"/>
      <c r="FL24" s="7"/>
      <c r="FM24" s="26"/>
      <c r="FN24" s="11"/>
      <c r="FO24" s="11"/>
      <c r="FP24" s="122"/>
      <c r="FQ24" s="13"/>
      <c r="FR24" s="7"/>
      <c r="FS24" s="7"/>
      <c r="FT24" s="7"/>
      <c r="FU24" s="7"/>
      <c r="FV24" s="7"/>
      <c r="FW24" s="26"/>
      <c r="FX24" s="11"/>
      <c r="FY24" s="11"/>
      <c r="FZ24" s="122"/>
      <c r="GA24" s="13"/>
      <c r="GB24" s="7"/>
      <c r="GC24" s="7"/>
      <c r="GD24" s="7"/>
      <c r="GE24" s="7"/>
      <c r="GF24" s="7"/>
      <c r="GG24" s="26"/>
      <c r="GH24" s="11"/>
      <c r="GI24" s="11"/>
      <c r="GJ24" s="122"/>
      <c r="GK24" s="13"/>
      <c r="GL24" s="7"/>
      <c r="GM24" s="7"/>
      <c r="GN24" s="7"/>
      <c r="GO24" s="7"/>
      <c r="GP24" s="7"/>
      <c r="GQ24" s="26"/>
      <c r="GR24" s="11"/>
      <c r="GS24" s="11"/>
      <c r="GT24" s="122"/>
      <c r="GU24" s="13"/>
      <c r="GV24" s="7"/>
      <c r="GW24" s="7"/>
      <c r="GX24" s="7"/>
      <c r="GY24" s="7"/>
      <c r="GZ24" s="7"/>
      <c r="HA24" s="26"/>
      <c r="HB24" s="11"/>
      <c r="HC24" s="11"/>
      <c r="HD24" s="122"/>
      <c r="HE24" s="13"/>
      <c r="HF24" s="7"/>
      <c r="HG24" s="7"/>
      <c r="HH24" s="7"/>
      <c r="HI24" s="7"/>
      <c r="HJ24" s="7"/>
      <c r="HK24" s="26"/>
      <c r="HL24" s="11"/>
      <c r="HM24" s="11"/>
      <c r="HN24" s="122"/>
      <c r="HO24" s="13"/>
      <c r="HP24" s="7"/>
      <c r="HQ24" s="7"/>
      <c r="HR24" s="7"/>
      <c r="HS24" s="7"/>
      <c r="HT24" s="7"/>
      <c r="HU24" s="26"/>
      <c r="HV24" s="11"/>
      <c r="HW24" s="11"/>
      <c r="HX24" s="122"/>
      <c r="HY24" s="13"/>
      <c r="HZ24" s="7"/>
      <c r="IA24" s="7"/>
      <c r="IB24" s="7"/>
      <c r="IC24" s="7"/>
      <c r="ID24" s="7"/>
      <c r="IE24" s="26"/>
      <c r="IF24" s="11"/>
      <c r="IG24" s="11"/>
      <c r="IH24" s="122"/>
      <c r="II24" s="13"/>
      <c r="IJ24" s="7"/>
      <c r="IK24" s="7"/>
      <c r="IL24" s="7"/>
      <c r="IM24" s="7"/>
      <c r="IN24" s="7"/>
      <c r="IO24" s="26"/>
      <c r="IP24" s="11"/>
      <c r="IQ24" s="11"/>
      <c r="IR24" s="134"/>
      <c r="JB24" s="134"/>
      <c r="JL24" s="134"/>
      <c r="JV24" s="134"/>
      <c r="KF24" s="134"/>
      <c r="KP24" s="134"/>
      <c r="KZ24" s="134"/>
    </row>
    <row xmlns:x14ac="http://schemas.microsoft.com/office/spreadsheetml/2009/9/ac" r="25" s="2" customFormat="true" x14ac:dyDescent="0.25">
      <c r="A25" s="402" t="str">
        <f ca="true">IF(ISBLANK('Data Summary'!A27),"",'Data Summary'!A27)</f>
        <v>GIN_2019_EMIS</v>
      </c>
      <c r="B25" s="122"/>
      <c r="C25" s="13"/>
      <c r="D25" s="7"/>
      <c r="E25" s="7"/>
      <c r="F25" s="7"/>
      <c r="G25" s="7"/>
      <c r="H25" s="7"/>
      <c r="I25" s="26"/>
      <c r="J25" s="11"/>
      <c r="K25" s="11"/>
      <c r="L25" s="122"/>
      <c r="M25" s="13"/>
      <c r="N25" s="7"/>
      <c r="O25" s="7"/>
      <c r="P25" s="7"/>
      <c r="Q25" s="7"/>
      <c r="R25" s="7"/>
      <c r="S25" s="26"/>
      <c r="T25" s="11"/>
      <c r="U25" s="11"/>
      <c r="V25" s="122"/>
      <c r="W25" s="13"/>
      <c r="X25" s="7"/>
      <c r="Y25" s="7"/>
      <c r="Z25" s="7"/>
      <c r="AA25" s="7"/>
      <c r="AB25" s="7"/>
      <c r="AC25" s="26"/>
      <c r="AD25" s="11"/>
      <c r="AE25" s="11"/>
      <c r="AF25" s="122"/>
      <c r="AG25" s="13"/>
      <c r="AH25" s="7"/>
      <c r="AI25" s="7"/>
      <c r="AJ25" s="7"/>
      <c r="AK25" s="7"/>
      <c r="AL25" s="7"/>
      <c r="AM25" s="26"/>
      <c r="AN25" s="11"/>
      <c r="AO25" s="11"/>
      <c r="AP25" s="122"/>
      <c r="AQ25" s="13"/>
      <c r="AR25" s="7"/>
      <c r="AS25" s="7"/>
      <c r="AT25" s="7"/>
      <c r="AU25" s="7"/>
      <c r="AV25" s="7"/>
      <c r="AW25" s="26"/>
      <c r="AX25" s="11"/>
      <c r="AY25" s="11"/>
      <c r="AZ25" s="122"/>
      <c r="BA25" s="13"/>
      <c r="BB25" s="7"/>
      <c r="BC25" s="7"/>
      <c r="BD25" s="7"/>
      <c r="BE25" s="7"/>
      <c r="BF25" s="7"/>
      <c r="BG25" s="26"/>
      <c r="BH25" s="11"/>
      <c r="BI25" s="11"/>
      <c r="BJ25" s="122"/>
      <c r="BK25" s="13"/>
      <c r="BL25" s="7"/>
      <c r="BM25" s="7"/>
      <c r="BN25" s="7"/>
      <c r="BO25" s="7"/>
      <c r="BP25" s="7"/>
      <c r="BQ25" s="26"/>
      <c r="BR25" s="11"/>
      <c r="BS25" s="11"/>
      <c r="BT25" s="122"/>
      <c r="BU25" s="13"/>
      <c r="BV25" s="7"/>
      <c r="BW25" s="7"/>
      <c r="BX25" s="7"/>
      <c r="BY25" s="7"/>
      <c r="BZ25" s="7"/>
      <c r="CA25" s="26"/>
      <c r="CB25" s="11"/>
      <c r="CC25" s="11"/>
      <c r="CD25" s="122"/>
      <c r="CE25" s="13"/>
      <c r="CF25" s="7"/>
      <c r="CG25" s="7"/>
      <c r="CH25" s="7"/>
      <c r="CI25" s="7"/>
      <c r="CJ25" s="7"/>
      <c r="CK25" s="26"/>
      <c r="CL25" s="11"/>
      <c r="CM25" s="11"/>
      <c r="CN25" s="122"/>
      <c r="CO25" s="13"/>
      <c r="CP25" s="7"/>
      <c r="CQ25" s="7"/>
      <c r="CR25" s="7"/>
      <c r="CS25" s="7"/>
      <c r="CT25" s="7"/>
      <c r="CU25" s="26"/>
      <c r="CV25" s="11"/>
      <c r="CW25" s="11"/>
      <c r="CX25" s="122"/>
      <c r="CY25" s="13"/>
      <c r="CZ25" s="7"/>
      <c r="DA25" s="7"/>
      <c r="DB25" s="7"/>
      <c r="DC25" s="7"/>
      <c r="DD25" s="7"/>
      <c r="DE25" s="26"/>
      <c r="DF25" s="11"/>
      <c r="DG25" s="11"/>
      <c r="DH25" s="122"/>
      <c r="DI25" s="13"/>
      <c r="DJ25" s="7"/>
      <c r="DK25" s="7"/>
      <c r="DL25" s="7"/>
      <c r="DM25" s="7"/>
      <c r="DN25" s="7"/>
      <c r="DO25" s="26"/>
      <c r="DP25" s="11"/>
      <c r="DQ25" s="11"/>
      <c r="DR25" s="122"/>
      <c r="DS25" s="13"/>
      <c r="DT25" s="7"/>
      <c r="DU25" s="7"/>
      <c r="DV25" s="7"/>
      <c r="DW25" s="7"/>
      <c r="DX25" s="7"/>
      <c r="DY25" s="26"/>
      <c r="DZ25" s="11"/>
      <c r="EA25" s="11"/>
      <c r="EB25" s="122"/>
      <c r="EC25" s="13"/>
      <c r="ED25" s="7"/>
      <c r="EE25" s="7"/>
      <c r="EF25" s="7"/>
      <c r="EG25" s="7"/>
      <c r="EH25" s="7"/>
      <c r="EI25" s="26"/>
      <c r="EJ25" s="11"/>
      <c r="EK25" s="11"/>
      <c r="EL25" s="122"/>
      <c r="EM25" s="13"/>
      <c r="EN25" s="7"/>
      <c r="EO25" s="7"/>
      <c r="EP25" s="7"/>
      <c r="EQ25" s="7"/>
      <c r="ER25" s="7"/>
      <c r="ES25" s="26"/>
      <c r="ET25" s="11"/>
      <c r="EU25" s="11"/>
      <c r="EV25" s="122"/>
      <c r="EW25" s="13"/>
      <c r="EX25" s="7"/>
      <c r="EY25" s="7"/>
      <c r="EZ25" s="7"/>
      <c r="FA25" s="7"/>
      <c r="FB25" s="7"/>
      <c r="FC25" s="26"/>
      <c r="FD25" s="11"/>
      <c r="FE25" s="11"/>
      <c r="FF25" s="122"/>
      <c r="FG25" s="13"/>
      <c r="FH25" s="7"/>
      <c r="FI25" s="7"/>
      <c r="FJ25" s="7"/>
      <c r="FK25" s="7"/>
      <c r="FL25" s="7"/>
      <c r="FM25" s="26"/>
      <c r="FN25" s="11"/>
      <c r="FO25" s="11"/>
      <c r="FP25" s="122"/>
      <c r="FQ25" s="13"/>
      <c r="FR25" s="7"/>
      <c r="FS25" s="7"/>
      <c r="FT25" s="7"/>
      <c r="FU25" s="7"/>
      <c r="FV25" s="7"/>
      <c r="FW25" s="26"/>
      <c r="FX25" s="11"/>
      <c r="FY25" s="11"/>
      <c r="FZ25" s="122"/>
      <c r="GA25" s="13"/>
      <c r="GB25" s="7"/>
      <c r="GC25" s="7"/>
      <c r="GD25" s="7"/>
      <c r="GE25" s="7"/>
      <c r="GF25" s="7"/>
      <c r="GG25" s="26"/>
      <c r="GH25" s="11"/>
      <c r="GI25" s="11"/>
      <c r="GJ25" s="122"/>
      <c r="GK25" s="13"/>
      <c r="GL25" s="7"/>
      <c r="GM25" s="7"/>
      <c r="GN25" s="7"/>
      <c r="GO25" s="7"/>
      <c r="GP25" s="7"/>
      <c r="GQ25" s="26"/>
      <c r="GR25" s="11"/>
      <c r="GS25" s="11"/>
      <c r="GT25" s="122"/>
      <c r="GU25" s="13"/>
      <c r="GV25" s="7"/>
      <c r="GW25" s="7"/>
      <c r="GX25" s="7"/>
      <c r="GY25" s="7"/>
      <c r="GZ25" s="7"/>
      <c r="HA25" s="26"/>
      <c r="HB25" s="11"/>
      <c r="HC25" s="11"/>
      <c r="HD25" s="122"/>
      <c r="HE25" s="13"/>
      <c r="HF25" s="7"/>
      <c r="HG25" s="7"/>
      <c r="HH25" s="7"/>
      <c r="HI25" s="7"/>
      <c r="HJ25" s="7"/>
      <c r="HK25" s="26"/>
      <c r="HL25" s="11"/>
      <c r="HM25" s="11"/>
      <c r="HN25" s="122"/>
      <c r="HO25" s="13"/>
      <c r="HP25" s="7"/>
      <c r="HQ25" s="7"/>
      <c r="HR25" s="7"/>
      <c r="HS25" s="7"/>
      <c r="HT25" s="7"/>
      <c r="HU25" s="26"/>
      <c r="HV25" s="11"/>
      <c r="HW25" s="11"/>
      <c r="HX25" s="122"/>
      <c r="HY25" s="13"/>
      <c r="HZ25" s="7"/>
      <c r="IA25" s="7"/>
      <c r="IB25" s="7"/>
      <c r="IC25" s="7"/>
      <c r="ID25" s="7"/>
      <c r="IE25" s="26"/>
      <c r="IF25" s="11"/>
      <c r="IG25" s="11"/>
      <c r="IH25" s="122"/>
      <c r="II25" s="13"/>
      <c r="IJ25" s="7"/>
      <c r="IK25" s="7"/>
      <c r="IL25" s="7"/>
      <c r="IM25" s="7"/>
      <c r="IN25" s="7"/>
      <c r="IO25" s="26"/>
      <c r="IP25" s="11"/>
      <c r="IQ25" s="11"/>
      <c r="IR25" s="134"/>
      <c r="JB25" s="134"/>
      <c r="JL25" s="134"/>
      <c r="JV25" s="134"/>
      <c r="KF25" s="134"/>
      <c r="KP25" s="134"/>
      <c r="KZ25" s="134"/>
    </row>
    <row xmlns:x14ac="http://schemas.microsoft.com/office/spreadsheetml/2009/9/ac" r="26" s="2" customFormat="true" ht="83.25" customHeight="true" x14ac:dyDescent="0.25">
      <c r="A26" s="402" t="str">
        <f ca="true">IF(ISBLANK('Data Summary'!A28),"",'Data Summary'!A28)</f>
        <v>GIN_2020_EMIS</v>
      </c>
      <c r="B26" s="123" t="s">
        <v>12</v>
      </c>
      <c r="C26" s="588" t="s">
        <v>225</v>
      </c>
      <c r="D26" s="588"/>
      <c r="E26" s="588"/>
      <c r="F26" s="588"/>
      <c r="G26" s="588"/>
      <c r="H26" s="588"/>
      <c r="I26" s="589"/>
      <c r="J26" s="11"/>
      <c r="K26" s="11"/>
      <c r="L26" s="123" t="s">
        <v>12</v>
      </c>
      <c r="M26" s="588" t="s">
        <v>226</v>
      </c>
      <c r="N26" s="588"/>
      <c r="O26" s="588"/>
      <c r="P26" s="588"/>
      <c r="Q26" s="588"/>
      <c r="R26" s="588"/>
      <c r="S26" s="589"/>
      <c r="T26" s="11"/>
      <c r="U26" s="11"/>
      <c r="V26" s="123" t="s">
        <v>12</v>
      </c>
      <c r="W26" s="588" t="s">
        <v>226</v>
      </c>
      <c r="X26" s="588"/>
      <c r="Y26" s="588"/>
      <c r="Z26" s="588"/>
      <c r="AA26" s="588"/>
      <c r="AB26" s="588"/>
      <c r="AC26" s="589"/>
      <c r="AD26" s="11"/>
      <c r="AE26" s="11"/>
      <c r="AF26" s="123" t="s">
        <v>12</v>
      </c>
      <c r="AG26" s="588" t="s">
        <v>226</v>
      </c>
      <c r="AH26" s="588"/>
      <c r="AI26" s="588"/>
      <c r="AJ26" s="588"/>
      <c r="AK26" s="588"/>
      <c r="AL26" s="588"/>
      <c r="AM26" s="589"/>
      <c r="AN26" s="11"/>
      <c r="AO26" s="11"/>
      <c r="AP26" s="123" t="s">
        <v>12</v>
      </c>
      <c r="AQ26" s="585" t="s">
        <v>284</v>
      </c>
      <c r="AR26" s="586"/>
      <c r="AS26" s="586"/>
      <c r="AT26" s="586"/>
      <c r="AU26" s="586"/>
      <c r="AV26" s="586"/>
      <c r="AW26" s="587"/>
      <c r="AX26" s="11"/>
      <c r="AY26" s="11"/>
      <c r="AZ26" s="123" t="s">
        <v>12</v>
      </c>
      <c r="BA26" s="588" t="s">
        <v>293</v>
      </c>
      <c r="BB26" s="588"/>
      <c r="BC26" s="588"/>
      <c r="BD26" s="588"/>
      <c r="BE26" s="588"/>
      <c r="BF26" s="588"/>
      <c r="BG26" s="589"/>
      <c r="BH26" s="11"/>
      <c r="BI26" s="11"/>
      <c r="BJ26" s="123" t="s">
        <v>12</v>
      </c>
      <c r="BK26" s="585" t="s">
        <v>316</v>
      </c>
      <c r="BL26" s="586"/>
      <c r="BM26" s="586"/>
      <c r="BN26" s="586"/>
      <c r="BO26" s="586"/>
      <c r="BP26" s="586"/>
      <c r="BQ26" s="587"/>
      <c r="BR26" s="11"/>
      <c r="BS26" s="11"/>
      <c r="BT26" s="123" t="s">
        <v>12</v>
      </c>
      <c r="BU26" s="585" t="s">
        <v>287</v>
      </c>
      <c r="BV26" s="586"/>
      <c r="BW26" s="586"/>
      <c r="BX26" s="586"/>
      <c r="BY26" s="586"/>
      <c r="BZ26" s="586"/>
      <c r="CA26" s="587"/>
      <c r="CB26" s="11"/>
      <c r="CC26" s="11"/>
      <c r="CD26" s="123" t="s">
        <v>12</v>
      </c>
      <c r="CE26" s="585" t="s">
        <v>293</v>
      </c>
      <c r="CF26" s="586"/>
      <c r="CG26" s="586"/>
      <c r="CH26" s="586"/>
      <c r="CI26" s="586"/>
      <c r="CJ26" s="586"/>
      <c r="CK26" s="587"/>
      <c r="CL26" s="11"/>
      <c r="CM26" s="11"/>
      <c r="CN26" s="123" t="s">
        <v>12</v>
      </c>
      <c r="CO26" s="585" t="s">
        <v>224</v>
      </c>
      <c r="CP26" s="586"/>
      <c r="CQ26" s="586"/>
      <c r="CR26" s="586"/>
      <c r="CS26" s="586"/>
      <c r="CT26" s="586"/>
      <c r="CU26" s="587"/>
      <c r="CV26" s="11"/>
      <c r="CW26" s="11"/>
      <c r="CX26" s="123" t="s">
        <v>12</v>
      </c>
      <c r="CY26" s="585" t="s">
        <v>216</v>
      </c>
      <c r="CZ26" s="586"/>
      <c r="DA26" s="586"/>
      <c r="DB26" s="586"/>
      <c r="DC26" s="586"/>
      <c r="DD26" s="586"/>
      <c r="DE26" s="587"/>
      <c r="DF26" s="11"/>
      <c r="DG26" s="11"/>
      <c r="DH26" s="123" t="s">
        <v>12</v>
      </c>
      <c r="DI26" s="585" t="s">
        <v>319</v>
      </c>
      <c r="DJ26" s="586"/>
      <c r="DK26" s="586"/>
      <c r="DL26" s="586"/>
      <c r="DM26" s="586"/>
      <c r="DN26" s="586"/>
      <c r="DO26" s="587"/>
      <c r="DP26" s="11"/>
      <c r="DQ26" s="11"/>
      <c r="DR26" s="123" t="s">
        <v>12</v>
      </c>
      <c r="DS26" s="585" t="s">
        <v>217</v>
      </c>
      <c r="DT26" s="586"/>
      <c r="DU26" s="586"/>
      <c r="DV26" s="586"/>
      <c r="DW26" s="586"/>
      <c r="DX26" s="586"/>
      <c r="DY26" s="587"/>
      <c r="DZ26" s="11"/>
      <c r="EA26" s="11"/>
      <c r="EB26" s="123" t="s">
        <v>12</v>
      </c>
      <c r="EC26" s="585" t="s">
        <v>318</v>
      </c>
      <c r="ED26" s="586"/>
      <c r="EE26" s="586"/>
      <c r="EF26" s="586"/>
      <c r="EG26" s="586"/>
      <c r="EH26" s="586"/>
      <c r="EI26" s="587"/>
      <c r="EJ26" s="11"/>
      <c r="EK26" s="11"/>
      <c r="EL26" s="123" t="s">
        <v>12</v>
      </c>
      <c r="EM26" s="585" t="s">
        <v>218</v>
      </c>
      <c r="EN26" s="586"/>
      <c r="EO26" s="586"/>
      <c r="EP26" s="586"/>
      <c r="EQ26" s="586"/>
      <c r="ER26" s="586"/>
      <c r="ES26" s="587"/>
      <c r="ET26" s="11"/>
      <c r="EU26" s="11"/>
      <c r="EV26" s="123" t="s">
        <v>12</v>
      </c>
      <c r="EW26" s="585" t="s">
        <v>304</v>
      </c>
      <c r="EX26" s="586"/>
      <c r="EY26" s="586"/>
      <c r="EZ26" s="586"/>
      <c r="FA26" s="586"/>
      <c r="FB26" s="586"/>
      <c r="FC26" s="587"/>
      <c r="FD26" s="11"/>
      <c r="FE26" s="11"/>
      <c r="FF26" s="123" t="s">
        <v>12</v>
      </c>
      <c r="FG26" s="585" t="s">
        <v>303</v>
      </c>
      <c r="FH26" s="586"/>
      <c r="FI26" s="586"/>
      <c r="FJ26" s="586"/>
      <c r="FK26" s="586"/>
      <c r="FL26" s="586"/>
      <c r="FM26" s="587"/>
      <c r="FN26" s="11"/>
      <c r="FO26" s="11"/>
      <c r="FP26" s="123" t="s">
        <v>12</v>
      </c>
      <c r="FQ26" s="585" t="s">
        <v>230</v>
      </c>
      <c r="FR26" s="586"/>
      <c r="FS26" s="586"/>
      <c r="FT26" s="586"/>
      <c r="FU26" s="586"/>
      <c r="FV26" s="586"/>
      <c r="FW26" s="587"/>
      <c r="FX26" s="11"/>
      <c r="FY26" s="11"/>
      <c r="FZ26" s="123" t="s">
        <v>12</v>
      </c>
      <c r="GA26" s="585" t="s">
        <v>320</v>
      </c>
      <c r="GB26" s="586"/>
      <c r="GC26" s="586"/>
      <c r="GD26" s="586"/>
      <c r="GE26" s="586"/>
      <c r="GF26" s="586"/>
      <c r="GG26" s="587"/>
      <c r="GH26" s="11"/>
      <c r="GI26" s="11"/>
      <c r="GJ26" s="123" t="s">
        <v>12</v>
      </c>
      <c r="GK26" s="585" t="s">
        <v>302</v>
      </c>
      <c r="GL26" s="586"/>
      <c r="GM26" s="586"/>
      <c r="GN26" s="586"/>
      <c r="GO26" s="586"/>
      <c r="GP26" s="586"/>
      <c r="GQ26" s="587"/>
      <c r="GR26" s="11"/>
      <c r="GS26" s="11"/>
      <c r="GT26" s="123" t="s">
        <v>12</v>
      </c>
      <c r="GU26" s="585" t="s">
        <v>315</v>
      </c>
      <c r="GV26" s="586"/>
      <c r="GW26" s="586"/>
      <c r="GX26" s="586"/>
      <c r="GY26" s="586"/>
      <c r="GZ26" s="586"/>
      <c r="HA26" s="587"/>
      <c r="HB26" s="11"/>
      <c r="HC26" s="11"/>
      <c r="HD26" s="123" t="s">
        <v>12</v>
      </c>
      <c r="HE26" s="585" t="s">
        <v>308</v>
      </c>
      <c r="HF26" s="586"/>
      <c r="HG26" s="586"/>
      <c r="HH26" s="586"/>
      <c r="HI26" s="586"/>
      <c r="HJ26" s="586"/>
      <c r="HK26" s="587"/>
      <c r="HL26" s="11"/>
      <c r="HM26" s="11"/>
      <c r="HN26" s="123" t="s">
        <v>12</v>
      </c>
      <c r="HO26" s="585" t="s">
        <v>302</v>
      </c>
      <c r="HP26" s="586"/>
      <c r="HQ26" s="586"/>
      <c r="HR26" s="586"/>
      <c r="HS26" s="586"/>
      <c r="HT26" s="586"/>
      <c r="HU26" s="587"/>
      <c r="HV26" s="11"/>
      <c r="HW26" s="11"/>
      <c r="HX26" s="123" t="s">
        <v>12</v>
      </c>
      <c r="HY26" s="585" t="s">
        <v>312</v>
      </c>
      <c r="HZ26" s="586"/>
      <c r="IA26" s="586"/>
      <c r="IB26" s="586"/>
      <c r="IC26" s="586"/>
      <c r="ID26" s="586"/>
      <c r="IE26" s="587"/>
      <c r="IF26" s="11"/>
      <c r="IG26" s="11"/>
      <c r="IH26" s="123" t="s">
        <v>12</v>
      </c>
      <c r="II26" s="585"/>
      <c r="IJ26" s="586"/>
      <c r="IK26" s="586"/>
      <c r="IL26" s="586"/>
      <c r="IM26" s="586"/>
      <c r="IN26" s="586"/>
      <c r="IO26" s="587"/>
      <c r="IP26" s="11"/>
      <c r="IQ26" s="11"/>
      <c r="IR26" s="134"/>
      <c r="JB26" s="134"/>
      <c r="JL26" s="134"/>
      <c r="JV26" s="134"/>
      <c r="KF26" s="134"/>
      <c r="KP26" s="134"/>
      <c r="KZ26" s="134"/>
    </row>
    <row xmlns:x14ac="http://schemas.microsoft.com/office/spreadsheetml/2009/9/ac" r="27" s="2" customFormat="true" ht="15.75" customHeight="true" x14ac:dyDescent="0.25">
      <c r="A27" s="402" t="str">
        <f ca="true">IF(ISBLANK('Data Summary'!A29),"",'Data Summary'!A29)</f>
        <v>GIN_2020_UIS</v>
      </c>
      <c r="B27" s="123"/>
      <c r="C27" s="64" t="s">
        <v>106</v>
      </c>
      <c r="D27" s="52" t="s">
        <v>151</v>
      </c>
      <c r="E27" s="52" t="s">
        <v>151</v>
      </c>
      <c r="F27" s="52" t="s">
        <v>151</v>
      </c>
      <c r="G27" s="52"/>
      <c r="H27" s="52" t="s">
        <v>151</v>
      </c>
      <c r="I27" s="100" t="s">
        <v>151</v>
      </c>
      <c r="J27" s="11"/>
      <c r="K27" s="11"/>
      <c r="L27" s="123"/>
      <c r="M27" s="64" t="s">
        <v>106</v>
      </c>
      <c r="N27" s="52" t="s">
        <v>151</v>
      </c>
      <c r="O27" s="52" t="s">
        <v>151</v>
      </c>
      <c r="P27" s="52" t="s">
        <v>151</v>
      </c>
      <c r="Q27" s="52"/>
      <c r="R27" s="52" t="s">
        <v>151</v>
      </c>
      <c r="S27" s="100" t="s">
        <v>151</v>
      </c>
      <c r="T27" s="11"/>
      <c r="U27" s="11"/>
      <c r="V27" s="123"/>
      <c r="W27" s="64" t="s">
        <v>106</v>
      </c>
      <c r="X27" s="52" t="s">
        <v>151</v>
      </c>
      <c r="Y27" s="52" t="s">
        <v>151</v>
      </c>
      <c r="Z27" s="52" t="s">
        <v>151</v>
      </c>
      <c r="AA27" s="52"/>
      <c r="AB27" s="52" t="s">
        <v>151</v>
      </c>
      <c r="AC27" s="100" t="s">
        <v>151</v>
      </c>
      <c r="AD27" s="11"/>
      <c r="AE27" s="11"/>
      <c r="AF27" s="123"/>
      <c r="AG27" s="64" t="s">
        <v>106</v>
      </c>
      <c r="AH27" s="52" t="s">
        <v>151</v>
      </c>
      <c r="AI27" s="52" t="s">
        <v>151</v>
      </c>
      <c r="AJ27" s="52" t="s">
        <v>151</v>
      </c>
      <c r="AK27" s="52"/>
      <c r="AL27" s="52" t="s">
        <v>151</v>
      </c>
      <c r="AM27" s="100" t="s">
        <v>151</v>
      </c>
      <c r="AN27" s="11"/>
      <c r="AO27" s="11"/>
      <c r="AP27" s="123"/>
      <c r="AQ27" s="64" t="s">
        <v>106</v>
      </c>
      <c r="AR27" s="52"/>
      <c r="AS27" s="52"/>
      <c r="AT27" s="52"/>
      <c r="AU27" s="52"/>
      <c r="AV27" s="52"/>
      <c r="AW27" s="100" t="s">
        <v>151</v>
      </c>
      <c r="AX27" s="11"/>
      <c r="AY27" s="11"/>
      <c r="AZ27" s="123"/>
      <c r="BA27" s="64" t="s">
        <v>106</v>
      </c>
      <c r="BB27" s="52"/>
      <c r="BC27" s="52"/>
      <c r="BD27" s="52"/>
      <c r="BE27" s="52"/>
      <c r="BF27" s="52"/>
      <c r="BG27" s="100"/>
      <c r="BH27" s="11"/>
      <c r="BI27" s="11"/>
      <c r="BJ27" s="123"/>
      <c r="BK27" s="64" t="s">
        <v>106</v>
      </c>
      <c r="BL27" s="52" t="s">
        <v>214</v>
      </c>
      <c r="BM27" s="52"/>
      <c r="BN27" s="52"/>
      <c r="BO27" s="52"/>
      <c r="BP27" s="52" t="s">
        <v>214</v>
      </c>
      <c r="BQ27" s="100" t="s">
        <v>214</v>
      </c>
      <c r="BR27" s="11"/>
      <c r="BS27" s="11"/>
      <c r="BT27" s="123"/>
      <c r="BU27" s="64" t="s">
        <v>106</v>
      </c>
      <c r="BV27" s="52" t="s">
        <v>151</v>
      </c>
      <c r="BW27" s="52"/>
      <c r="BX27" s="52"/>
      <c r="BY27" s="52"/>
      <c r="BZ27" s="52" t="s">
        <v>151</v>
      </c>
      <c r="CA27" s="100" t="s">
        <v>151</v>
      </c>
      <c r="CB27" s="11"/>
      <c r="CC27" s="11"/>
      <c r="CD27" s="123"/>
      <c r="CE27" s="64" t="s">
        <v>106</v>
      </c>
      <c r="CF27" s="52"/>
      <c r="CG27" s="52"/>
      <c r="CH27" s="52"/>
      <c r="CI27" s="52"/>
      <c r="CJ27" s="52"/>
      <c r="CK27" s="100"/>
      <c r="CL27" s="11"/>
      <c r="CM27" s="11"/>
      <c r="CN27" s="123"/>
      <c r="CO27" s="64" t="s">
        <v>106</v>
      </c>
      <c r="CP27" s="52" t="s">
        <v>151</v>
      </c>
      <c r="CQ27" s="52"/>
      <c r="CR27" s="52"/>
      <c r="CS27" s="52" t="s">
        <v>151</v>
      </c>
      <c r="CT27" s="52" t="s">
        <v>151</v>
      </c>
      <c r="CU27" s="100" t="s">
        <v>151</v>
      </c>
      <c r="CV27" s="11"/>
      <c r="CW27" s="11"/>
      <c r="CX27" s="123"/>
      <c r="CY27" s="64" t="s">
        <v>106</v>
      </c>
      <c r="CZ27" s="52"/>
      <c r="DA27" s="52"/>
      <c r="DB27" s="52"/>
      <c r="DC27" s="52"/>
      <c r="DD27" s="52"/>
      <c r="DE27" s="100"/>
      <c r="DF27" s="11"/>
      <c r="DG27" s="11"/>
      <c r="DH27" s="123"/>
      <c r="DI27" s="64" t="s">
        <v>106</v>
      </c>
      <c r="DJ27" s="52" t="s">
        <v>151</v>
      </c>
      <c r="DK27" s="52" t="s">
        <v>151</v>
      </c>
      <c r="DL27" s="52" t="s">
        <v>151</v>
      </c>
      <c r="DM27" s="52" t="s">
        <v>151</v>
      </c>
      <c r="DN27" s="52" t="s">
        <v>151</v>
      </c>
      <c r="DO27" s="100" t="s">
        <v>214</v>
      </c>
      <c r="DP27" s="11"/>
      <c r="DQ27" s="11"/>
      <c r="DR27" s="123"/>
      <c r="DS27" s="64" t="s">
        <v>106</v>
      </c>
      <c r="DT27" s="52"/>
      <c r="DU27" s="52"/>
      <c r="DV27" s="52"/>
      <c r="DW27" s="52"/>
      <c r="DX27" s="52"/>
      <c r="DY27" s="100"/>
      <c r="DZ27" s="11"/>
      <c r="EA27" s="11"/>
      <c r="EB27" s="123"/>
      <c r="EC27" s="64" t="s">
        <v>106</v>
      </c>
      <c r="ED27" s="52" t="s">
        <v>151</v>
      </c>
      <c r="EE27" s="52" t="s">
        <v>151</v>
      </c>
      <c r="EF27" s="52" t="s">
        <v>151</v>
      </c>
      <c r="EG27" s="52" t="s">
        <v>151</v>
      </c>
      <c r="EH27" s="52" t="s">
        <v>151</v>
      </c>
      <c r="EI27" s="100" t="s">
        <v>214</v>
      </c>
      <c r="EJ27" s="11"/>
      <c r="EK27" s="11"/>
      <c r="EL27" s="123"/>
      <c r="EM27" s="64" t="s">
        <v>106</v>
      </c>
      <c r="EN27" s="52"/>
      <c r="EO27" s="52"/>
      <c r="EP27" s="52"/>
      <c r="EQ27" s="52"/>
      <c r="ER27" s="52"/>
      <c r="ES27" s="100"/>
      <c r="ET27" s="11"/>
      <c r="EU27" s="11"/>
      <c r="EV27" s="123"/>
      <c r="EW27" s="64" t="s">
        <v>106</v>
      </c>
      <c r="EX27" s="52" t="s">
        <v>151</v>
      </c>
      <c r="EY27" s="52" t="s">
        <v>151</v>
      </c>
      <c r="EZ27" s="52" t="s">
        <v>151</v>
      </c>
      <c r="FA27" s="52" t="s">
        <v>151</v>
      </c>
      <c r="FB27" s="52" t="s">
        <v>151</v>
      </c>
      <c r="FC27" s="100" t="s">
        <v>151</v>
      </c>
      <c r="FD27" s="11"/>
      <c r="FE27" s="11"/>
      <c r="FF27" s="123"/>
      <c r="FG27" s="64" t="s">
        <v>106</v>
      </c>
      <c r="FH27" s="52" t="s">
        <v>151</v>
      </c>
      <c r="FI27" s="52" t="s">
        <v>151</v>
      </c>
      <c r="FJ27" s="52" t="s">
        <v>151</v>
      </c>
      <c r="FK27" s="52"/>
      <c r="FL27" s="52" t="s">
        <v>151</v>
      </c>
      <c r="FM27" s="100" t="s">
        <v>151</v>
      </c>
      <c r="FN27" s="11"/>
      <c r="FO27" s="11"/>
      <c r="FP27" s="123"/>
      <c r="FQ27" s="64" t="s">
        <v>106</v>
      </c>
      <c r="FR27" s="52"/>
      <c r="FS27" s="52"/>
      <c r="FT27" s="52"/>
      <c r="FU27" s="52"/>
      <c r="FV27" s="52"/>
      <c r="FW27" s="100"/>
      <c r="FX27" s="11"/>
      <c r="FY27" s="11"/>
      <c r="FZ27" s="123"/>
      <c r="GA27" s="64" t="s">
        <v>106</v>
      </c>
      <c r="GB27" s="52" t="s">
        <v>151</v>
      </c>
      <c r="GC27" s="52" t="s">
        <v>151</v>
      </c>
      <c r="GD27" s="52" t="s">
        <v>151</v>
      </c>
      <c r="GE27" s="52"/>
      <c r="GF27" s="52" t="s">
        <v>151</v>
      </c>
      <c r="GG27" s="100"/>
      <c r="GH27" s="11"/>
      <c r="GI27" s="11"/>
      <c r="GJ27" s="123"/>
      <c r="GK27" s="64" t="s">
        <v>106</v>
      </c>
      <c r="GL27" s="52" t="s">
        <v>151</v>
      </c>
      <c r="GM27" s="52" t="s">
        <v>151</v>
      </c>
      <c r="GN27" s="52" t="s">
        <v>151</v>
      </c>
      <c r="GO27" s="52" t="s">
        <v>151</v>
      </c>
      <c r="GP27" s="52" t="s">
        <v>151</v>
      </c>
      <c r="GQ27" s="100" t="s">
        <v>151</v>
      </c>
      <c r="GR27" s="11"/>
      <c r="GS27" s="11"/>
      <c r="GT27" s="123"/>
      <c r="GU27" s="64" t="s">
        <v>106</v>
      </c>
      <c r="GV27" s="52"/>
      <c r="GW27" s="52"/>
      <c r="GX27" s="52"/>
      <c r="GY27" s="52"/>
      <c r="GZ27" s="52"/>
      <c r="HA27" s="100"/>
      <c r="HB27" s="11"/>
      <c r="HC27" s="11"/>
      <c r="HD27" s="123"/>
      <c r="HE27" s="64" t="s">
        <v>106</v>
      </c>
      <c r="HF27" s="52" t="s">
        <v>151</v>
      </c>
      <c r="HG27" s="52" t="s">
        <v>151</v>
      </c>
      <c r="HH27" s="52" t="s">
        <v>151</v>
      </c>
      <c r="HI27" s="52"/>
      <c r="HJ27" s="52" t="s">
        <v>151</v>
      </c>
      <c r="HK27" s="100" t="s">
        <v>151</v>
      </c>
      <c r="HL27" s="11"/>
      <c r="HM27" s="11"/>
      <c r="HN27" s="123"/>
      <c r="HO27" s="64" t="s">
        <v>106</v>
      </c>
      <c r="HP27" s="52" t="s">
        <v>151</v>
      </c>
      <c r="HQ27" s="52" t="s">
        <v>151</v>
      </c>
      <c r="HR27" s="52" t="s">
        <v>151</v>
      </c>
      <c r="HS27" s="52" t="s">
        <v>151</v>
      </c>
      <c r="HT27" s="52" t="s">
        <v>151</v>
      </c>
      <c r="HU27" s="100" t="s">
        <v>151</v>
      </c>
      <c r="HV27" s="11"/>
      <c r="HW27" s="11"/>
      <c r="HX27" s="123"/>
      <c r="HY27" s="64" t="s">
        <v>106</v>
      </c>
      <c r="HZ27" s="52"/>
      <c r="IA27" s="52"/>
      <c r="IB27" s="52"/>
      <c r="IC27" s="52"/>
      <c r="ID27" s="52"/>
      <c r="IE27" s="100"/>
      <c r="IF27" s="11"/>
      <c r="IG27" s="11"/>
      <c r="IH27" s="123"/>
      <c r="II27" s="64" t="s">
        <v>106</v>
      </c>
      <c r="IJ27" s="52" t="s">
        <v>151</v>
      </c>
      <c r="IK27" s="52"/>
      <c r="IL27" s="52"/>
      <c r="IM27" s="52" t="s">
        <v>151</v>
      </c>
      <c r="IN27" s="52" t="s">
        <v>151</v>
      </c>
      <c r="IO27" s="100" t="s">
        <v>151</v>
      </c>
      <c r="IP27" s="11"/>
      <c r="IQ27" s="11"/>
      <c r="IR27" s="134"/>
      <c r="JB27" s="134"/>
      <c r="JL27" s="134"/>
      <c r="JV27" s="134"/>
      <c r="KF27" s="134"/>
      <c r="KP27" s="134"/>
      <c r="KZ27" s="134"/>
    </row>
    <row xmlns:x14ac="http://schemas.microsoft.com/office/spreadsheetml/2009/9/ac" r="28" s="2" customFormat="true" ht="15.75" customHeight="true" x14ac:dyDescent="0.25">
      <c r="A28" s="402" t="str">
        <f ca="true">IF(ISBLANK('Data Summary'!A30),"",'Data Summary'!A30)</f>
        <v>GIN_2021_EMIS</v>
      </c>
      <c r="B28" s="123"/>
      <c r="C28" s="64" t="s">
        <v>88</v>
      </c>
      <c r="D28" s="52"/>
      <c r="E28" s="52"/>
      <c r="F28" s="52"/>
      <c r="G28" s="52"/>
      <c r="H28" s="52"/>
      <c r="I28" s="100"/>
      <c r="J28" s="11"/>
      <c r="K28" s="11"/>
      <c r="L28" s="123"/>
      <c r="M28" s="64" t="s">
        <v>88</v>
      </c>
      <c r="N28" s="52"/>
      <c r="O28" s="52"/>
      <c r="P28" s="52"/>
      <c r="Q28" s="52"/>
      <c r="R28" s="52"/>
      <c r="S28" s="100"/>
      <c r="T28" s="11"/>
      <c r="U28" s="11"/>
      <c r="V28" s="123"/>
      <c r="W28" s="64" t="s">
        <v>88</v>
      </c>
      <c r="X28" s="52"/>
      <c r="Y28" s="52"/>
      <c r="Z28" s="52"/>
      <c r="AA28" s="52"/>
      <c r="AB28" s="52"/>
      <c r="AC28" s="100"/>
      <c r="AD28" s="11"/>
      <c r="AE28" s="11"/>
      <c r="AF28" s="123"/>
      <c r="AG28" s="64" t="s">
        <v>88</v>
      </c>
      <c r="AH28" s="52"/>
      <c r="AI28" s="52"/>
      <c r="AJ28" s="52"/>
      <c r="AK28" s="52"/>
      <c r="AL28" s="52"/>
      <c r="AM28" s="100"/>
      <c r="AN28" s="11"/>
      <c r="AO28" s="11"/>
      <c r="AP28" s="123"/>
      <c r="AQ28" s="64" t="s">
        <v>88</v>
      </c>
      <c r="AR28" s="52"/>
      <c r="AS28" s="52"/>
      <c r="AT28" s="52"/>
      <c r="AU28" s="52"/>
      <c r="AV28" s="52"/>
      <c r="AW28" s="100"/>
      <c r="AX28" s="11"/>
      <c r="AY28" s="11"/>
      <c r="AZ28" s="123"/>
      <c r="BA28" s="64" t="s">
        <v>88</v>
      </c>
      <c r="BB28" s="52" t="s">
        <v>214</v>
      </c>
      <c r="BC28" s="52"/>
      <c r="BD28" s="52"/>
      <c r="BE28" s="52"/>
      <c r="BF28" s="52" t="s">
        <v>214</v>
      </c>
      <c r="BG28" s="100" t="s">
        <v>214</v>
      </c>
      <c r="BH28" s="11"/>
      <c r="BI28" s="11"/>
      <c r="BJ28" s="123"/>
      <c r="BK28" s="64" t="s">
        <v>88</v>
      </c>
      <c r="BL28" s="52"/>
      <c r="BM28" s="52"/>
      <c r="BN28" s="52"/>
      <c r="BO28" s="52"/>
      <c r="BP28" s="52"/>
      <c r="BQ28" s="100"/>
      <c r="BR28" s="11"/>
      <c r="BS28" s="11"/>
      <c r="BT28" s="123"/>
      <c r="BU28" s="64" t="s">
        <v>88</v>
      </c>
      <c r="BV28" s="52"/>
      <c r="BW28" s="52"/>
      <c r="BX28" s="52"/>
      <c r="BY28" s="52"/>
      <c r="BZ28" s="52"/>
      <c r="CA28" s="100"/>
      <c r="CB28" s="11"/>
      <c r="CC28" s="11"/>
      <c r="CD28" s="123"/>
      <c r="CE28" s="64" t="s">
        <v>88</v>
      </c>
      <c r="CF28" s="70" t="s">
        <v>214</v>
      </c>
      <c r="CG28" s="52"/>
      <c r="CH28" s="52"/>
      <c r="CI28" s="52"/>
      <c r="CJ28" s="52" t="s">
        <v>214</v>
      </c>
      <c r="CK28" s="100" t="s">
        <v>214</v>
      </c>
      <c r="CL28" s="11"/>
      <c r="CM28" s="11"/>
      <c r="CN28" s="123"/>
      <c r="CO28" s="64" t="s">
        <v>88</v>
      </c>
      <c r="CP28" s="52"/>
      <c r="CQ28" s="52"/>
      <c r="CR28" s="52"/>
      <c r="CS28" s="52"/>
      <c r="CT28" s="52"/>
      <c r="CU28" s="100"/>
      <c r="CV28" s="11"/>
      <c r="CW28" s="11"/>
      <c r="CX28" s="123"/>
      <c r="CY28" s="64" t="s">
        <v>88</v>
      </c>
      <c r="CZ28" s="52" t="s">
        <v>214</v>
      </c>
      <c r="DA28" s="52"/>
      <c r="DB28" s="52"/>
      <c r="DC28" s="52"/>
      <c r="DD28" s="52" t="s">
        <v>214</v>
      </c>
      <c r="DE28" s="100" t="s">
        <v>214</v>
      </c>
      <c r="DF28" s="11"/>
      <c r="DG28" s="11"/>
      <c r="DH28" s="123"/>
      <c r="DI28" s="64" t="s">
        <v>88</v>
      </c>
      <c r="DJ28" s="70" t="s">
        <v>214</v>
      </c>
      <c r="DK28" s="52" t="s">
        <v>151</v>
      </c>
      <c r="DL28" s="52" t="s">
        <v>151</v>
      </c>
      <c r="DM28" s="52"/>
      <c r="DN28" s="52" t="s">
        <v>151</v>
      </c>
      <c r="DO28" s="100"/>
      <c r="DP28" s="11"/>
      <c r="DQ28" s="11"/>
      <c r="DR28" s="123"/>
      <c r="DS28" s="64" t="s">
        <v>88</v>
      </c>
      <c r="DT28" s="70" t="s">
        <v>214</v>
      </c>
      <c r="DU28" s="52"/>
      <c r="DV28" s="52"/>
      <c r="DW28" s="52"/>
      <c r="DX28" s="52" t="s">
        <v>214</v>
      </c>
      <c r="DY28" s="100" t="s">
        <v>214</v>
      </c>
      <c r="DZ28" s="11"/>
      <c r="EA28" s="11"/>
      <c r="EB28" s="123"/>
      <c r="EC28" s="64" t="s">
        <v>88</v>
      </c>
      <c r="ED28" s="70" t="s">
        <v>214</v>
      </c>
      <c r="EE28" s="52" t="s">
        <v>151</v>
      </c>
      <c r="EF28" s="52" t="s">
        <v>151</v>
      </c>
      <c r="EG28" s="52"/>
      <c r="EH28" s="52" t="s">
        <v>151</v>
      </c>
      <c r="EI28" s="100"/>
      <c r="EJ28" s="11"/>
      <c r="EK28" s="11"/>
      <c r="EL28" s="123"/>
      <c r="EM28" s="64" t="s">
        <v>88</v>
      </c>
      <c r="EN28" s="70" t="s">
        <v>214</v>
      </c>
      <c r="EO28" s="52"/>
      <c r="EP28" s="52"/>
      <c r="EQ28" s="52"/>
      <c r="ER28" s="52" t="s">
        <v>214</v>
      </c>
      <c r="ES28" s="100" t="s">
        <v>214</v>
      </c>
      <c r="ET28" s="11"/>
      <c r="EU28" s="11"/>
      <c r="EV28" s="123"/>
      <c r="EW28" s="64" t="s">
        <v>88</v>
      </c>
      <c r="EX28" s="70" t="s">
        <v>214</v>
      </c>
      <c r="EY28" s="52" t="s">
        <v>151</v>
      </c>
      <c r="EZ28" s="52" t="s">
        <v>151</v>
      </c>
      <c r="FA28" s="52"/>
      <c r="FB28" s="52" t="s">
        <v>151</v>
      </c>
      <c r="FC28" s="100"/>
      <c r="FD28" s="11"/>
      <c r="FE28" s="11"/>
      <c r="FF28" s="123"/>
      <c r="FG28" s="64" t="s">
        <v>88</v>
      </c>
      <c r="FH28" s="70" t="s">
        <v>214</v>
      </c>
      <c r="FI28" s="52" t="s">
        <v>151</v>
      </c>
      <c r="FJ28" s="52" t="s">
        <v>151</v>
      </c>
      <c r="FK28" s="52"/>
      <c r="FL28" s="52" t="s">
        <v>151</v>
      </c>
      <c r="FM28" s="100"/>
      <c r="FN28" s="11"/>
      <c r="FO28" s="11"/>
      <c r="FP28" s="123"/>
      <c r="FQ28" s="64" t="s">
        <v>88</v>
      </c>
      <c r="FR28" s="52" t="s">
        <v>214</v>
      </c>
      <c r="FS28" s="52"/>
      <c r="FT28" s="52"/>
      <c r="FU28" s="52"/>
      <c r="FV28" s="52" t="s">
        <v>214</v>
      </c>
      <c r="FW28" s="100" t="s">
        <v>214</v>
      </c>
      <c r="FX28" s="11"/>
      <c r="FY28" s="11"/>
      <c r="FZ28" s="123"/>
      <c r="GA28" s="64" t="s">
        <v>88</v>
      </c>
      <c r="GB28" s="70" t="s">
        <v>214</v>
      </c>
      <c r="GC28" s="52" t="s">
        <v>151</v>
      </c>
      <c r="GD28" s="52" t="s">
        <v>151</v>
      </c>
      <c r="GE28" s="52"/>
      <c r="GF28" s="52" t="s">
        <v>151</v>
      </c>
      <c r="GG28" s="100"/>
      <c r="GH28" s="11"/>
      <c r="GI28" s="11"/>
      <c r="GJ28" s="123"/>
      <c r="GK28" s="64" t="s">
        <v>88</v>
      </c>
      <c r="GL28" s="70" t="s">
        <v>214</v>
      </c>
      <c r="GM28" s="52" t="s">
        <v>151</v>
      </c>
      <c r="GN28" s="52" t="s">
        <v>151</v>
      </c>
      <c r="GO28" s="52"/>
      <c r="GP28" s="52" t="s">
        <v>151</v>
      </c>
      <c r="GQ28" s="100"/>
      <c r="GR28" s="11"/>
      <c r="GS28" s="11"/>
      <c r="GT28" s="123"/>
      <c r="GU28" s="64" t="s">
        <v>88</v>
      </c>
      <c r="GV28" s="52" t="s">
        <v>214</v>
      </c>
      <c r="GW28" s="52"/>
      <c r="GX28" s="52"/>
      <c r="GY28" s="52"/>
      <c r="GZ28" s="52" t="s">
        <v>214</v>
      </c>
      <c r="HA28" s="100"/>
      <c r="HB28" s="11"/>
      <c r="HC28" s="11"/>
      <c r="HD28" s="123"/>
      <c r="HE28" s="64" t="s">
        <v>88</v>
      </c>
      <c r="HF28" s="70" t="s">
        <v>214</v>
      </c>
      <c r="HG28" s="52" t="s">
        <v>151</v>
      </c>
      <c r="HH28" s="52" t="s">
        <v>151</v>
      </c>
      <c r="HI28" s="52"/>
      <c r="HJ28" s="52" t="s">
        <v>151</v>
      </c>
      <c r="HK28" s="100"/>
      <c r="HL28" s="11"/>
      <c r="HM28" s="11"/>
      <c r="HN28" s="123"/>
      <c r="HO28" s="64" t="s">
        <v>88</v>
      </c>
      <c r="HP28" s="70" t="s">
        <v>214</v>
      </c>
      <c r="HQ28" s="52" t="s">
        <v>151</v>
      </c>
      <c r="HR28" s="52" t="s">
        <v>151</v>
      </c>
      <c r="HS28" s="52"/>
      <c r="HT28" s="52" t="s">
        <v>151</v>
      </c>
      <c r="HU28" s="100"/>
      <c r="HV28" s="11"/>
      <c r="HW28" s="11"/>
      <c r="HX28" s="123"/>
      <c r="HY28" s="64" t="s">
        <v>88</v>
      </c>
      <c r="HZ28" s="52" t="s">
        <v>214</v>
      </c>
      <c r="IA28" s="52"/>
      <c r="IB28" s="52"/>
      <c r="IC28" s="52"/>
      <c r="ID28" s="52" t="s">
        <v>214</v>
      </c>
      <c r="IE28" s="100"/>
      <c r="IF28" s="11"/>
      <c r="IG28" s="11"/>
      <c r="IH28" s="123"/>
      <c r="II28" s="64" t="s">
        <v>88</v>
      </c>
      <c r="IJ28" s="52"/>
      <c r="IK28" s="52"/>
      <c r="IL28" s="52"/>
      <c r="IM28" s="52"/>
      <c r="IN28" s="52"/>
      <c r="IO28" s="100"/>
      <c r="IP28" s="11"/>
      <c r="IQ28" s="11"/>
      <c r="IR28" s="134"/>
      <c r="JB28" s="134"/>
      <c r="JL28" s="134"/>
      <c r="JV28" s="134"/>
      <c r="KF28" s="134"/>
      <c r="KP28" s="134"/>
      <c r="KZ28" s="134"/>
    </row>
    <row xmlns:x14ac="http://schemas.microsoft.com/office/spreadsheetml/2009/9/ac" r="29" ht="15.75" customHeight="true" x14ac:dyDescent="0.25">
      <c r="A29" s="403" t="str">
        <f ca="true">IF(ISBLANK('Data Summary'!A31),"",'Data Summary'!A31)</f>
        <v/>
      </c>
      <c r="B29" s="123"/>
      <c r="C29" s="64" t="s">
        <v>152</v>
      </c>
      <c r="D29" s="52"/>
      <c r="E29" s="52"/>
      <c r="F29" s="52"/>
      <c r="G29" s="52"/>
      <c r="H29" s="52"/>
      <c r="I29" s="100"/>
      <c r="J29" s="11"/>
      <c r="K29" s="11"/>
      <c r="L29" s="123"/>
      <c r="M29" s="64" t="s">
        <v>152</v>
      </c>
      <c r="N29" s="52"/>
      <c r="O29" s="52"/>
      <c r="P29" s="52"/>
      <c r="Q29" s="52"/>
      <c r="R29" s="52"/>
      <c r="S29" s="100"/>
      <c r="T29" s="11"/>
      <c r="U29" s="11"/>
      <c r="V29" s="123"/>
      <c r="W29" s="64" t="s">
        <v>152</v>
      </c>
      <c r="X29" s="52"/>
      <c r="Y29" s="52"/>
      <c r="Z29" s="52"/>
      <c r="AA29" s="52"/>
      <c r="AB29" s="52"/>
      <c r="AC29" s="100"/>
      <c r="AD29" s="11"/>
      <c r="AE29" s="11"/>
      <c r="AF29" s="123"/>
      <c r="AG29" s="64" t="s">
        <v>152</v>
      </c>
      <c r="AH29" s="52"/>
      <c r="AI29" s="52"/>
      <c r="AJ29" s="52"/>
      <c r="AK29" s="52"/>
      <c r="AL29" s="52"/>
      <c r="AM29" s="100"/>
      <c r="AN29" s="11"/>
      <c r="AO29" s="11"/>
      <c r="AP29" s="123"/>
      <c r="AQ29" s="64" t="s">
        <v>152</v>
      </c>
      <c r="AR29" s="52"/>
      <c r="AS29" s="52"/>
      <c r="AT29" s="52"/>
      <c r="AU29" s="52"/>
      <c r="AV29" s="52"/>
      <c r="AW29" s="100"/>
      <c r="AX29" s="11"/>
      <c r="AY29" s="11"/>
      <c r="AZ29" s="123"/>
      <c r="BA29" s="64" t="s">
        <v>152</v>
      </c>
      <c r="BB29" s="52"/>
      <c r="BC29" s="52"/>
      <c r="BD29" s="52"/>
      <c r="BE29" s="52"/>
      <c r="BF29" s="52"/>
      <c r="BG29" s="100"/>
      <c r="BH29" s="11"/>
      <c r="BI29" s="11"/>
      <c r="BJ29" s="123"/>
      <c r="BK29" s="64" t="s">
        <v>152</v>
      </c>
      <c r="BL29" s="52"/>
      <c r="BM29" s="52"/>
      <c r="BN29" s="52"/>
      <c r="BO29" s="52"/>
      <c r="BP29" s="52"/>
      <c r="BQ29" s="100"/>
      <c r="BR29" s="11"/>
      <c r="BS29" s="11"/>
      <c r="BT29" s="123"/>
      <c r="BU29" s="64" t="s">
        <v>152</v>
      </c>
      <c r="BV29" s="52"/>
      <c r="BW29" s="52"/>
      <c r="BX29" s="52"/>
      <c r="BY29" s="52"/>
      <c r="BZ29" s="52"/>
      <c r="CA29" s="100"/>
      <c r="CB29" s="11"/>
      <c r="CC29" s="11"/>
      <c r="CD29" s="123"/>
      <c r="CE29" s="64" t="s">
        <v>89</v>
      </c>
      <c r="CF29" s="52"/>
      <c r="CG29" s="52"/>
      <c r="CH29" s="52"/>
      <c r="CI29" s="52"/>
      <c r="CJ29" s="52"/>
      <c r="CK29" s="100"/>
      <c r="CL29" s="11"/>
      <c r="CM29" s="11"/>
      <c r="CN29" s="123"/>
      <c r="CO29" s="64" t="s">
        <v>152</v>
      </c>
      <c r="CP29" s="52"/>
      <c r="CQ29" s="52"/>
      <c r="CR29" s="52"/>
      <c r="CS29" s="52"/>
      <c r="CT29" s="52"/>
      <c r="CU29" s="100"/>
      <c r="CV29" s="11"/>
      <c r="CW29" s="11"/>
      <c r="CX29" s="123"/>
      <c r="CY29" s="64" t="s">
        <v>152</v>
      </c>
      <c r="CZ29" s="52"/>
      <c r="DA29" s="52"/>
      <c r="DB29" s="52"/>
      <c r="DC29" s="52"/>
      <c r="DD29" s="52"/>
      <c r="DE29" s="100"/>
      <c r="DF29" s="11"/>
      <c r="DG29" s="11"/>
      <c r="DH29" s="123"/>
      <c r="DI29" s="64" t="s">
        <v>89</v>
      </c>
      <c r="DJ29" s="52" t="s">
        <v>214</v>
      </c>
      <c r="DK29" s="52"/>
      <c r="DL29" s="52"/>
      <c r="DM29" s="52"/>
      <c r="DN29" s="52" t="s">
        <v>151</v>
      </c>
      <c r="DO29" s="100"/>
      <c r="DP29" s="11"/>
      <c r="DQ29" s="11"/>
      <c r="DR29" s="123"/>
      <c r="DS29" s="64" t="s">
        <v>89</v>
      </c>
      <c r="DT29" s="52"/>
      <c r="DU29" s="52"/>
      <c r="DV29" s="52"/>
      <c r="DW29" s="52"/>
      <c r="DX29" s="52"/>
      <c r="DY29" s="100"/>
      <c r="DZ29" s="11"/>
      <c r="EA29" s="11"/>
      <c r="EB29" s="123"/>
      <c r="EC29" s="64" t="s">
        <v>89</v>
      </c>
      <c r="ED29" s="52" t="s">
        <v>214</v>
      </c>
      <c r="EE29" s="52"/>
      <c r="EF29" s="52"/>
      <c r="EG29" s="52"/>
      <c r="EH29" s="52" t="s">
        <v>151</v>
      </c>
      <c r="EI29" s="100"/>
      <c r="EJ29" s="11"/>
      <c r="EK29" s="11"/>
      <c r="EL29" s="123"/>
      <c r="EM29" s="64" t="s">
        <v>89</v>
      </c>
      <c r="EN29" s="52"/>
      <c r="EO29" s="52"/>
      <c r="EP29" s="52"/>
      <c r="EQ29" s="52"/>
      <c r="ER29" s="52"/>
      <c r="ES29" s="100"/>
      <c r="ET29" s="11"/>
      <c r="EU29" s="11"/>
      <c r="EV29" s="123"/>
      <c r="EW29" s="64" t="s">
        <v>89</v>
      </c>
      <c r="EX29" s="52" t="s">
        <v>214</v>
      </c>
      <c r="EY29" s="52"/>
      <c r="EZ29" s="52"/>
      <c r="FA29" s="52"/>
      <c r="FB29" s="52" t="s">
        <v>151</v>
      </c>
      <c r="FC29" s="100"/>
      <c r="FD29" s="11"/>
      <c r="FE29" s="11"/>
      <c r="FF29" s="123"/>
      <c r="FG29" s="64" t="s">
        <v>89</v>
      </c>
      <c r="FH29" s="52" t="s">
        <v>214</v>
      </c>
      <c r="FI29" s="52"/>
      <c r="FJ29" s="52"/>
      <c r="FK29" s="52"/>
      <c r="FL29" s="52" t="s">
        <v>151</v>
      </c>
      <c r="FM29" s="100"/>
      <c r="FN29" s="11"/>
      <c r="FO29" s="11"/>
      <c r="FP29" s="123"/>
      <c r="FQ29" s="64" t="s">
        <v>89</v>
      </c>
      <c r="FR29" s="52"/>
      <c r="FS29" s="52"/>
      <c r="FT29" s="52"/>
      <c r="FU29" s="52"/>
      <c r="FV29" s="52"/>
      <c r="FW29" s="100"/>
      <c r="FX29" s="11"/>
      <c r="FY29" s="11"/>
      <c r="FZ29" s="123"/>
      <c r="GA29" s="64" t="s">
        <v>152</v>
      </c>
      <c r="GB29" s="52" t="s">
        <v>214</v>
      </c>
      <c r="GC29" s="52"/>
      <c r="GD29" s="52"/>
      <c r="GE29" s="52"/>
      <c r="GF29" s="52" t="s">
        <v>151</v>
      </c>
      <c r="GG29" s="100"/>
      <c r="GH29" s="11"/>
      <c r="GI29" s="11"/>
      <c r="GJ29" s="123"/>
      <c r="GK29" s="64" t="s">
        <v>152</v>
      </c>
      <c r="GL29" s="52"/>
      <c r="GM29" s="52"/>
      <c r="GN29" s="52"/>
      <c r="GO29" s="52"/>
      <c r="GP29" s="52"/>
      <c r="GQ29" s="100"/>
      <c r="GR29" s="11"/>
      <c r="GS29" s="11"/>
      <c r="GT29" s="123"/>
      <c r="GU29" s="64" t="s">
        <v>89</v>
      </c>
      <c r="GV29" s="52"/>
      <c r="GW29" s="52"/>
      <c r="GX29" s="52"/>
      <c r="GY29" s="52"/>
      <c r="GZ29" s="52"/>
      <c r="HA29" s="100"/>
      <c r="HB29" s="11"/>
      <c r="HC29" s="11"/>
      <c r="HD29" s="123"/>
      <c r="HE29" s="64" t="s">
        <v>152</v>
      </c>
      <c r="HF29" s="52"/>
      <c r="HG29" s="52"/>
      <c r="HH29" s="52"/>
      <c r="HI29" s="52"/>
      <c r="HJ29" s="52"/>
      <c r="HK29" s="100"/>
      <c r="HL29" s="11"/>
      <c r="HM29" s="11"/>
      <c r="HN29" s="123"/>
      <c r="HO29" s="64" t="s">
        <v>152</v>
      </c>
      <c r="HP29" s="52"/>
      <c r="HQ29" s="52"/>
      <c r="HR29" s="52"/>
      <c r="HS29" s="52"/>
      <c r="HT29" s="52"/>
      <c r="HU29" s="100"/>
      <c r="HV29" s="11"/>
      <c r="HW29" s="11"/>
      <c r="HX29" s="123"/>
      <c r="HY29" s="64" t="s">
        <v>89</v>
      </c>
      <c r="HZ29" s="52"/>
      <c r="IA29" s="52"/>
      <c r="IB29" s="52"/>
      <c r="IC29" s="52"/>
      <c r="ID29" s="52"/>
      <c r="IE29" s="100"/>
      <c r="IF29" s="11"/>
      <c r="IG29" s="11"/>
      <c r="IH29" s="123"/>
      <c r="II29" s="64" t="s">
        <v>89</v>
      </c>
      <c r="IJ29" s="52"/>
      <c r="IK29" s="52"/>
      <c r="IL29" s="52"/>
      <c r="IM29" s="52"/>
      <c r="IN29" s="52"/>
      <c r="IO29" s="100"/>
      <c r="IP29" s="11"/>
      <c r="IQ29" s="11"/>
    </row>
    <row xmlns:x14ac="http://schemas.microsoft.com/office/spreadsheetml/2009/9/ac" r="30" ht="15.75" customHeight="true" x14ac:dyDescent="0.25">
      <c r="A30" s="403" t="str">
        <f ca="true">IF(ISBLANK('Data Summary'!A32),"",'Data Summary'!A32)</f>
        <v/>
      </c>
      <c r="B30" s="124"/>
      <c r="C30" s="12" t="s">
        <v>23</v>
      </c>
      <c r="D30" s="71"/>
      <c r="E30" s="71"/>
      <c r="F30" s="71"/>
      <c r="G30" s="72"/>
      <c r="H30" s="73">
        <v>6429</v>
      </c>
      <c r="I30" s="74">
        <v>690</v>
      </c>
      <c r="J30" s="11"/>
      <c r="K30" s="11"/>
      <c r="L30" s="124"/>
      <c r="M30" s="12" t="s">
        <v>23</v>
      </c>
      <c r="N30" s="71"/>
      <c r="O30" s="71"/>
      <c r="P30" s="71"/>
      <c r="Q30" s="72"/>
      <c r="R30" s="73">
        <v>6815</v>
      </c>
      <c r="S30" s="74">
        <v>793</v>
      </c>
      <c r="T30" s="11"/>
      <c r="U30" s="11"/>
      <c r="V30" s="124"/>
      <c r="W30" s="12" t="s">
        <v>23</v>
      </c>
      <c r="X30" s="71"/>
      <c r="Y30" s="71"/>
      <c r="Z30" s="71"/>
      <c r="AA30" s="72"/>
      <c r="AB30" s="73">
        <v>7124</v>
      </c>
      <c r="AC30" s="74">
        <v>866</v>
      </c>
      <c r="AD30" s="11"/>
      <c r="AE30" s="11"/>
      <c r="AF30" s="124"/>
      <c r="AG30" s="12" t="s">
        <v>23</v>
      </c>
      <c r="AH30" s="71"/>
      <c r="AI30" s="71"/>
      <c r="AJ30" s="71"/>
      <c r="AK30" s="72"/>
      <c r="AL30" s="73">
        <v>7391</v>
      </c>
      <c r="AM30" s="74">
        <v>963</v>
      </c>
      <c r="AN30" s="11"/>
      <c r="AO30" s="11"/>
      <c r="AP30" s="124"/>
      <c r="AQ30" s="12" t="s">
        <v>23</v>
      </c>
      <c r="AR30" s="71">
        <v>1015</v>
      </c>
      <c r="AS30" s="71" t="s">
        <v>282</v>
      </c>
      <c r="AT30" s="71" t="s">
        <v>282</v>
      </c>
      <c r="AU30" s="72" t="s">
        <v>282</v>
      </c>
      <c r="AV30" s="73" t="s">
        <v>282</v>
      </c>
      <c r="AW30" s="74">
        <v>1015</v>
      </c>
      <c r="AX30" s="11"/>
      <c r="AY30" s="11"/>
      <c r="AZ30" s="124"/>
      <c r="BA30" s="12" t="s">
        <v>23</v>
      </c>
      <c r="BB30" s="71"/>
      <c r="BC30" s="71"/>
      <c r="BD30" s="71"/>
      <c r="BE30" s="72"/>
      <c r="BF30" s="73"/>
      <c r="BG30" s="74"/>
      <c r="BH30" s="11"/>
      <c r="BI30" s="11"/>
      <c r="BJ30" s="124"/>
      <c r="BK30" s="12" t="s">
        <v>23</v>
      </c>
      <c r="BL30" s="71">
        <v>9711</v>
      </c>
      <c r="BM30" s="71" t="s">
        <v>282</v>
      </c>
      <c r="BN30" s="71" t="s">
        <v>282</v>
      </c>
      <c r="BO30" s="72" t="s">
        <v>282</v>
      </c>
      <c r="BP30" s="73">
        <v>7815</v>
      </c>
      <c r="BQ30" s="74">
        <v>1896</v>
      </c>
      <c r="BR30" s="11"/>
      <c r="BS30" s="11"/>
      <c r="BT30" s="124"/>
      <c r="BU30" s="12" t="s">
        <v>23</v>
      </c>
      <c r="BV30" s="71">
        <v>9711</v>
      </c>
      <c r="BW30" s="71" t="s">
        <v>282</v>
      </c>
      <c r="BX30" s="71" t="s">
        <v>282</v>
      </c>
      <c r="BY30" s="72" t="s">
        <v>282</v>
      </c>
      <c r="BZ30" s="73">
        <v>7815</v>
      </c>
      <c r="CA30" s="74">
        <v>1896</v>
      </c>
      <c r="CB30" s="11"/>
      <c r="CC30" s="11"/>
      <c r="CD30" s="124"/>
      <c r="CE30" s="12" t="s">
        <v>23</v>
      </c>
      <c r="CF30" s="71"/>
      <c r="CG30" s="71"/>
      <c r="CH30" s="71"/>
      <c r="CI30" s="72"/>
      <c r="CJ30" s="73"/>
      <c r="CK30" s="74"/>
      <c r="CL30" s="11"/>
      <c r="CM30" s="11"/>
      <c r="CN30" s="124"/>
      <c r="CO30" s="12" t="s">
        <v>23</v>
      </c>
      <c r="CP30" s="71">
        <v>11261</v>
      </c>
      <c r="CQ30" s="71">
        <v>4491</v>
      </c>
      <c r="CR30" s="71">
        <v>6770</v>
      </c>
      <c r="CS30" s="72">
        <v>1695</v>
      </c>
      <c r="CT30" s="73">
        <v>8313</v>
      </c>
      <c r="CU30" s="74">
        <v>1253</v>
      </c>
      <c r="CV30" s="11"/>
      <c r="CW30" s="11"/>
      <c r="CX30" s="124"/>
      <c r="CY30" s="12" t="s">
        <v>23</v>
      </c>
      <c r="CZ30" s="71"/>
      <c r="DA30" s="71"/>
      <c r="DB30" s="71"/>
      <c r="DC30" s="72"/>
      <c r="DD30" s="73"/>
      <c r="DE30" s="74"/>
      <c r="DF30" s="11"/>
      <c r="DG30" s="11"/>
      <c r="DH30" s="124"/>
      <c r="DI30" s="12" t="s">
        <v>23</v>
      </c>
      <c r="DJ30" s="71">
        <v>11611</v>
      </c>
      <c r="DK30" s="71">
        <v>4653</v>
      </c>
      <c r="DL30" s="71">
        <v>6958</v>
      </c>
      <c r="DM30" s="72">
        <v>1795</v>
      </c>
      <c r="DN30" s="73">
        <v>8475</v>
      </c>
      <c r="DO30" s="74">
        <v>1341</v>
      </c>
      <c r="DP30" s="11"/>
      <c r="DQ30" s="11"/>
      <c r="DR30" s="124"/>
      <c r="DS30" s="12" t="s">
        <v>23</v>
      </c>
      <c r="DT30" s="71"/>
      <c r="DU30" s="71"/>
      <c r="DV30" s="71"/>
      <c r="DW30" s="72"/>
      <c r="DX30" s="73"/>
      <c r="DY30" s="74"/>
      <c r="DZ30" s="11"/>
      <c r="EA30" s="11"/>
      <c r="EB30" s="124"/>
      <c r="EC30" s="12" t="s">
        <v>23</v>
      </c>
      <c r="ED30" s="71">
        <v>12181</v>
      </c>
      <c r="EE30" s="71">
        <v>4824</v>
      </c>
      <c r="EF30" s="71">
        <v>7357</v>
      </c>
      <c r="EG30" s="72">
        <v>1909</v>
      </c>
      <c r="EH30" s="73">
        <v>8829</v>
      </c>
      <c r="EI30" s="74">
        <v>1443</v>
      </c>
      <c r="EJ30" s="11"/>
      <c r="EK30" s="11"/>
      <c r="EL30" s="124"/>
      <c r="EM30" s="12" t="s">
        <v>23</v>
      </c>
      <c r="EN30" s="71"/>
      <c r="EO30" s="71"/>
      <c r="EP30" s="71"/>
      <c r="EQ30" s="72"/>
      <c r="ER30" s="73"/>
      <c r="ES30" s="74"/>
      <c r="ET30" s="11"/>
      <c r="EU30" s="11"/>
      <c r="EV30" s="124"/>
      <c r="EW30" s="12" t="s">
        <v>23</v>
      </c>
      <c r="EX30" s="71">
        <f>SUM(FA30:FC30)</f>
        <v>12489</v>
      </c>
      <c r="EY30" s="71"/>
      <c r="EZ30" s="71"/>
      <c r="FA30" s="72">
        <v>1746</v>
      </c>
      <c r="FB30" s="73">
        <v>9246</v>
      </c>
      <c r="FC30" s="74">
        <v>1497</v>
      </c>
      <c r="FD30" s="11"/>
      <c r="FE30" s="11"/>
      <c r="FF30" s="124"/>
      <c r="FG30" s="12" t="s">
        <v>23</v>
      </c>
      <c r="FH30" s="71">
        <f>SUM(FL30:FM30)</f>
        <v>11133</v>
      </c>
      <c r="FI30" s="71"/>
      <c r="FJ30" s="71"/>
      <c r="FK30" s="72"/>
      <c r="FL30" s="73">
        <v>9559</v>
      </c>
      <c r="FM30" s="74">
        <v>1574</v>
      </c>
      <c r="FN30" s="11"/>
      <c r="FO30" s="11"/>
      <c r="FP30" s="124"/>
      <c r="FQ30" s="12" t="s">
        <v>23</v>
      </c>
      <c r="FR30" s="71"/>
      <c r="FS30" s="71"/>
      <c r="FT30" s="71"/>
      <c r="FU30" s="72"/>
      <c r="FV30" s="73"/>
      <c r="FW30" s="74"/>
      <c r="FX30" s="11"/>
      <c r="FY30" s="11"/>
      <c r="FZ30" s="124"/>
      <c r="GA30" s="12" t="s">
        <v>23</v>
      </c>
      <c r="GB30" s="71">
        <v>9893</v>
      </c>
      <c r="GC30" s="71">
        <v>2907</v>
      </c>
      <c r="GD30" s="71">
        <v>6986</v>
      </c>
      <c r="GE30" s="72" t="s">
        <v>282</v>
      </c>
      <c r="GF30" s="73">
        <v>9893</v>
      </c>
      <c r="GG30" s="74" t="s">
        <v>282</v>
      </c>
      <c r="GH30" s="11"/>
      <c r="GI30" s="11"/>
      <c r="GJ30" s="124"/>
      <c r="GK30" s="12" t="s">
        <v>23</v>
      </c>
      <c r="GL30" s="71">
        <v>14194</v>
      </c>
      <c r="GM30" s="71">
        <v>3004</v>
      </c>
      <c r="GN30" s="71">
        <v>7090</v>
      </c>
      <c r="GO30" s="72">
        <v>2314</v>
      </c>
      <c r="GP30" s="73">
        <v>10094</v>
      </c>
      <c r="GQ30" s="74">
        <v>1786</v>
      </c>
      <c r="GR30" s="11"/>
      <c r="GS30" s="11"/>
      <c r="GT30" s="124"/>
      <c r="GU30" s="12" t="s">
        <v>23</v>
      </c>
      <c r="GV30" s="71"/>
      <c r="GW30" s="71"/>
      <c r="GX30" s="71"/>
      <c r="GY30" s="72"/>
      <c r="GZ30" s="73"/>
      <c r="HA30" s="74"/>
      <c r="HB30" s="11"/>
      <c r="HC30" s="11"/>
      <c r="HD30" s="124"/>
      <c r="HE30" s="12" t="s">
        <v>23</v>
      </c>
      <c r="HF30" s="71">
        <v>12175</v>
      </c>
      <c r="HG30" s="71">
        <v>3074</v>
      </c>
      <c r="HH30" s="71">
        <v>7205</v>
      </c>
      <c r="HI30" s="72" t="s">
        <v>282</v>
      </c>
      <c r="HJ30" s="73">
        <v>10279</v>
      </c>
      <c r="HK30" s="74">
        <v>1896</v>
      </c>
      <c r="HL30" s="11"/>
      <c r="HM30" s="11"/>
      <c r="HN30" s="124"/>
      <c r="HO30" s="12" t="s">
        <v>23</v>
      </c>
      <c r="HP30" s="71">
        <v>15334</v>
      </c>
      <c r="HQ30" s="71">
        <v>3315</v>
      </c>
      <c r="HR30" s="71">
        <v>7370</v>
      </c>
      <c r="HS30" s="72">
        <v>2587</v>
      </c>
      <c r="HT30" s="73">
        <v>10685</v>
      </c>
      <c r="HU30" s="74">
        <v>2062</v>
      </c>
      <c r="HV30" s="11"/>
      <c r="HW30" s="11"/>
      <c r="HX30" s="124"/>
      <c r="HY30" s="12" t="s">
        <v>23</v>
      </c>
      <c r="HZ30" s="71"/>
      <c r="IA30" s="71"/>
      <c r="IB30" s="71"/>
      <c r="IC30" s="72"/>
      <c r="ID30" s="73"/>
      <c r="IE30" s="74"/>
      <c r="IF30" s="11"/>
      <c r="IG30" s="11"/>
      <c r="IH30" s="124"/>
      <c r="II30" s="12" t="s">
        <v>23</v>
      </c>
      <c r="IJ30" s="71"/>
      <c r="IK30" s="71"/>
      <c r="IL30" s="71"/>
      <c r="IM30" s="72"/>
      <c r="IN30" s="73"/>
      <c r="IO30" s="74"/>
      <c r="IP30" s="11"/>
      <c r="IQ30" s="11"/>
    </row>
    <row xmlns:x14ac="http://schemas.microsoft.com/office/spreadsheetml/2009/9/ac" r="31" s="3" customFormat="true" ht="16.5" thickBot="true" x14ac:dyDescent="0.3">
      <c r="A31" s="403" t="str">
        <f ca="true">IF(ISBLANK('Data Summary'!A33),"",'Data Summary'!A33)</f>
        <v/>
      </c>
      <c r="B31" s="125"/>
      <c r="C31" s="75" t="s">
        <v>20</v>
      </c>
      <c r="D31" s="76">
        <v>7119</v>
      </c>
      <c r="E31" s="76">
        <v>1954</v>
      </c>
      <c r="F31" s="76">
        <v>4475</v>
      </c>
      <c r="G31" s="76"/>
      <c r="H31" s="76">
        <v>6429</v>
      </c>
      <c r="I31" s="77">
        <v>690</v>
      </c>
      <c r="J31" s="11"/>
      <c r="K31" s="11"/>
      <c r="L31" s="125"/>
      <c r="M31" s="75" t="s">
        <v>20</v>
      </c>
      <c r="N31" s="76">
        <f>SUM(R31:S31)</f>
        <v>5698</v>
      </c>
      <c r="O31" s="76">
        <v>842</v>
      </c>
      <c r="P31" s="76">
        <v>4063</v>
      </c>
      <c r="Q31" s="76"/>
      <c r="R31" s="76">
        <v>4905</v>
      </c>
      <c r="S31" s="77">
        <v>793</v>
      </c>
      <c r="T31" s="11"/>
      <c r="U31" s="11"/>
      <c r="V31" s="125"/>
      <c r="W31" s="75" t="s">
        <v>20</v>
      </c>
      <c r="X31" s="76">
        <f>SUM(AB31:AC31)</f>
        <v>6450</v>
      </c>
      <c r="Y31" s="76">
        <v>901</v>
      </c>
      <c r="Z31" s="76">
        <v>4683</v>
      </c>
      <c r="AA31" s="76"/>
      <c r="AB31" s="76">
        <v>5584</v>
      </c>
      <c r="AC31" s="77">
        <v>866</v>
      </c>
      <c r="AD31" s="11"/>
      <c r="AE31" s="11"/>
      <c r="AF31" s="125"/>
      <c r="AG31" s="75" t="s">
        <v>20</v>
      </c>
      <c r="AH31" s="76">
        <f>SUM(AL31:AM31)</f>
        <v>6745</v>
      </c>
      <c r="AI31" s="76">
        <v>925</v>
      </c>
      <c r="AJ31" s="76">
        <v>4857</v>
      </c>
      <c r="AK31" s="76"/>
      <c r="AL31" s="76">
        <v>5782</v>
      </c>
      <c r="AM31" s="77">
        <v>963</v>
      </c>
      <c r="AN31" s="11"/>
      <c r="AO31" s="11"/>
      <c r="AP31" s="125"/>
      <c r="AQ31" s="75" t="s">
        <v>20</v>
      </c>
      <c r="AR31" s="76">
        <v>1015</v>
      </c>
      <c r="AS31" s="76" t="s">
        <v>282</v>
      </c>
      <c r="AT31" s="76" t="s">
        <v>282</v>
      </c>
      <c r="AU31" s="76" t="s">
        <v>282</v>
      </c>
      <c r="AV31" s="76" t="s">
        <v>282</v>
      </c>
      <c r="AW31" s="77">
        <v>1015</v>
      </c>
      <c r="AX31" s="11"/>
      <c r="AY31" s="11"/>
      <c r="AZ31" s="125"/>
      <c r="BA31" s="75" t="s">
        <v>20</v>
      </c>
      <c r="BB31" s="76"/>
      <c r="BC31" s="76"/>
      <c r="BD31" s="76"/>
      <c r="BE31" s="76"/>
      <c r="BF31" s="76"/>
      <c r="BG31" s="77"/>
      <c r="BH31" s="11"/>
      <c r="BI31" s="11"/>
      <c r="BJ31" s="125"/>
      <c r="BK31" s="75" t="s">
        <v>20</v>
      </c>
      <c r="BL31" s="76">
        <v>9711</v>
      </c>
      <c r="BM31" s="76" t="s">
        <v>282</v>
      </c>
      <c r="BN31" s="76" t="s">
        <v>282</v>
      </c>
      <c r="BO31" s="76" t="s">
        <v>282</v>
      </c>
      <c r="BP31" s="76">
        <v>7815</v>
      </c>
      <c r="BQ31" s="77">
        <v>1896</v>
      </c>
      <c r="BR31" s="11"/>
      <c r="BS31" s="11"/>
      <c r="BT31" s="125"/>
      <c r="BU31" s="75" t="s">
        <v>20</v>
      </c>
      <c r="BV31" s="76">
        <v>9711</v>
      </c>
      <c r="BW31" s="76" t="s">
        <v>282</v>
      </c>
      <c r="BX31" s="76" t="s">
        <v>282</v>
      </c>
      <c r="BY31" s="76" t="s">
        <v>282</v>
      </c>
      <c r="BZ31" s="76">
        <v>7815</v>
      </c>
      <c r="CA31" s="77">
        <v>1896</v>
      </c>
      <c r="CB31" s="11"/>
      <c r="CC31" s="11"/>
      <c r="CD31" s="125"/>
      <c r="CE31" s="75" t="s">
        <v>20</v>
      </c>
      <c r="CF31" s="76"/>
      <c r="CG31" s="76"/>
      <c r="CH31" s="76"/>
      <c r="CI31" s="76"/>
      <c r="CJ31" s="76"/>
      <c r="CK31" s="77"/>
      <c r="CL31" s="11"/>
      <c r="CM31" s="11"/>
      <c r="CN31" s="125"/>
      <c r="CO31" s="75" t="s">
        <v>20</v>
      </c>
      <c r="CP31" s="76"/>
      <c r="CQ31" s="76"/>
      <c r="CR31" s="76"/>
      <c r="CS31" s="76">
        <v>1695</v>
      </c>
      <c r="CT31" s="76">
        <v>8313</v>
      </c>
      <c r="CU31" s="77">
        <v>1253</v>
      </c>
      <c r="CV31" s="11"/>
      <c r="CW31" s="11"/>
      <c r="CX31" s="125"/>
      <c r="CY31" s="75" t="s">
        <v>20</v>
      </c>
      <c r="CZ31" s="76"/>
      <c r="DA31" s="76"/>
      <c r="DB31" s="76"/>
      <c r="DC31" s="76"/>
      <c r="DD31" s="76"/>
      <c r="DE31" s="77"/>
      <c r="DF31" s="11"/>
      <c r="DG31" s="11"/>
      <c r="DH31" s="125"/>
      <c r="DI31" s="75" t="s">
        <v>20</v>
      </c>
      <c r="DJ31" s="76">
        <v>8475</v>
      </c>
      <c r="DK31" s="76">
        <v>2500</v>
      </c>
      <c r="DL31" s="76">
        <v>5975</v>
      </c>
      <c r="DM31" s="76">
        <v>1795</v>
      </c>
      <c r="DN31" s="76">
        <v>8475</v>
      </c>
      <c r="DO31" s="77">
        <v>1341</v>
      </c>
      <c r="DP31" s="11"/>
      <c r="DQ31" s="11"/>
      <c r="DR31" s="125"/>
      <c r="DS31" s="75" t="s">
        <v>20</v>
      </c>
      <c r="DT31" s="76"/>
      <c r="DU31" s="76"/>
      <c r="DV31" s="76"/>
      <c r="DW31" s="76"/>
      <c r="DX31" s="76"/>
      <c r="DY31" s="77"/>
      <c r="DZ31" s="11"/>
      <c r="EA31" s="11"/>
      <c r="EB31" s="125"/>
      <c r="EC31" s="75" t="s">
        <v>20</v>
      </c>
      <c r="ED31" s="76">
        <v>8829</v>
      </c>
      <c r="EE31" s="76">
        <v>2597</v>
      </c>
      <c r="EF31" s="76">
        <v>6232</v>
      </c>
      <c r="EG31" s="76">
        <v>1909</v>
      </c>
      <c r="EH31" s="76">
        <v>8829</v>
      </c>
      <c r="EI31" s="77">
        <v>1443</v>
      </c>
      <c r="EJ31" s="11"/>
      <c r="EK31" s="11"/>
      <c r="EL31" s="125"/>
      <c r="EM31" s="75" t="s">
        <v>20</v>
      </c>
      <c r="EN31" s="76"/>
      <c r="EO31" s="76"/>
      <c r="EP31" s="76"/>
      <c r="EQ31" s="76"/>
      <c r="ER31" s="76"/>
      <c r="ES31" s="77"/>
      <c r="ET31" s="11"/>
      <c r="EU31" s="11"/>
      <c r="EV31" s="125"/>
      <c r="EW31" s="75" t="s">
        <v>20</v>
      </c>
      <c r="EX31" s="76">
        <v>9246</v>
      </c>
      <c r="EY31" s="148">
        <v>2745</v>
      </c>
      <c r="EZ31" s="148">
        <v>6501</v>
      </c>
      <c r="FA31" s="76">
        <v>1746</v>
      </c>
      <c r="FB31" s="76">
        <v>9246</v>
      </c>
      <c r="FC31" s="77">
        <v>1497</v>
      </c>
      <c r="FD31" s="11"/>
      <c r="FE31" s="11"/>
      <c r="FF31" s="125"/>
      <c r="FG31" s="75" t="s">
        <v>20</v>
      </c>
      <c r="FH31" s="76">
        <f>FL31</f>
        <v>9559</v>
      </c>
      <c r="FI31" s="148">
        <v>2794</v>
      </c>
      <c r="FJ31" s="148">
        <v>6765</v>
      </c>
      <c r="FK31" s="76"/>
      <c r="FL31" s="76">
        <v>9559</v>
      </c>
      <c r="FM31" s="77">
        <v>1574</v>
      </c>
      <c r="FN31" s="11"/>
      <c r="FO31" s="11"/>
      <c r="FP31" s="125"/>
      <c r="FQ31" s="75" t="s">
        <v>20</v>
      </c>
      <c r="FR31" s="76"/>
      <c r="FS31" s="148"/>
      <c r="FT31" s="148"/>
      <c r="FU31" s="76"/>
      <c r="FV31" s="76"/>
      <c r="FW31" s="77"/>
      <c r="FX31" s="11"/>
      <c r="FY31" s="11"/>
      <c r="FZ31" s="125"/>
      <c r="GA31" s="75" t="s">
        <v>20</v>
      </c>
      <c r="GB31" s="76">
        <v>9893</v>
      </c>
      <c r="GC31" s="148">
        <v>2907</v>
      </c>
      <c r="GD31" s="148">
        <v>6986</v>
      </c>
      <c r="GE31" s="76" t="s">
        <v>282</v>
      </c>
      <c r="GF31" s="76">
        <v>9893</v>
      </c>
      <c r="GG31" s="77" t="s">
        <v>282</v>
      </c>
      <c r="GH31" s="11"/>
      <c r="GI31" s="11"/>
      <c r="GJ31" s="125"/>
      <c r="GK31" s="75" t="s">
        <v>20</v>
      </c>
      <c r="GL31" s="76">
        <v>14194</v>
      </c>
      <c r="GM31" s="148">
        <v>3004</v>
      </c>
      <c r="GN31" s="148">
        <v>7090</v>
      </c>
      <c r="GO31" s="76">
        <v>2314</v>
      </c>
      <c r="GP31" s="76">
        <v>10094</v>
      </c>
      <c r="GQ31" s="77">
        <v>1786</v>
      </c>
      <c r="GR31" s="11"/>
      <c r="GS31" s="11"/>
      <c r="GT31" s="125"/>
      <c r="GU31" s="75" t="s">
        <v>20</v>
      </c>
      <c r="GV31" s="76"/>
      <c r="GW31" s="148"/>
      <c r="GX31" s="148"/>
      <c r="GY31" s="76"/>
      <c r="GZ31" s="76"/>
      <c r="HA31" s="77"/>
      <c r="HB31" s="11"/>
      <c r="HC31" s="11"/>
      <c r="HD31" s="125"/>
      <c r="HE31" s="75" t="s">
        <v>20</v>
      </c>
      <c r="HF31" s="76">
        <v>12175</v>
      </c>
      <c r="HG31" s="148">
        <v>3074</v>
      </c>
      <c r="HH31" s="148">
        <v>7205</v>
      </c>
      <c r="HI31" s="76" t="s">
        <v>282</v>
      </c>
      <c r="HJ31" s="76">
        <v>10279</v>
      </c>
      <c r="HK31" s="77">
        <v>1896</v>
      </c>
      <c r="HL31" s="11"/>
      <c r="HM31" s="11"/>
      <c r="HN31" s="125"/>
      <c r="HO31" s="75" t="s">
        <v>20</v>
      </c>
      <c r="HP31" s="76">
        <v>15334</v>
      </c>
      <c r="HQ31" s="148">
        <v>3315</v>
      </c>
      <c r="HR31" s="148">
        <v>7370</v>
      </c>
      <c r="HS31" s="76">
        <v>2587</v>
      </c>
      <c r="HT31" s="76">
        <v>10685</v>
      </c>
      <c r="HU31" s="77">
        <v>2062</v>
      </c>
      <c r="HV31" s="11"/>
      <c r="HW31" s="11"/>
      <c r="HX31" s="125"/>
      <c r="HY31" s="75" t="s">
        <v>20</v>
      </c>
      <c r="HZ31" s="76"/>
      <c r="IA31" s="148"/>
      <c r="IB31" s="148"/>
      <c r="IC31" s="76"/>
      <c r="ID31" s="76"/>
      <c r="IE31" s="77"/>
      <c r="IF31" s="11"/>
      <c r="IG31" s="11"/>
      <c r="IH31" s="125"/>
      <c r="II31" s="75" t="s">
        <v>20</v>
      </c>
      <c r="IJ31" s="76">
        <v>16075</v>
      </c>
      <c r="IK31" s="148"/>
      <c r="IL31" s="148"/>
      <c r="IM31" s="76">
        <v>2983</v>
      </c>
      <c r="IN31" s="76">
        <v>10969</v>
      </c>
      <c r="IO31" s="77">
        <v>2123</v>
      </c>
      <c r="IP31" s="11"/>
      <c r="IQ31" s="11"/>
      <c r="IR31" s="126"/>
      <c r="JB31" s="126"/>
      <c r="JL31" s="126"/>
      <c r="JV31" s="126"/>
      <c r="KF31" s="126"/>
      <c r="KP31" s="126"/>
      <c r="KZ31" s="126"/>
    </row>
    <row xmlns:x14ac="http://schemas.microsoft.com/office/spreadsheetml/2009/9/ac" r="32" s="3" customFormat="true" x14ac:dyDescent="0.25">
      <c r="A32" s="403" t="str">
        <f ca="true">IF(ISBLANK('Data Summary'!A34),"",'Data Summary'!A34)</f>
        <v/>
      </c>
      <c r="B32" s="126"/>
      <c r="L32" s="126"/>
      <c r="V32" s="126"/>
      <c r="AF32" s="126"/>
      <c r="AP32" s="126"/>
      <c r="AZ32" s="126"/>
      <c r="BJ32" s="126"/>
      <c r="BT32" s="126"/>
      <c r="CD32" s="126"/>
      <c r="CN32" s="126"/>
      <c r="CO32" s="126"/>
      <c r="CP32" s="126"/>
      <c r="CQ32" s="126"/>
      <c r="CR32" s="126"/>
      <c r="CS32" s="126"/>
      <c r="CT32" s="126"/>
      <c r="CU32" s="126"/>
      <c r="CX32" s="126"/>
      <c r="DH32" s="126"/>
      <c r="DR32" s="126"/>
      <c r="EB32" s="126"/>
      <c r="EL32" s="126"/>
      <c r="EV32" s="126"/>
      <c r="FF32" s="126"/>
      <c r="FP32" s="126"/>
      <c r="FZ32" s="126"/>
      <c r="GJ32" s="126"/>
      <c r="GT32" s="126"/>
      <c r="HD32" s="126"/>
      <c r="HN32" s="126"/>
      <c r="HX32" s="126"/>
      <c r="IH32" s="126"/>
      <c r="IR32" s="126"/>
      <c r="JB32" s="126"/>
      <c r="JL32" s="126"/>
      <c r="JV32" s="126"/>
      <c r="KF32" s="126"/>
      <c r="KP32" s="126"/>
      <c r="KZ32" s="126"/>
    </row>
    <row xmlns:x14ac="http://schemas.microsoft.com/office/spreadsheetml/2009/9/ac" r="33" s="3" customFormat="true" x14ac:dyDescent="0.25">
      <c r="A33" s="403" t="str">
        <f ca="true">IF(ISBLANK('Data Summary'!A35),"",'Data Summary'!A35)</f>
        <v/>
      </c>
      <c r="B33" s="126"/>
      <c r="L33" s="126"/>
      <c r="V33" s="126"/>
      <c r="AF33" s="126"/>
      <c r="AP33" s="126"/>
      <c r="AZ33" s="126"/>
      <c r="BJ33" s="126"/>
      <c r="BT33" s="126"/>
      <c r="CD33" s="126"/>
      <c r="CN33" s="126"/>
      <c r="CO33" s="126"/>
      <c r="CP33" s="126"/>
      <c r="CQ33" s="126"/>
      <c r="CR33" s="126"/>
      <c r="CS33" s="126"/>
      <c r="CT33" s="126"/>
      <c r="CU33" s="126"/>
      <c r="CX33" s="126"/>
      <c r="DH33" s="126"/>
      <c r="DR33" s="126"/>
      <c r="EB33" s="126"/>
      <c r="EL33" s="126"/>
      <c r="EV33" s="126"/>
      <c r="FF33" s="126"/>
      <c r="FP33" s="126"/>
      <c r="FZ33" s="126"/>
      <c r="GJ33" s="126"/>
      <c r="GT33" s="126"/>
      <c r="HD33" s="126"/>
      <c r="HN33" s="126"/>
      <c r="HX33" s="126"/>
      <c r="IH33" s="126"/>
      <c r="IR33" s="126"/>
      <c r="JB33" s="126"/>
      <c r="JL33" s="126"/>
      <c r="JV33" s="126"/>
      <c r="KF33" s="126"/>
      <c r="KP33" s="126"/>
      <c r="KZ33" s="126"/>
    </row>
    <row xmlns:x14ac="http://schemas.microsoft.com/office/spreadsheetml/2009/9/ac" r="34" s="3" customFormat="true" x14ac:dyDescent="0.25">
      <c r="A34" s="403" t="str">
        <f ca="true">IF(ISBLANK('Data Summary'!A36),"",'Data Summary'!A36)</f>
        <v/>
      </c>
      <c r="B34" s="126"/>
      <c r="L34" s="126"/>
      <c r="V34" s="126"/>
      <c r="AF34" s="126"/>
      <c r="AP34" s="126"/>
      <c r="AZ34" s="126"/>
      <c r="BJ34" s="126"/>
      <c r="BT34" s="126"/>
      <c r="CD34" s="126"/>
      <c r="CN34" s="126"/>
      <c r="CO34" s="126"/>
      <c r="CP34" s="126"/>
      <c r="CQ34" s="126"/>
      <c r="CR34" s="126"/>
      <c r="CS34" s="126"/>
      <c r="CT34" s="126"/>
      <c r="CU34" s="126"/>
      <c r="CX34" s="126"/>
      <c r="DH34" s="126"/>
      <c r="DR34" s="126"/>
      <c r="EB34" s="126"/>
      <c r="EL34" s="126"/>
      <c r="EV34" s="126"/>
      <c r="FF34" s="126"/>
      <c r="FP34" s="126"/>
      <c r="FZ34" s="126"/>
      <c r="GJ34" s="126"/>
      <c r="GT34" s="126"/>
      <c r="HD34" s="126"/>
      <c r="HN34" s="126"/>
      <c r="HX34" s="126"/>
      <c r="IH34" s="126"/>
      <c r="IR34" s="126"/>
      <c r="JB34" s="126"/>
      <c r="JL34" s="126"/>
      <c r="JV34" s="126"/>
      <c r="KF34" s="126"/>
      <c r="KP34" s="126"/>
      <c r="KZ34" s="126"/>
    </row>
    <row xmlns:x14ac="http://schemas.microsoft.com/office/spreadsheetml/2009/9/ac" r="35" s="3" customFormat="true" x14ac:dyDescent="0.25">
      <c r="A35" s="403" t="str">
        <f ca="true">IF(ISBLANK('Data Summary'!A37),"",'Data Summary'!A37)</f>
        <v/>
      </c>
      <c r="B35" s="126"/>
      <c r="L35" s="126"/>
      <c r="V35" s="126"/>
      <c r="AF35" s="126"/>
      <c r="AP35" s="126"/>
      <c r="AZ35" s="126"/>
      <c r="BJ35" s="126"/>
      <c r="BT35" s="126"/>
      <c r="CD35" s="126"/>
      <c r="CN35" s="126"/>
      <c r="CO35" s="126"/>
      <c r="CP35" s="126"/>
      <c r="CQ35" s="126"/>
      <c r="CR35" s="126"/>
      <c r="CS35" s="126"/>
      <c r="CT35" s="126"/>
      <c r="CU35" s="126"/>
      <c r="CX35" s="126"/>
      <c r="DH35" s="126"/>
      <c r="DR35" s="126"/>
      <c r="EB35" s="126"/>
      <c r="EL35" s="126"/>
      <c r="EV35" s="126"/>
      <c r="FF35" s="126"/>
      <c r="FP35" s="126"/>
      <c r="FZ35" s="126"/>
      <c r="GJ35" s="126"/>
      <c r="GT35" s="126"/>
      <c r="HD35" s="126"/>
      <c r="HN35" s="126"/>
      <c r="HX35" s="126"/>
      <c r="IH35" s="126"/>
      <c r="IR35" s="126"/>
      <c r="JB35" s="126"/>
      <c r="JL35" s="126"/>
      <c r="JV35" s="126"/>
      <c r="KF35" s="126"/>
      <c r="KP35" s="126"/>
      <c r="KZ35" s="126"/>
    </row>
    <row xmlns:x14ac="http://schemas.microsoft.com/office/spreadsheetml/2009/9/ac" r="36" s="3" customFormat="true" x14ac:dyDescent="0.25">
      <c r="A36" s="403" t="str">
        <f ca="true">IF(ISBLANK('Data Summary'!A38),"",'Data Summary'!A38)</f>
        <v/>
      </c>
      <c r="B36" s="126"/>
      <c r="L36" s="126"/>
      <c r="V36" s="126"/>
      <c r="AF36" s="126"/>
      <c r="AP36" s="126"/>
      <c r="AZ36" s="126"/>
      <c r="BJ36" s="126"/>
      <c r="BT36" s="126"/>
      <c r="CD36" s="126"/>
      <c r="CN36" s="126"/>
      <c r="CO36" s="126"/>
      <c r="CP36" s="126"/>
      <c r="CQ36" s="126"/>
      <c r="CR36" s="126"/>
      <c r="CS36" s="126"/>
      <c r="CT36" s="126"/>
      <c r="CU36" s="126"/>
      <c r="CX36" s="126"/>
      <c r="DH36" s="126"/>
      <c r="DR36" s="126"/>
      <c r="EB36" s="126"/>
      <c r="EL36" s="126"/>
      <c r="EV36" s="126"/>
      <c r="FF36" s="126"/>
      <c r="FP36" s="126"/>
      <c r="FZ36" s="126"/>
      <c r="GJ36" s="126"/>
      <c r="GT36" s="126"/>
      <c r="HD36" s="126"/>
      <c r="HN36" s="126"/>
      <c r="HX36" s="126"/>
      <c r="IH36" s="126"/>
      <c r="IR36" s="126"/>
      <c r="JB36" s="126"/>
      <c r="JL36" s="126"/>
      <c r="JV36" s="126"/>
      <c r="KF36" s="126"/>
      <c r="KP36" s="126"/>
      <c r="KZ36" s="126"/>
    </row>
    <row xmlns:x14ac="http://schemas.microsoft.com/office/spreadsheetml/2009/9/ac" r="37" s="3" customFormat="true" x14ac:dyDescent="0.25">
      <c r="A37" s="403" t="str">
        <f ca="true">IF(ISBLANK('Data Summary'!A39),"",'Data Summary'!A39)</f>
        <v/>
      </c>
      <c r="B37" s="126"/>
      <c r="L37" s="126"/>
      <c r="V37" s="126"/>
      <c r="AF37" s="126"/>
      <c r="AP37" s="126"/>
      <c r="AZ37" s="126"/>
      <c r="BJ37" s="126"/>
      <c r="BT37" s="126"/>
      <c r="CD37" s="126"/>
      <c r="CN37" s="126"/>
      <c r="CO37" s="126"/>
      <c r="CP37" s="126"/>
      <c r="CQ37" s="126"/>
      <c r="CR37" s="126"/>
      <c r="CS37" s="126"/>
      <c r="CT37" s="126"/>
      <c r="CU37" s="126"/>
      <c r="CX37" s="126"/>
      <c r="DH37" s="126"/>
      <c r="DR37" s="126"/>
      <c r="EB37" s="126"/>
      <c r="EL37" s="126"/>
      <c r="EV37" s="126"/>
      <c r="FF37" s="126"/>
      <c r="FP37" s="126"/>
      <c r="FZ37" s="126"/>
      <c r="GJ37" s="126"/>
      <c r="GT37" s="126"/>
      <c r="HD37" s="126"/>
      <c r="HN37" s="126"/>
      <c r="HX37" s="126"/>
      <c r="IH37" s="126"/>
      <c r="IR37" s="126"/>
      <c r="JB37" s="126"/>
      <c r="JL37" s="126"/>
      <c r="JV37" s="126"/>
      <c r="KF37" s="126"/>
      <c r="KP37" s="126"/>
      <c r="KZ37" s="126"/>
    </row>
    <row xmlns:x14ac="http://schemas.microsoft.com/office/spreadsheetml/2009/9/ac" r="38" s="3" customFormat="true" x14ac:dyDescent="0.25">
      <c r="A38" s="403" t="str">
        <f ca="true">IF(ISBLANK('Data Summary'!A40),"",'Data Summary'!A40)</f>
        <v/>
      </c>
      <c r="B38" s="126"/>
      <c r="L38" s="126"/>
      <c r="V38" s="126"/>
      <c r="AF38" s="126"/>
      <c r="AP38" s="126"/>
      <c r="AZ38" s="126"/>
      <c r="BJ38" s="126"/>
      <c r="BT38" s="126"/>
      <c r="CD38" s="126"/>
      <c r="CN38" s="126"/>
      <c r="CO38" s="126"/>
      <c r="CP38" s="126"/>
      <c r="CQ38" s="126"/>
      <c r="CR38" s="126"/>
      <c r="CS38" s="126"/>
      <c r="CT38" s="126"/>
      <c r="CU38" s="126"/>
      <c r="CX38" s="126"/>
      <c r="DH38" s="126"/>
      <c r="DR38" s="126"/>
      <c r="EB38" s="126"/>
      <c r="EL38" s="126"/>
      <c r="EV38" s="126"/>
      <c r="FF38" s="126"/>
      <c r="FP38" s="126"/>
      <c r="FZ38" s="126"/>
      <c r="GJ38" s="126"/>
      <c r="GT38" s="126"/>
      <c r="HD38" s="126"/>
      <c r="HN38" s="126"/>
      <c r="HX38" s="126"/>
      <c r="IH38" s="126"/>
      <c r="IR38" s="126"/>
      <c r="JB38" s="126"/>
      <c r="JL38" s="126"/>
      <c r="JV38" s="126"/>
      <c r="KF38" s="126"/>
      <c r="KP38" s="126"/>
      <c r="KZ38" s="126"/>
    </row>
    <row xmlns:x14ac="http://schemas.microsoft.com/office/spreadsheetml/2009/9/ac" r="39" s="3" customFormat="true" x14ac:dyDescent="0.25">
      <c r="A39" s="403" t="str">
        <f ca="true">IF(ISBLANK('Data Summary'!A41),"",'Data Summary'!A41)</f>
        <v/>
      </c>
      <c r="B39" s="126"/>
      <c r="L39" s="126"/>
      <c r="V39" s="126"/>
      <c r="AF39" s="126"/>
      <c r="AP39" s="126"/>
      <c r="AZ39" s="126"/>
      <c r="BJ39" s="126"/>
      <c r="BT39" s="126"/>
      <c r="CD39" s="126"/>
      <c r="CN39" s="126"/>
      <c r="CO39" s="126"/>
      <c r="CP39" s="126"/>
      <c r="CQ39" s="126"/>
      <c r="CR39" s="126"/>
      <c r="CS39" s="126"/>
      <c r="CT39" s="126"/>
      <c r="CU39" s="126"/>
      <c r="CX39" s="126"/>
      <c r="DH39" s="126"/>
      <c r="DR39" s="126"/>
      <c r="EB39" s="126"/>
      <c r="EL39" s="126"/>
      <c r="EV39" s="126"/>
      <c r="FF39" s="126"/>
      <c r="FP39" s="126"/>
      <c r="FZ39" s="126"/>
      <c r="GJ39" s="126"/>
      <c r="GT39" s="126"/>
      <c r="HD39" s="126"/>
      <c r="HN39" s="126"/>
      <c r="HX39" s="126"/>
      <c r="IH39" s="126"/>
      <c r="IR39" s="126"/>
      <c r="JB39" s="126"/>
      <c r="JL39" s="126"/>
      <c r="JV39" s="126"/>
      <c r="KF39" s="126"/>
      <c r="KP39" s="126"/>
      <c r="KZ39" s="126"/>
    </row>
    <row xmlns:x14ac="http://schemas.microsoft.com/office/spreadsheetml/2009/9/ac" r="40" s="3" customFormat="true" x14ac:dyDescent="0.25">
      <c r="A40" s="403" t="str">
        <f ca="true">IF(ISBLANK('Data Summary'!A42),"",'Data Summary'!A42)</f>
        <v/>
      </c>
      <c r="B40" s="126"/>
      <c r="L40" s="126"/>
      <c r="V40" s="126"/>
      <c r="AF40" s="126"/>
      <c r="AP40" s="126"/>
      <c r="AZ40" s="126"/>
      <c r="BJ40" s="126"/>
      <c r="BT40" s="126"/>
      <c r="CD40" s="126"/>
      <c r="CN40" s="126"/>
      <c r="CO40" s="126"/>
      <c r="CP40" s="126"/>
      <c r="CQ40" s="126"/>
      <c r="CR40" s="126"/>
      <c r="CS40" s="126"/>
      <c r="CT40" s="126"/>
      <c r="CU40" s="126"/>
      <c r="CX40" s="126"/>
      <c r="DH40" s="126"/>
      <c r="DR40" s="126"/>
      <c r="EB40" s="126"/>
      <c r="EL40" s="126"/>
      <c r="EV40" s="126"/>
      <c r="FF40" s="126"/>
      <c r="FP40" s="126"/>
      <c r="FZ40" s="126"/>
      <c r="GJ40" s="126"/>
      <c r="GT40" s="126"/>
      <c r="HD40" s="126"/>
      <c r="HN40" s="126"/>
      <c r="HX40" s="126"/>
      <c r="IH40" s="126"/>
      <c r="IR40" s="126"/>
      <c r="JB40" s="126"/>
      <c r="JL40" s="126"/>
      <c r="JV40" s="126"/>
      <c r="KF40" s="126"/>
      <c r="KP40" s="126"/>
      <c r="KZ40" s="126"/>
    </row>
    <row xmlns:x14ac="http://schemas.microsoft.com/office/spreadsheetml/2009/9/ac" r="41" s="3" customFormat="true" x14ac:dyDescent="0.25">
      <c r="A41" s="403" t="str">
        <f ca="true">IF(ISBLANK('Data Summary'!A43),"",'Data Summary'!A43)</f>
        <v/>
      </c>
      <c r="B41" s="126"/>
      <c r="L41" s="126"/>
      <c r="V41" s="126"/>
      <c r="AF41" s="126"/>
      <c r="AP41" s="126"/>
      <c r="AZ41" s="126"/>
      <c r="BJ41" s="126"/>
      <c r="BT41" s="126"/>
      <c r="CD41" s="126"/>
      <c r="CN41" s="126"/>
      <c r="CO41" s="126"/>
      <c r="CP41" s="126"/>
      <c r="CQ41" s="126"/>
      <c r="CR41" s="126"/>
      <c r="CS41" s="126"/>
      <c r="CT41" s="126"/>
      <c r="CU41" s="126"/>
      <c r="CX41" s="126"/>
      <c r="DH41" s="126"/>
      <c r="DR41" s="126"/>
      <c r="EB41" s="126"/>
      <c r="EL41" s="126"/>
      <c r="EV41" s="126"/>
      <c r="FF41" s="126"/>
      <c r="FP41" s="126"/>
      <c r="FZ41" s="126"/>
      <c r="GJ41" s="126"/>
      <c r="GT41" s="126"/>
      <c r="HD41" s="126"/>
      <c r="HN41" s="126"/>
      <c r="HX41" s="126"/>
      <c r="IH41" s="126"/>
      <c r="IR41" s="126"/>
      <c r="JB41" s="126"/>
      <c r="JL41" s="126"/>
      <c r="JV41" s="126"/>
      <c r="KF41" s="126"/>
      <c r="KP41" s="126"/>
      <c r="KZ41" s="126"/>
    </row>
    <row xmlns:x14ac="http://schemas.microsoft.com/office/spreadsheetml/2009/9/ac" r="42" s="3" customFormat="true" x14ac:dyDescent="0.25">
      <c r="A42" s="403" t="str">
        <f ca="true">IF(ISBLANK('Data Summary'!A44),"",'Data Summary'!A44)</f>
        <v/>
      </c>
      <c r="B42" s="126"/>
      <c r="L42" s="126"/>
      <c r="V42" s="126"/>
      <c r="AF42" s="126"/>
      <c r="AP42" s="126"/>
      <c r="AZ42" s="126"/>
      <c r="BJ42" s="126"/>
      <c r="BT42" s="126"/>
      <c r="CD42" s="126"/>
      <c r="CN42" s="126"/>
      <c r="CO42" s="126"/>
      <c r="CP42" s="126"/>
      <c r="CQ42" s="126"/>
      <c r="CR42" s="126"/>
      <c r="CS42" s="126"/>
      <c r="CT42" s="126"/>
      <c r="CU42" s="126"/>
      <c r="CX42" s="126"/>
      <c r="DH42" s="126"/>
      <c r="DR42" s="126"/>
      <c r="EB42" s="126"/>
      <c r="EL42" s="126"/>
      <c r="EV42" s="126"/>
      <c r="FF42" s="126"/>
      <c r="FP42" s="126"/>
      <c r="FZ42" s="126"/>
      <c r="GJ42" s="126"/>
      <c r="GT42" s="126"/>
      <c r="HD42" s="126"/>
      <c r="HN42" s="126"/>
      <c r="HX42" s="126"/>
      <c r="IH42" s="126"/>
      <c r="IR42" s="126"/>
      <c r="JB42" s="126"/>
      <c r="JL42" s="126"/>
      <c r="JV42" s="126"/>
      <c r="KF42" s="126"/>
      <c r="KP42" s="126"/>
      <c r="KZ42" s="126"/>
    </row>
    <row xmlns:x14ac="http://schemas.microsoft.com/office/spreadsheetml/2009/9/ac" r="43" s="3" customFormat="true" x14ac:dyDescent="0.25">
      <c r="A43" s="403" t="str">
        <f ca="true">IF(ISBLANK('Data Summary'!A45),"",'Data Summary'!A45)</f>
        <v/>
      </c>
      <c r="B43" s="126"/>
      <c r="L43" s="126"/>
      <c r="V43" s="126"/>
      <c r="AF43" s="126"/>
      <c r="AP43" s="126"/>
      <c r="AZ43" s="126"/>
      <c r="BJ43" s="126"/>
      <c r="BT43" s="126"/>
      <c r="CD43" s="126"/>
      <c r="CN43" s="126"/>
      <c r="CO43" s="126"/>
      <c r="CP43" s="126"/>
      <c r="CQ43" s="126"/>
      <c r="CR43" s="126"/>
      <c r="CS43" s="126"/>
      <c r="CT43" s="126"/>
      <c r="CU43" s="126"/>
      <c r="CX43" s="126"/>
      <c r="DH43" s="126"/>
      <c r="DR43" s="126"/>
      <c r="EB43" s="126"/>
      <c r="EL43" s="126"/>
      <c r="EV43" s="126"/>
      <c r="FF43" s="126"/>
      <c r="FP43" s="126"/>
      <c r="FZ43" s="126"/>
      <c r="GJ43" s="126"/>
      <c r="GT43" s="126"/>
      <c r="HD43" s="126"/>
      <c r="HN43" s="126"/>
      <c r="HX43" s="126"/>
      <c r="IH43" s="126"/>
      <c r="IR43" s="126"/>
      <c r="JB43" s="126"/>
      <c r="JL43" s="126"/>
      <c r="JV43" s="126"/>
      <c r="KF43" s="126"/>
      <c r="KP43" s="126"/>
      <c r="KZ43" s="126"/>
    </row>
    <row xmlns:x14ac="http://schemas.microsoft.com/office/spreadsheetml/2009/9/ac" r="44" s="3" customFormat="true" x14ac:dyDescent="0.25">
      <c r="A44" s="403" t="str">
        <f ca="true">IF(ISBLANK('Data Summary'!A46),"",'Data Summary'!A46)</f>
        <v/>
      </c>
      <c r="B44" s="126"/>
      <c r="L44" s="126"/>
      <c r="V44" s="126"/>
      <c r="AF44" s="126"/>
      <c r="AP44" s="126"/>
      <c r="AZ44" s="126"/>
      <c r="BJ44" s="126"/>
      <c r="BT44" s="126"/>
      <c r="CD44" s="126"/>
      <c r="CN44" s="126"/>
      <c r="CO44" s="126"/>
      <c r="CP44" s="126"/>
      <c r="CQ44" s="126"/>
      <c r="CR44" s="126"/>
      <c r="CS44" s="126"/>
      <c r="CT44" s="126"/>
      <c r="CU44" s="126"/>
      <c r="CX44" s="126"/>
      <c r="DH44" s="126"/>
      <c r="DR44" s="126"/>
      <c r="EB44" s="126"/>
      <c r="EL44" s="126"/>
      <c r="EV44" s="126"/>
      <c r="FF44" s="126"/>
      <c r="FP44" s="126"/>
      <c r="FZ44" s="126"/>
      <c r="GJ44" s="126"/>
      <c r="GT44" s="126"/>
      <c r="HD44" s="126"/>
      <c r="HN44" s="126"/>
      <c r="HX44" s="126"/>
      <c r="IH44" s="126"/>
      <c r="IR44" s="126"/>
      <c r="JB44" s="126"/>
      <c r="JL44" s="126"/>
      <c r="JV44" s="126"/>
      <c r="KF44" s="126"/>
      <c r="KP44" s="126"/>
      <c r="KZ44" s="126"/>
    </row>
    <row xmlns:x14ac="http://schemas.microsoft.com/office/spreadsheetml/2009/9/ac" r="45" s="3" customFormat="true" x14ac:dyDescent="0.25">
      <c r="A45" s="403" t="str">
        <f ca="true">IF(ISBLANK('Data Summary'!A47),"",'Data Summary'!A47)</f>
        <v/>
      </c>
      <c r="B45" s="126"/>
      <c r="L45" s="126"/>
      <c r="V45" s="126"/>
      <c r="AF45" s="126"/>
      <c r="AP45" s="126"/>
      <c r="AZ45" s="126"/>
      <c r="BJ45" s="126"/>
      <c r="BT45" s="126"/>
      <c r="CD45" s="126"/>
      <c r="CN45" s="126"/>
      <c r="CO45" s="126"/>
      <c r="CP45" s="126"/>
      <c r="CQ45" s="126"/>
      <c r="CR45" s="126"/>
      <c r="CS45" s="126"/>
      <c r="CT45" s="126"/>
      <c r="CU45" s="126"/>
      <c r="CX45" s="126"/>
      <c r="DH45" s="126"/>
      <c r="DR45" s="126"/>
      <c r="EB45" s="126"/>
      <c r="EL45" s="126"/>
      <c r="EV45" s="126"/>
      <c r="FF45" s="126"/>
      <c r="FP45" s="126"/>
      <c r="FZ45" s="126"/>
      <c r="GJ45" s="126"/>
      <c r="GT45" s="126"/>
      <c r="HD45" s="126"/>
      <c r="HN45" s="126"/>
      <c r="HX45" s="126"/>
      <c r="IH45" s="126"/>
      <c r="IR45" s="126"/>
      <c r="JB45" s="126"/>
      <c r="JL45" s="126"/>
      <c r="JV45" s="126"/>
      <c r="KF45" s="126"/>
      <c r="KP45" s="126"/>
      <c r="KZ45" s="126"/>
    </row>
    <row xmlns:x14ac="http://schemas.microsoft.com/office/spreadsheetml/2009/9/ac" r="46" s="3" customFormat="true" x14ac:dyDescent="0.25">
      <c r="A46" s="403" t="str">
        <f ca="true">IF(ISBLANK('Data Summary'!A48),"",'Data Summary'!A48)</f>
        <v/>
      </c>
      <c r="B46" s="126"/>
      <c r="L46" s="126"/>
      <c r="V46" s="126"/>
      <c r="AF46" s="126"/>
      <c r="AP46" s="126"/>
      <c r="AZ46" s="126"/>
      <c r="BJ46" s="126"/>
      <c r="BT46" s="126"/>
      <c r="CD46" s="126"/>
      <c r="CN46" s="126"/>
      <c r="CO46" s="126"/>
      <c r="CP46" s="126"/>
      <c r="CQ46" s="126"/>
      <c r="CR46" s="126"/>
      <c r="CS46" s="126"/>
      <c r="CT46" s="126"/>
      <c r="CU46" s="126"/>
      <c r="CX46" s="126"/>
      <c r="DH46" s="126"/>
      <c r="DR46" s="126"/>
      <c r="EB46" s="126"/>
      <c r="EL46" s="126"/>
      <c r="EV46" s="126"/>
      <c r="FF46" s="126"/>
      <c r="FP46" s="126"/>
      <c r="FZ46" s="126"/>
      <c r="GJ46" s="126"/>
      <c r="GT46" s="126"/>
      <c r="HD46" s="126"/>
      <c r="HN46" s="126"/>
      <c r="HX46" s="126"/>
      <c r="IH46" s="126"/>
      <c r="IR46" s="126"/>
      <c r="JB46" s="126"/>
      <c r="JL46" s="126"/>
      <c r="JV46" s="126"/>
      <c r="KF46" s="126"/>
      <c r="KP46" s="126"/>
      <c r="KZ46" s="126"/>
    </row>
    <row xmlns:x14ac="http://schemas.microsoft.com/office/spreadsheetml/2009/9/ac" r="47" s="3" customFormat="true" x14ac:dyDescent="0.25">
      <c r="A47" s="403" t="str">
        <f ca="true">IF(ISBLANK('Data Summary'!A49),"",'Data Summary'!A49)</f>
        <v/>
      </c>
      <c r="B47" s="126"/>
      <c r="L47" s="126"/>
      <c r="V47" s="126"/>
      <c r="AF47" s="126"/>
      <c r="AP47" s="126"/>
      <c r="AZ47" s="126"/>
      <c r="BJ47" s="126"/>
      <c r="BT47" s="126"/>
      <c r="CD47" s="126"/>
      <c r="CN47" s="126"/>
      <c r="CO47" s="126"/>
      <c r="CP47" s="126"/>
      <c r="CQ47" s="126"/>
      <c r="CR47" s="126"/>
      <c r="CS47" s="126"/>
      <c r="CT47" s="126"/>
      <c r="CU47" s="126"/>
      <c r="CX47" s="126"/>
      <c r="DH47" s="126"/>
      <c r="DR47" s="126"/>
      <c r="EB47" s="126"/>
      <c r="EL47" s="126"/>
      <c r="EV47" s="126"/>
      <c r="FF47" s="126"/>
      <c r="FP47" s="126"/>
      <c r="FZ47" s="126"/>
      <c r="GJ47" s="126"/>
      <c r="GT47" s="126"/>
      <c r="HD47" s="126"/>
      <c r="HN47" s="126"/>
      <c r="HX47" s="126"/>
      <c r="IH47" s="126"/>
      <c r="IR47" s="126"/>
      <c r="JB47" s="126"/>
      <c r="JL47" s="126"/>
      <c r="JV47" s="126"/>
      <c r="KF47" s="126"/>
      <c r="KP47" s="126"/>
      <c r="KZ47" s="126"/>
    </row>
    <row xmlns:x14ac="http://schemas.microsoft.com/office/spreadsheetml/2009/9/ac" r="48" s="3" customFormat="true" x14ac:dyDescent="0.25">
      <c r="A48" s="403" t="str">
        <f ca="true">IF(ISBLANK('Data Summary'!A50),"",'Data Summary'!A50)</f>
        <v/>
      </c>
      <c r="B48" s="126"/>
      <c r="L48" s="126"/>
      <c r="V48" s="126"/>
      <c r="AF48" s="126"/>
      <c r="AP48" s="126"/>
      <c r="AZ48" s="126"/>
      <c r="BJ48" s="126"/>
      <c r="BT48" s="126"/>
      <c r="CD48" s="126"/>
      <c r="CN48" s="126"/>
      <c r="CO48" s="126"/>
      <c r="CP48" s="126"/>
      <c r="CQ48" s="126"/>
      <c r="CR48" s="126"/>
      <c r="CS48" s="126"/>
      <c r="CT48" s="126"/>
      <c r="CU48" s="126"/>
      <c r="CX48" s="126"/>
      <c r="DH48" s="126"/>
      <c r="DR48" s="126"/>
      <c r="EB48" s="126"/>
      <c r="EL48" s="126"/>
      <c r="EV48" s="126"/>
      <c r="FF48" s="126"/>
      <c r="FP48" s="126"/>
      <c r="FZ48" s="126"/>
      <c r="GJ48" s="126"/>
      <c r="GT48" s="126"/>
      <c r="HD48" s="126"/>
      <c r="HN48" s="126"/>
      <c r="HX48" s="126"/>
      <c r="IH48" s="126"/>
      <c r="IR48" s="126"/>
      <c r="JB48" s="126"/>
      <c r="JL48" s="126"/>
      <c r="JV48" s="126"/>
      <c r="KF48" s="126"/>
      <c r="KP48" s="126"/>
      <c r="KZ48" s="126"/>
    </row>
    <row xmlns:x14ac="http://schemas.microsoft.com/office/spreadsheetml/2009/9/ac" r="49" s="3" customFormat="true" x14ac:dyDescent="0.25">
      <c r="A49" s="403" t="str">
        <f ca="true">IF(ISBLANK('Data Summary'!A51),"",'Data Summary'!A51)</f>
        <v/>
      </c>
      <c r="B49" s="126"/>
      <c r="L49" s="126"/>
      <c r="V49" s="126"/>
      <c r="AF49" s="126"/>
      <c r="AP49" s="126"/>
      <c r="AZ49" s="126"/>
      <c r="BJ49" s="126"/>
      <c r="BT49" s="126"/>
      <c r="CD49" s="126"/>
      <c r="CN49" s="126"/>
      <c r="CO49" s="126"/>
      <c r="CP49" s="126"/>
      <c r="CQ49" s="126"/>
      <c r="CR49" s="126"/>
      <c r="CS49" s="126"/>
      <c r="CT49" s="126"/>
      <c r="CU49" s="126"/>
      <c r="CX49" s="126"/>
      <c r="DH49" s="126"/>
      <c r="DR49" s="126"/>
      <c r="EB49" s="126"/>
      <c r="EL49" s="126"/>
      <c r="EV49" s="126"/>
      <c r="FF49" s="126"/>
      <c r="FP49" s="126"/>
      <c r="FZ49" s="126"/>
      <c r="GJ49" s="126"/>
      <c r="GT49" s="126"/>
      <c r="HD49" s="126"/>
      <c r="HN49" s="126"/>
      <c r="HX49" s="126"/>
      <c r="IH49" s="126"/>
      <c r="IR49" s="126"/>
      <c r="JB49" s="126"/>
      <c r="JL49" s="126"/>
      <c r="JV49" s="126"/>
      <c r="KF49" s="126"/>
      <c r="KP49" s="126"/>
      <c r="KZ49" s="126"/>
    </row>
    <row xmlns:x14ac="http://schemas.microsoft.com/office/spreadsheetml/2009/9/ac" r="50" s="3" customFormat="true" x14ac:dyDescent="0.25">
      <c r="A50" s="403" t="str">
        <f ca="true">IF(ISBLANK('Data Summary'!A52),"",'Data Summary'!A52)</f>
        <v/>
      </c>
      <c r="B50" s="126"/>
      <c r="L50" s="126"/>
      <c r="V50" s="126"/>
      <c r="AF50" s="126"/>
      <c r="AP50" s="126"/>
      <c r="AZ50" s="126"/>
      <c r="BJ50" s="126"/>
      <c r="BT50" s="126"/>
      <c r="CD50" s="126"/>
      <c r="CN50" s="126"/>
      <c r="CO50" s="126"/>
      <c r="CP50" s="126"/>
      <c r="CQ50" s="126"/>
      <c r="CR50" s="126"/>
      <c r="CS50" s="126"/>
      <c r="CT50" s="126"/>
      <c r="CU50" s="126"/>
      <c r="CX50" s="126"/>
      <c r="DH50" s="126"/>
      <c r="DR50" s="126"/>
      <c r="EB50" s="126"/>
      <c r="EL50" s="126"/>
      <c r="EV50" s="126"/>
      <c r="FF50" s="126"/>
      <c r="FP50" s="126"/>
      <c r="FZ50" s="126"/>
      <c r="GJ50" s="126"/>
      <c r="GT50" s="126"/>
      <c r="HD50" s="126"/>
      <c r="HN50" s="126"/>
      <c r="HX50" s="126"/>
      <c r="IH50" s="126"/>
      <c r="IR50" s="126"/>
      <c r="JB50" s="126"/>
      <c r="JL50" s="126"/>
      <c r="JV50" s="126"/>
      <c r="KF50" s="126"/>
      <c r="KP50" s="126"/>
      <c r="KZ50" s="126"/>
    </row>
    <row xmlns:x14ac="http://schemas.microsoft.com/office/spreadsheetml/2009/9/ac" r="51" s="3" customFormat="true" x14ac:dyDescent="0.25">
      <c r="A51" s="403" t="str">
        <f ca="true">IF(ISBLANK('Data Summary'!A53),"",'Data Summary'!A53)</f>
        <v/>
      </c>
      <c r="B51" s="126"/>
      <c r="L51" s="126"/>
      <c r="V51" s="126"/>
      <c r="AF51" s="126"/>
      <c r="AP51" s="126"/>
      <c r="AZ51" s="126"/>
      <c r="BJ51" s="126"/>
      <c r="BT51" s="126"/>
      <c r="CD51" s="126"/>
      <c r="CN51" s="126"/>
      <c r="CO51" s="126"/>
      <c r="CP51" s="126"/>
      <c r="CQ51" s="126"/>
      <c r="CR51" s="126"/>
      <c r="CS51" s="126"/>
      <c r="CT51" s="126"/>
      <c r="CU51" s="126"/>
      <c r="CX51" s="126"/>
      <c r="DH51" s="126"/>
      <c r="DR51" s="126"/>
      <c r="EB51" s="126"/>
      <c r="EL51" s="126"/>
      <c r="EV51" s="126"/>
      <c r="FF51" s="126"/>
      <c r="FP51" s="126"/>
      <c r="FZ51" s="126"/>
      <c r="GJ51" s="126"/>
      <c r="GT51" s="126"/>
      <c r="HD51" s="126"/>
      <c r="HN51" s="126"/>
      <c r="HX51" s="126"/>
      <c r="IH51" s="126"/>
      <c r="IR51" s="126"/>
      <c r="JB51" s="126"/>
      <c r="JL51" s="126"/>
      <c r="JV51" s="126"/>
      <c r="KF51" s="126"/>
      <c r="KP51" s="126"/>
      <c r="KZ51" s="126"/>
    </row>
    <row xmlns:x14ac="http://schemas.microsoft.com/office/spreadsheetml/2009/9/ac" r="52" s="3" customFormat="true" x14ac:dyDescent="0.25">
      <c r="A52" s="403" t="str">
        <f ca="true">IF(ISBLANK('Data Summary'!A54),"",'Data Summary'!A54)</f>
        <v/>
      </c>
      <c r="B52" s="126"/>
      <c r="L52" s="126"/>
      <c r="V52" s="126"/>
      <c r="AF52" s="126"/>
      <c r="AP52" s="126"/>
      <c r="AZ52" s="126"/>
      <c r="BJ52" s="126"/>
      <c r="BT52" s="126"/>
      <c r="CD52" s="126"/>
      <c r="CN52" s="126"/>
      <c r="CO52" s="126"/>
      <c r="CP52" s="126"/>
      <c r="CQ52" s="126"/>
      <c r="CR52" s="126"/>
      <c r="CS52" s="126"/>
      <c r="CT52" s="126"/>
      <c r="CU52" s="126"/>
      <c r="CX52" s="126"/>
      <c r="DH52" s="126"/>
      <c r="DR52" s="126"/>
      <c r="EB52" s="126"/>
      <c r="EL52" s="126"/>
      <c r="EV52" s="126"/>
      <c r="FF52" s="126"/>
      <c r="FP52" s="126"/>
      <c r="FZ52" s="126"/>
      <c r="GJ52" s="126"/>
      <c r="GT52" s="126"/>
      <c r="HD52" s="126"/>
      <c r="HN52" s="126"/>
      <c r="HX52" s="126"/>
      <c r="IH52" s="126"/>
      <c r="IR52" s="126"/>
      <c r="JB52" s="126"/>
      <c r="JL52" s="126"/>
      <c r="JV52" s="126"/>
      <c r="KF52" s="126"/>
      <c r="KP52" s="126"/>
      <c r="KZ52" s="126"/>
    </row>
    <row xmlns:x14ac="http://schemas.microsoft.com/office/spreadsheetml/2009/9/ac" r="53" s="3" customFormat="true" x14ac:dyDescent="0.25">
      <c r="A53" s="403" t="str">
        <f ca="true">IF(ISBLANK('Data Summary'!A55),"",'Data Summary'!A55)</f>
        <v/>
      </c>
      <c r="B53" s="126"/>
      <c r="L53" s="126"/>
      <c r="V53" s="126"/>
      <c r="AF53" s="126"/>
      <c r="AP53" s="126"/>
      <c r="AZ53" s="126"/>
      <c r="BJ53" s="126"/>
      <c r="BT53" s="126"/>
      <c r="CD53" s="126"/>
      <c r="CN53" s="126"/>
      <c r="CO53" s="126"/>
      <c r="CP53" s="126"/>
      <c r="CQ53" s="126"/>
      <c r="CR53" s="126"/>
      <c r="CS53" s="126"/>
      <c r="CT53" s="126"/>
      <c r="CU53" s="126"/>
      <c r="CX53" s="126"/>
      <c r="DH53" s="126"/>
      <c r="DR53" s="126"/>
      <c r="EB53" s="126"/>
      <c r="EL53" s="126"/>
      <c r="EV53" s="126"/>
      <c r="FF53" s="126"/>
      <c r="FP53" s="126"/>
      <c r="FZ53" s="126"/>
      <c r="GJ53" s="126"/>
      <c r="GT53" s="126"/>
      <c r="HD53" s="126"/>
      <c r="HN53" s="126"/>
      <c r="HX53" s="126"/>
      <c r="IH53" s="126"/>
      <c r="IR53" s="126"/>
      <c r="JB53" s="126"/>
      <c r="JL53" s="126"/>
      <c r="JV53" s="126"/>
      <c r="KF53" s="126"/>
      <c r="KP53" s="126"/>
      <c r="KZ53" s="126"/>
    </row>
    <row xmlns:x14ac="http://schemas.microsoft.com/office/spreadsheetml/2009/9/ac" r="54" s="3" customFormat="true" x14ac:dyDescent="0.25">
      <c r="A54" s="403" t="str">
        <f ca="true">IF(ISBLANK('Data Summary'!A56),"",'Data Summary'!A56)</f>
        <v/>
      </c>
      <c r="B54" s="126"/>
      <c r="L54" s="126"/>
      <c r="V54" s="126"/>
      <c r="AF54" s="126"/>
      <c r="AP54" s="126"/>
      <c r="AZ54" s="126"/>
      <c r="BJ54" s="126"/>
      <c r="BT54" s="126"/>
      <c r="CD54" s="126"/>
      <c r="CN54" s="126"/>
      <c r="CO54" s="126"/>
      <c r="CP54" s="126"/>
      <c r="CQ54" s="126"/>
      <c r="CR54" s="126"/>
      <c r="CS54" s="126"/>
      <c r="CT54" s="126"/>
      <c r="CU54" s="126"/>
      <c r="CX54" s="126"/>
      <c r="DH54" s="126"/>
      <c r="DR54" s="126"/>
      <c r="EB54" s="126"/>
      <c r="EL54" s="126"/>
      <c r="EV54" s="126"/>
      <c r="FF54" s="126"/>
      <c r="FP54" s="126"/>
      <c r="FZ54" s="126"/>
      <c r="GJ54" s="126"/>
      <c r="GT54" s="126"/>
      <c r="HD54" s="126"/>
      <c r="HN54" s="126"/>
      <c r="HX54" s="126"/>
      <c r="IH54" s="126"/>
      <c r="IR54" s="126"/>
      <c r="JB54" s="126"/>
      <c r="JL54" s="126"/>
      <c r="JV54" s="126"/>
      <c r="KF54" s="126"/>
      <c r="KP54" s="126"/>
      <c r="KZ54" s="126"/>
    </row>
    <row xmlns:x14ac="http://schemas.microsoft.com/office/spreadsheetml/2009/9/ac" r="55" s="3" customFormat="true" x14ac:dyDescent="0.25">
      <c r="A55" s="403" t="str">
        <f ca="true">IF(ISBLANK('Data Summary'!A57),"",'Data Summary'!A57)</f>
        <v/>
      </c>
      <c r="B55" s="126"/>
      <c r="L55" s="126"/>
      <c r="V55" s="126"/>
      <c r="AF55" s="126"/>
      <c r="AP55" s="126"/>
      <c r="AZ55" s="126"/>
      <c r="BJ55" s="126"/>
      <c r="BT55" s="126"/>
      <c r="CD55" s="126"/>
      <c r="CN55" s="126"/>
      <c r="CO55" s="126"/>
      <c r="CP55" s="126"/>
      <c r="CQ55" s="126"/>
      <c r="CR55" s="126"/>
      <c r="CS55" s="126"/>
      <c r="CT55" s="126"/>
      <c r="CU55" s="126"/>
      <c r="CX55" s="126"/>
      <c r="DH55" s="126"/>
      <c r="DR55" s="126"/>
      <c r="EB55" s="126"/>
      <c r="EL55" s="126"/>
      <c r="EV55" s="126"/>
      <c r="FF55" s="126"/>
      <c r="FP55" s="126"/>
      <c r="FZ55" s="126"/>
      <c r="GJ55" s="126"/>
      <c r="GT55" s="126"/>
      <c r="HD55" s="126"/>
      <c r="HN55" s="126"/>
      <c r="HX55" s="126"/>
      <c r="IH55" s="126"/>
      <c r="IR55" s="126"/>
      <c r="JB55" s="126"/>
      <c r="JL55" s="126"/>
      <c r="JV55" s="126"/>
      <c r="KF55" s="126"/>
      <c r="KP55" s="126"/>
      <c r="KZ55" s="126"/>
    </row>
    <row xmlns:x14ac="http://schemas.microsoft.com/office/spreadsheetml/2009/9/ac" r="56" s="3" customFormat="true" x14ac:dyDescent="0.25">
      <c r="A56" s="403" t="str">
        <f ca="true">IF(ISBLANK('Data Summary'!A58),"",'Data Summary'!A58)</f>
        <v/>
      </c>
      <c r="B56" s="126"/>
      <c r="L56" s="126"/>
      <c r="V56" s="126"/>
      <c r="AF56" s="126"/>
      <c r="AP56" s="126"/>
      <c r="AZ56" s="126"/>
      <c r="BJ56" s="126"/>
      <c r="BT56" s="126"/>
      <c r="CD56" s="126"/>
      <c r="CN56" s="126"/>
      <c r="CO56" s="126"/>
      <c r="CP56" s="126"/>
      <c r="CQ56" s="126"/>
      <c r="CR56" s="126"/>
      <c r="CS56" s="126"/>
      <c r="CT56" s="126"/>
      <c r="CU56" s="126"/>
      <c r="CX56" s="126"/>
      <c r="DH56" s="126"/>
      <c r="DR56" s="126"/>
      <c r="EB56" s="126"/>
      <c r="EL56" s="126"/>
      <c r="EV56" s="126"/>
      <c r="FF56" s="126"/>
      <c r="FP56" s="126"/>
      <c r="FZ56" s="126"/>
      <c r="GJ56" s="126"/>
      <c r="GT56" s="126"/>
      <c r="HD56" s="126"/>
      <c r="HN56" s="126"/>
      <c r="HX56" s="126"/>
      <c r="IH56" s="126"/>
      <c r="IR56" s="126"/>
      <c r="JB56" s="126"/>
      <c r="JL56" s="126"/>
      <c r="JV56" s="126"/>
      <c r="KF56" s="126"/>
      <c r="KP56" s="126"/>
      <c r="KZ56" s="126"/>
    </row>
    <row xmlns:x14ac="http://schemas.microsoft.com/office/spreadsheetml/2009/9/ac" r="57" s="3" customFormat="true" x14ac:dyDescent="0.25">
      <c r="A57" s="403" t="str">
        <f ca="true">IF(ISBLANK('Data Summary'!A59),"",'Data Summary'!A59)</f>
        <v/>
      </c>
      <c r="B57" s="126"/>
      <c r="L57" s="126"/>
      <c r="V57" s="126"/>
      <c r="AF57" s="126"/>
      <c r="AP57" s="126"/>
      <c r="AZ57" s="126"/>
      <c r="BJ57" s="126"/>
      <c r="BT57" s="126"/>
      <c r="CD57" s="126"/>
      <c r="CN57" s="126"/>
      <c r="CO57" s="126"/>
      <c r="CP57" s="126"/>
      <c r="CQ57" s="126"/>
      <c r="CR57" s="126"/>
      <c r="CS57" s="126"/>
      <c r="CT57" s="126"/>
      <c r="CU57" s="126"/>
      <c r="CX57" s="126"/>
      <c r="DH57" s="126"/>
      <c r="DR57" s="126"/>
      <c r="EB57" s="126"/>
      <c r="EL57" s="126"/>
      <c r="EV57" s="126"/>
      <c r="FF57" s="126"/>
      <c r="FP57" s="126"/>
      <c r="FZ57" s="126"/>
      <c r="GJ57" s="126"/>
      <c r="GT57" s="126"/>
      <c r="HD57" s="126"/>
      <c r="HN57" s="126"/>
      <c r="HX57" s="126"/>
      <c r="IH57" s="126"/>
      <c r="IR57" s="126"/>
      <c r="JB57" s="126"/>
      <c r="JL57" s="126"/>
      <c r="JV57" s="126"/>
      <c r="KF57" s="126"/>
      <c r="KP57" s="126"/>
      <c r="KZ57" s="126"/>
    </row>
    <row xmlns:x14ac="http://schemas.microsoft.com/office/spreadsheetml/2009/9/ac" r="58" s="3" customFormat="true" x14ac:dyDescent="0.25">
      <c r="A58" s="403" t="str">
        <f ca="true">IF(ISBLANK('Data Summary'!A60),"",'Data Summary'!A60)</f>
        <v/>
      </c>
      <c r="B58" s="126"/>
      <c r="L58" s="126"/>
      <c r="V58" s="126"/>
      <c r="AF58" s="126"/>
      <c r="AP58" s="126"/>
      <c r="AZ58" s="126"/>
      <c r="BJ58" s="126"/>
      <c r="BT58" s="126"/>
      <c r="CD58" s="126"/>
      <c r="CN58" s="126"/>
      <c r="CO58" s="126"/>
      <c r="CP58" s="126"/>
      <c r="CQ58" s="126"/>
      <c r="CR58" s="126"/>
      <c r="CS58" s="126"/>
      <c r="CT58" s="126"/>
      <c r="CU58" s="126"/>
      <c r="CX58" s="126"/>
      <c r="DH58" s="126"/>
      <c r="DR58" s="126"/>
      <c r="EB58" s="126"/>
      <c r="EL58" s="126"/>
      <c r="EV58" s="126"/>
      <c r="FF58" s="126"/>
      <c r="FP58" s="126"/>
      <c r="FZ58" s="126"/>
      <c r="GJ58" s="126"/>
      <c r="GT58" s="126"/>
      <c r="HD58" s="126"/>
      <c r="HN58" s="126"/>
      <c r="HX58" s="126"/>
      <c r="IH58" s="126"/>
      <c r="IR58" s="126"/>
      <c r="JB58" s="126"/>
      <c r="JL58" s="126"/>
      <c r="JV58" s="126"/>
      <c r="KF58" s="126"/>
      <c r="KP58" s="126"/>
      <c r="KZ58" s="126"/>
    </row>
    <row xmlns:x14ac="http://schemas.microsoft.com/office/spreadsheetml/2009/9/ac" r="59" s="3" customFormat="true" x14ac:dyDescent="0.25">
      <c r="A59" s="403" t="str">
        <f ca="true">IF(ISBLANK('Data Summary'!A61),"",'Data Summary'!A61)</f>
        <v/>
      </c>
      <c r="B59" s="126"/>
      <c r="L59" s="126"/>
      <c r="V59" s="126"/>
      <c r="AF59" s="126"/>
      <c r="AP59" s="126"/>
      <c r="AZ59" s="126"/>
      <c r="BJ59" s="126"/>
      <c r="BT59" s="126"/>
      <c r="CD59" s="126"/>
      <c r="CN59" s="126"/>
      <c r="CO59" s="126"/>
      <c r="CP59" s="126"/>
      <c r="CQ59" s="126"/>
      <c r="CR59" s="126"/>
      <c r="CS59" s="126"/>
      <c r="CT59" s="126"/>
      <c r="CU59" s="126"/>
      <c r="CX59" s="126"/>
      <c r="DH59" s="126"/>
      <c r="DR59" s="126"/>
      <c r="EB59" s="126"/>
      <c r="EL59" s="126"/>
      <c r="EV59" s="126"/>
      <c r="FF59" s="126"/>
      <c r="FP59" s="126"/>
      <c r="FZ59" s="126"/>
      <c r="GJ59" s="126"/>
      <c r="GT59" s="126"/>
      <c r="HD59" s="126"/>
      <c r="HN59" s="126"/>
      <c r="HX59" s="126"/>
      <c r="IH59" s="126"/>
      <c r="IR59" s="126"/>
      <c r="JB59" s="126"/>
      <c r="JL59" s="126"/>
      <c r="JV59" s="126"/>
      <c r="KF59" s="126"/>
      <c r="KP59" s="126"/>
      <c r="KZ59" s="126"/>
    </row>
    <row xmlns:x14ac="http://schemas.microsoft.com/office/spreadsheetml/2009/9/ac" r="60" s="3" customFormat="true" x14ac:dyDescent="0.25">
      <c r="A60" s="403" t="str">
        <f ca="true">IF(ISBLANK('Data Summary'!A62),"",'Data Summary'!A62)</f>
        <v/>
      </c>
      <c r="B60" s="126"/>
      <c r="L60" s="126"/>
      <c r="V60" s="126"/>
      <c r="AF60" s="126"/>
      <c r="AP60" s="126"/>
      <c r="AZ60" s="126"/>
      <c r="BJ60" s="126"/>
      <c r="BT60" s="126"/>
      <c r="CD60" s="126"/>
      <c r="CN60" s="126"/>
      <c r="CO60" s="126"/>
      <c r="CP60" s="126"/>
      <c r="CQ60" s="126"/>
      <c r="CR60" s="126"/>
      <c r="CS60" s="126"/>
      <c r="CT60" s="126"/>
      <c r="CU60" s="126"/>
      <c r="CX60" s="126"/>
      <c r="DH60" s="126"/>
      <c r="DR60" s="126"/>
      <c r="EB60" s="126"/>
      <c r="EL60" s="126"/>
      <c r="EV60" s="126"/>
      <c r="FF60" s="126"/>
      <c r="FP60" s="126"/>
      <c r="FZ60" s="126"/>
      <c r="GJ60" s="126"/>
      <c r="GT60" s="126"/>
      <c r="HD60" s="126"/>
      <c r="HN60" s="126"/>
      <c r="HX60" s="126"/>
      <c r="IH60" s="126"/>
      <c r="IR60" s="126"/>
      <c r="JB60" s="126"/>
      <c r="JL60" s="126"/>
      <c r="JV60" s="126"/>
      <c r="KF60" s="126"/>
      <c r="KP60" s="126"/>
      <c r="KZ60" s="126"/>
    </row>
    <row xmlns:x14ac="http://schemas.microsoft.com/office/spreadsheetml/2009/9/ac" r="61" s="3" customFormat="true" x14ac:dyDescent="0.25">
      <c r="A61" s="403" t="str">
        <f ca="true">IF(ISBLANK('Data Summary'!A63),"",'Data Summary'!A63)</f>
        <v/>
      </c>
      <c r="B61" s="126"/>
      <c r="L61" s="126"/>
      <c r="V61" s="126"/>
      <c r="AF61" s="126"/>
      <c r="AP61" s="126"/>
      <c r="AZ61" s="126"/>
      <c r="BJ61" s="126"/>
      <c r="BT61" s="126"/>
      <c r="CD61" s="126"/>
      <c r="CN61" s="126"/>
      <c r="CO61" s="126"/>
      <c r="CP61" s="126"/>
      <c r="CQ61" s="126"/>
      <c r="CR61" s="126"/>
      <c r="CS61" s="126"/>
      <c r="CT61" s="126"/>
      <c r="CU61" s="126"/>
      <c r="CX61" s="126"/>
      <c r="DH61" s="126"/>
      <c r="DR61" s="126"/>
      <c r="EB61" s="126"/>
      <c r="EL61" s="126"/>
      <c r="EV61" s="126"/>
      <c r="FF61" s="126"/>
      <c r="FP61" s="126"/>
      <c r="FZ61" s="126"/>
      <c r="GJ61" s="126"/>
      <c r="GT61" s="126"/>
      <c r="HD61" s="126"/>
      <c r="HN61" s="126"/>
      <c r="HX61" s="126"/>
      <c r="IH61" s="126"/>
      <c r="IR61" s="126"/>
      <c r="JB61" s="126"/>
      <c r="JL61" s="126"/>
      <c r="JV61" s="126"/>
      <c r="KF61" s="126"/>
      <c r="KP61" s="126"/>
      <c r="KZ61" s="126"/>
    </row>
    <row xmlns:x14ac="http://schemas.microsoft.com/office/spreadsheetml/2009/9/ac" r="62" s="3" customFormat="true" x14ac:dyDescent="0.25">
      <c r="A62" s="403" t="str">
        <f ca="true">IF(ISBLANK('Data Summary'!A64),"",'Data Summary'!A64)</f>
        <v/>
      </c>
      <c r="B62" s="126"/>
      <c r="L62" s="126"/>
      <c r="V62" s="126"/>
      <c r="AF62" s="126"/>
      <c r="AP62" s="126"/>
      <c r="AZ62" s="126"/>
      <c r="BJ62" s="126"/>
      <c r="BT62" s="126"/>
      <c r="CD62" s="126"/>
      <c r="CN62" s="126"/>
      <c r="CO62" s="126"/>
      <c r="CP62" s="126"/>
      <c r="CQ62" s="126"/>
      <c r="CR62" s="126"/>
      <c r="CS62" s="126"/>
      <c r="CT62" s="126"/>
      <c r="CU62" s="126"/>
      <c r="CX62" s="126"/>
      <c r="DH62" s="126"/>
      <c r="DR62" s="126"/>
      <c r="EB62" s="126"/>
      <c r="EL62" s="126"/>
      <c r="EV62" s="126"/>
      <c r="FF62" s="126"/>
      <c r="FP62" s="126"/>
      <c r="FZ62" s="126"/>
      <c r="GJ62" s="126"/>
      <c r="GT62" s="126"/>
      <c r="HD62" s="126"/>
      <c r="HN62" s="126"/>
      <c r="HX62" s="126"/>
      <c r="IH62" s="126"/>
      <c r="IR62" s="126"/>
      <c r="JB62" s="126"/>
      <c r="JL62" s="126"/>
      <c r="JV62" s="126"/>
      <c r="KF62" s="126"/>
      <c r="KP62" s="126"/>
      <c r="KZ62" s="126"/>
    </row>
    <row xmlns:x14ac="http://schemas.microsoft.com/office/spreadsheetml/2009/9/ac" r="63" s="3" customFormat="true" x14ac:dyDescent="0.25">
      <c r="A63" s="403" t="str">
        <f ca="true">IF(ISBLANK('Data Summary'!A65),"",'Data Summary'!A65)</f>
        <v/>
      </c>
      <c r="B63" s="126"/>
      <c r="L63" s="126"/>
      <c r="V63" s="126"/>
      <c r="AF63" s="126"/>
      <c r="AP63" s="126"/>
      <c r="AZ63" s="126"/>
      <c r="BJ63" s="126"/>
      <c r="BT63" s="126"/>
      <c r="CD63" s="126"/>
      <c r="CN63" s="126"/>
      <c r="CO63" s="126"/>
      <c r="CP63" s="126"/>
      <c r="CQ63" s="126"/>
      <c r="CR63" s="126"/>
      <c r="CS63" s="126"/>
      <c r="CT63" s="126"/>
      <c r="CU63" s="126"/>
      <c r="CX63" s="126"/>
      <c r="DH63" s="126"/>
      <c r="DR63" s="126"/>
      <c r="EB63" s="126"/>
      <c r="EL63" s="126"/>
      <c r="EV63" s="126"/>
      <c r="FF63" s="126"/>
      <c r="FP63" s="126"/>
      <c r="FZ63" s="126"/>
      <c r="GJ63" s="126"/>
      <c r="GT63" s="126"/>
      <c r="HD63" s="126"/>
      <c r="HN63" s="126"/>
      <c r="HX63" s="126"/>
      <c r="IH63" s="126"/>
      <c r="IR63" s="126"/>
      <c r="JB63" s="126"/>
      <c r="JL63" s="126"/>
      <c r="JV63" s="126"/>
      <c r="KF63" s="126"/>
      <c r="KP63" s="126"/>
      <c r="KZ63" s="126"/>
    </row>
    <row xmlns:x14ac="http://schemas.microsoft.com/office/spreadsheetml/2009/9/ac" r="64" s="3" customFormat="true" x14ac:dyDescent="0.25">
      <c r="A64" s="403" t="str">
        <f ca="true">IF(ISBLANK('Data Summary'!A66),"",'Data Summary'!A66)</f>
        <v/>
      </c>
      <c r="B64" s="126"/>
      <c r="L64" s="126"/>
      <c r="V64" s="126"/>
      <c r="AF64" s="126"/>
      <c r="AP64" s="126"/>
      <c r="AZ64" s="126"/>
      <c r="BJ64" s="126"/>
      <c r="BT64" s="126"/>
      <c r="CD64" s="126"/>
      <c r="CN64" s="126"/>
      <c r="CO64" s="126"/>
      <c r="CP64" s="126"/>
      <c r="CQ64" s="126"/>
      <c r="CR64" s="126"/>
      <c r="CS64" s="126"/>
      <c r="CT64" s="126"/>
      <c r="CU64" s="126"/>
      <c r="CX64" s="126"/>
      <c r="DH64" s="126"/>
      <c r="DR64" s="126"/>
      <c r="EB64" s="126"/>
      <c r="EL64" s="126"/>
      <c r="EV64" s="126"/>
      <c r="FF64" s="126"/>
      <c r="FP64" s="126"/>
      <c r="FZ64" s="126"/>
      <c r="GJ64" s="126"/>
      <c r="GT64" s="126"/>
      <c r="HD64" s="126"/>
      <c r="HN64" s="126"/>
      <c r="HX64" s="126"/>
      <c r="IH64" s="126"/>
      <c r="IR64" s="126"/>
      <c r="JB64" s="126"/>
      <c r="JL64" s="126"/>
      <c r="JV64" s="126"/>
      <c r="KF64" s="126"/>
      <c r="KP64" s="126"/>
      <c r="KZ64" s="126"/>
    </row>
    <row xmlns:x14ac="http://schemas.microsoft.com/office/spreadsheetml/2009/9/ac" r="65" s="3" customFormat="true" x14ac:dyDescent="0.25">
      <c r="A65" s="403" t="str">
        <f ca="true">IF(ISBLANK('Data Summary'!A67),"",'Data Summary'!A67)</f>
        <v/>
      </c>
      <c r="B65" s="126"/>
      <c r="L65" s="126"/>
      <c r="V65" s="126"/>
      <c r="AF65" s="126"/>
      <c r="AP65" s="126"/>
      <c r="AZ65" s="126"/>
      <c r="BJ65" s="126"/>
      <c r="BT65" s="126"/>
      <c r="CD65" s="126"/>
      <c r="CN65" s="126"/>
      <c r="CO65" s="126"/>
      <c r="CP65" s="126"/>
      <c r="CQ65" s="126"/>
      <c r="CR65" s="126"/>
      <c r="CS65" s="126"/>
      <c r="CT65" s="126"/>
      <c r="CU65" s="126"/>
      <c r="CX65" s="126"/>
      <c r="DH65" s="126"/>
      <c r="DR65" s="126"/>
      <c r="EB65" s="126"/>
      <c r="EL65" s="126"/>
      <c r="EV65" s="126"/>
      <c r="FF65" s="126"/>
      <c r="FP65" s="126"/>
      <c r="FZ65" s="126"/>
      <c r="GJ65" s="126"/>
      <c r="GT65" s="126"/>
      <c r="HD65" s="126"/>
      <c r="HN65" s="126"/>
      <c r="HX65" s="126"/>
      <c r="IH65" s="126"/>
      <c r="IR65" s="126"/>
      <c r="JB65" s="126"/>
      <c r="JL65" s="126"/>
      <c r="JV65" s="126"/>
      <c r="KF65" s="126"/>
      <c r="KP65" s="126"/>
      <c r="KZ65" s="126"/>
    </row>
    <row xmlns:x14ac="http://schemas.microsoft.com/office/spreadsheetml/2009/9/ac" r="66" s="3" customFormat="true" x14ac:dyDescent="0.25">
      <c r="A66" s="403" t="str">
        <f ca="true">IF(ISBLANK('Data Summary'!A68),"",'Data Summary'!A68)</f>
        <v/>
      </c>
      <c r="B66" s="126"/>
      <c r="L66" s="126"/>
      <c r="V66" s="126"/>
      <c r="AF66" s="126"/>
      <c r="AP66" s="126"/>
      <c r="AZ66" s="126"/>
      <c r="BJ66" s="126"/>
      <c r="BT66" s="126"/>
      <c r="CD66" s="126"/>
      <c r="CN66" s="126"/>
      <c r="CO66" s="126"/>
      <c r="CP66" s="126"/>
      <c r="CQ66" s="126"/>
      <c r="CR66" s="126"/>
      <c r="CS66" s="126"/>
      <c r="CT66" s="126"/>
      <c r="CU66" s="126"/>
      <c r="CX66" s="126"/>
      <c r="DH66" s="126"/>
      <c r="DR66" s="126"/>
      <c r="EB66" s="126"/>
      <c r="EL66" s="126"/>
      <c r="EV66" s="126"/>
      <c r="FF66" s="126"/>
      <c r="FP66" s="126"/>
      <c r="FZ66" s="126"/>
      <c r="GJ66" s="126"/>
      <c r="GT66" s="126"/>
      <c r="HD66" s="126"/>
      <c r="HN66" s="126"/>
      <c r="HX66" s="126"/>
      <c r="IH66" s="126"/>
      <c r="IR66" s="126"/>
      <c r="JB66" s="126"/>
      <c r="JL66" s="126"/>
      <c r="JV66" s="126"/>
      <c r="KF66" s="126"/>
      <c r="KP66" s="126"/>
      <c r="KZ66" s="126"/>
    </row>
    <row xmlns:x14ac="http://schemas.microsoft.com/office/spreadsheetml/2009/9/ac" r="67" s="3" customFormat="true" x14ac:dyDescent="0.25">
      <c r="A67" s="403" t="str">
        <f ca="true">IF(ISBLANK('Data Summary'!A69),"",'Data Summary'!A69)</f>
        <v/>
      </c>
      <c r="B67" s="126"/>
      <c r="L67" s="126"/>
      <c r="V67" s="126"/>
      <c r="AF67" s="126"/>
      <c r="AP67" s="126"/>
      <c r="AZ67" s="126"/>
      <c r="BJ67" s="126"/>
      <c r="BT67" s="126"/>
      <c r="CD67" s="126"/>
      <c r="CN67" s="126"/>
      <c r="CO67" s="126"/>
      <c r="CP67" s="126"/>
      <c r="CQ67" s="126"/>
      <c r="CR67" s="126"/>
      <c r="CS67" s="126"/>
      <c r="CT67" s="126"/>
      <c r="CU67" s="126"/>
      <c r="CX67" s="126"/>
      <c r="DH67" s="126"/>
      <c r="DR67" s="126"/>
      <c r="EB67" s="126"/>
      <c r="EL67" s="126"/>
      <c r="EV67" s="126"/>
      <c r="FF67" s="126"/>
      <c r="FP67" s="126"/>
      <c r="FZ67" s="126"/>
      <c r="GJ67" s="126"/>
      <c r="GT67" s="126"/>
      <c r="HD67" s="126"/>
      <c r="HN67" s="126"/>
      <c r="HX67" s="126"/>
      <c r="IH67" s="126"/>
      <c r="IR67" s="126"/>
      <c r="JB67" s="126"/>
      <c r="JL67" s="126"/>
      <c r="JV67" s="126"/>
      <c r="KF67" s="126"/>
      <c r="KP67" s="126"/>
      <c r="KZ67" s="126"/>
    </row>
    <row xmlns:x14ac="http://schemas.microsoft.com/office/spreadsheetml/2009/9/ac" r="68" s="3" customFormat="true" x14ac:dyDescent="0.25">
      <c r="A68" s="403" t="str">
        <f ca="true">IF(ISBLANK('Data Summary'!A70),"",'Data Summary'!A70)</f>
        <v/>
      </c>
      <c r="B68" s="126"/>
      <c r="L68" s="126"/>
      <c r="V68" s="126"/>
      <c r="AF68" s="126"/>
      <c r="AP68" s="126"/>
      <c r="AZ68" s="126"/>
      <c r="BJ68" s="126"/>
      <c r="BT68" s="126"/>
      <c r="CD68" s="126"/>
      <c r="CN68" s="126"/>
      <c r="CO68" s="126"/>
      <c r="CP68" s="126"/>
      <c r="CQ68" s="126"/>
      <c r="CR68" s="126"/>
      <c r="CS68" s="126"/>
      <c r="CT68" s="126"/>
      <c r="CU68" s="126"/>
      <c r="CX68" s="126"/>
      <c r="DH68" s="126"/>
      <c r="DR68" s="126"/>
      <c r="EB68" s="126"/>
      <c r="EL68" s="126"/>
      <c r="EV68" s="126"/>
      <c r="FF68" s="126"/>
      <c r="FP68" s="126"/>
      <c r="FZ68" s="126"/>
      <c r="GJ68" s="126"/>
      <c r="GT68" s="126"/>
      <c r="HD68" s="126"/>
      <c r="HN68" s="126"/>
      <c r="HX68" s="126"/>
      <c r="IH68" s="126"/>
      <c r="IR68" s="126"/>
      <c r="JB68" s="126"/>
      <c r="JL68" s="126"/>
      <c r="JV68" s="126"/>
      <c r="KF68" s="126"/>
      <c r="KP68" s="126"/>
      <c r="KZ68" s="126"/>
    </row>
    <row xmlns:x14ac="http://schemas.microsoft.com/office/spreadsheetml/2009/9/ac" r="69" s="3" customFormat="true" x14ac:dyDescent="0.25">
      <c r="A69" s="403" t="str">
        <f ca="true">IF(ISBLANK('Data Summary'!A71),"",'Data Summary'!A71)</f>
        <v/>
      </c>
      <c r="B69" s="126"/>
      <c r="L69" s="126"/>
      <c r="V69" s="126"/>
      <c r="AF69" s="126"/>
      <c r="AP69" s="126"/>
      <c r="AZ69" s="126"/>
      <c r="BJ69" s="126"/>
      <c r="BT69" s="126"/>
      <c r="CD69" s="126"/>
      <c r="CN69" s="126"/>
      <c r="CO69" s="126"/>
      <c r="CP69" s="126"/>
      <c r="CQ69" s="126"/>
      <c r="CR69" s="126"/>
      <c r="CS69" s="126"/>
      <c r="CT69" s="126"/>
      <c r="CU69" s="126"/>
      <c r="CX69" s="126"/>
      <c r="DH69" s="126"/>
      <c r="DR69" s="126"/>
      <c r="EB69" s="126"/>
      <c r="EL69" s="126"/>
      <c r="EV69" s="126"/>
      <c r="FF69" s="126"/>
      <c r="FP69" s="126"/>
      <c r="FZ69" s="126"/>
      <c r="GJ69" s="126"/>
      <c r="GT69" s="126"/>
      <c r="HD69" s="126"/>
      <c r="HN69" s="126"/>
      <c r="HX69" s="126"/>
      <c r="IH69" s="126"/>
      <c r="IR69" s="126"/>
      <c r="JB69" s="126"/>
      <c r="JL69" s="126"/>
      <c r="JV69" s="126"/>
      <c r="KF69" s="126"/>
      <c r="KP69" s="126"/>
      <c r="KZ69" s="126"/>
    </row>
    <row xmlns:x14ac="http://schemas.microsoft.com/office/spreadsheetml/2009/9/ac" r="70" s="3" customFormat="true" x14ac:dyDescent="0.25">
      <c r="A70" s="403" t="str">
        <f ca="true">IF(ISBLANK('Data Summary'!A72),"",'Data Summary'!A72)</f>
        <v/>
      </c>
      <c r="B70" s="126"/>
      <c r="L70" s="126"/>
      <c r="V70" s="126"/>
      <c r="AF70" s="126"/>
      <c r="AP70" s="126"/>
      <c r="AZ70" s="126"/>
      <c r="BJ70" s="126"/>
      <c r="BT70" s="126"/>
      <c r="CD70" s="126"/>
      <c r="CN70" s="126"/>
      <c r="CO70" s="126"/>
      <c r="CP70" s="126"/>
      <c r="CQ70" s="126"/>
      <c r="CR70" s="126"/>
      <c r="CS70" s="126"/>
      <c r="CT70" s="126"/>
      <c r="CU70" s="126"/>
      <c r="CX70" s="126"/>
      <c r="DH70" s="126"/>
      <c r="DR70" s="126"/>
      <c r="EB70" s="126"/>
      <c r="EL70" s="126"/>
      <c r="EV70" s="126"/>
      <c r="FF70" s="126"/>
      <c r="FP70" s="126"/>
      <c r="FZ70" s="126"/>
      <c r="GJ70" s="126"/>
      <c r="GT70" s="126"/>
      <c r="HD70" s="126"/>
      <c r="HN70" s="126"/>
      <c r="HX70" s="126"/>
      <c r="IH70" s="126"/>
      <c r="IR70" s="126"/>
      <c r="JB70" s="126"/>
      <c r="JL70" s="126"/>
      <c r="JV70" s="126"/>
      <c r="KF70" s="126"/>
      <c r="KP70" s="126"/>
      <c r="KZ70" s="126"/>
    </row>
    <row xmlns:x14ac="http://schemas.microsoft.com/office/spreadsheetml/2009/9/ac" r="71" s="3" customFormat="true" x14ac:dyDescent="0.25">
      <c r="A71" s="403" t="str">
        <f ca="true">IF(ISBLANK('Data Summary'!A73),"",'Data Summary'!A73)</f>
        <v/>
      </c>
      <c r="B71" s="126"/>
      <c r="L71" s="126"/>
      <c r="V71" s="126"/>
      <c r="AF71" s="126"/>
      <c r="AP71" s="126"/>
      <c r="AZ71" s="126"/>
      <c r="BJ71" s="126"/>
      <c r="BT71" s="126"/>
      <c r="CD71" s="126"/>
      <c r="CN71" s="126"/>
      <c r="CO71" s="126"/>
      <c r="CP71" s="126"/>
      <c r="CQ71" s="126"/>
      <c r="CR71" s="126"/>
      <c r="CS71" s="126"/>
      <c r="CT71" s="126"/>
      <c r="CU71" s="126"/>
      <c r="CX71" s="126"/>
      <c r="DH71" s="126"/>
      <c r="DR71" s="126"/>
      <c r="EB71" s="126"/>
      <c r="EL71" s="126"/>
      <c r="EV71" s="126"/>
      <c r="FF71" s="126"/>
      <c r="FP71" s="126"/>
      <c r="FZ71" s="126"/>
      <c r="GJ71" s="126"/>
      <c r="GT71" s="126"/>
      <c r="HD71" s="126"/>
      <c r="HN71" s="126"/>
      <c r="HX71" s="126"/>
      <c r="IH71" s="126"/>
      <c r="IR71" s="126"/>
      <c r="JB71" s="126"/>
      <c r="JL71" s="126"/>
      <c r="JV71" s="126"/>
      <c r="KF71" s="126"/>
      <c r="KP71" s="126"/>
      <c r="KZ71" s="126"/>
    </row>
    <row xmlns:x14ac="http://schemas.microsoft.com/office/spreadsheetml/2009/9/ac" r="72" s="3" customFormat="true" x14ac:dyDescent="0.25">
      <c r="A72" s="403" t="str">
        <f ca="true">IF(ISBLANK('Data Summary'!A74),"",'Data Summary'!A74)</f>
        <v/>
      </c>
      <c r="B72" s="126"/>
      <c r="L72" s="126"/>
      <c r="V72" s="126"/>
      <c r="AF72" s="126"/>
      <c r="AP72" s="126"/>
      <c r="AZ72" s="126"/>
      <c r="BJ72" s="126"/>
      <c r="BT72" s="126"/>
      <c r="CD72" s="126"/>
      <c r="CN72" s="126"/>
      <c r="CO72" s="126"/>
      <c r="CP72" s="126"/>
      <c r="CQ72" s="126"/>
      <c r="CR72" s="126"/>
      <c r="CS72" s="126"/>
      <c r="CT72" s="126"/>
      <c r="CU72" s="126"/>
      <c r="CX72" s="126"/>
      <c r="DH72" s="126"/>
      <c r="DR72" s="126"/>
      <c r="EB72" s="126"/>
      <c r="EL72" s="126"/>
      <c r="EV72" s="126"/>
      <c r="FF72" s="126"/>
      <c r="FP72" s="126"/>
      <c r="FZ72" s="126"/>
      <c r="GJ72" s="126"/>
      <c r="GT72" s="126"/>
      <c r="HD72" s="126"/>
      <c r="HN72" s="126"/>
      <c r="HX72" s="126"/>
      <c r="IH72" s="126"/>
      <c r="IR72" s="126"/>
      <c r="JB72" s="126"/>
      <c r="JL72" s="126"/>
      <c r="JV72" s="126"/>
      <c r="KF72" s="126"/>
      <c r="KP72" s="126"/>
      <c r="KZ72" s="126"/>
    </row>
    <row xmlns:x14ac="http://schemas.microsoft.com/office/spreadsheetml/2009/9/ac" r="73" s="3" customFormat="true" x14ac:dyDescent="0.25">
      <c r="A73" s="403" t="str">
        <f ca="true">IF(ISBLANK('Data Summary'!A75),"",'Data Summary'!A75)</f>
        <v/>
      </c>
      <c r="B73" s="126"/>
      <c r="L73" s="126"/>
      <c r="V73" s="126"/>
      <c r="AF73" s="126"/>
      <c r="AP73" s="126"/>
      <c r="AZ73" s="126"/>
      <c r="BJ73" s="126"/>
      <c r="BT73" s="126"/>
      <c r="CD73" s="126"/>
      <c r="CN73" s="126"/>
      <c r="CO73" s="126"/>
      <c r="CP73" s="126"/>
      <c r="CQ73" s="126"/>
      <c r="CR73" s="126"/>
      <c r="CS73" s="126"/>
      <c r="CT73" s="126"/>
      <c r="CU73" s="126"/>
      <c r="CX73" s="126"/>
      <c r="DH73" s="126"/>
      <c r="DR73" s="126"/>
      <c r="EB73" s="126"/>
      <c r="EL73" s="126"/>
      <c r="EV73" s="126"/>
      <c r="FF73" s="126"/>
      <c r="FP73" s="126"/>
      <c r="FZ73" s="126"/>
      <c r="GJ73" s="126"/>
      <c r="GT73" s="126"/>
      <c r="HD73" s="126"/>
      <c r="HN73" s="126"/>
      <c r="HX73" s="126"/>
      <c r="IH73" s="126"/>
      <c r="IR73" s="126"/>
      <c r="JB73" s="126"/>
      <c r="JL73" s="126"/>
      <c r="JV73" s="126"/>
      <c r="KF73" s="126"/>
      <c r="KP73" s="126"/>
      <c r="KZ73" s="126"/>
    </row>
    <row xmlns:x14ac="http://schemas.microsoft.com/office/spreadsheetml/2009/9/ac" r="74" s="3" customFormat="true" x14ac:dyDescent="0.25">
      <c r="A74" s="403" t="str">
        <f ca="true">IF(ISBLANK('Data Summary'!A76),"",'Data Summary'!A76)</f>
        <v/>
      </c>
      <c r="B74" s="126"/>
      <c r="L74" s="126"/>
      <c r="V74" s="126"/>
      <c r="AF74" s="126"/>
      <c r="AP74" s="126"/>
      <c r="AZ74" s="126"/>
      <c r="BJ74" s="126"/>
      <c r="BT74" s="126"/>
      <c r="CD74" s="126"/>
      <c r="CN74" s="126"/>
      <c r="CO74" s="126"/>
      <c r="CP74" s="126"/>
      <c r="CQ74" s="126"/>
      <c r="CR74" s="126"/>
      <c r="CS74" s="126"/>
      <c r="CT74" s="126"/>
      <c r="CU74" s="126"/>
      <c r="CX74" s="126"/>
      <c r="DH74" s="126"/>
      <c r="DR74" s="126"/>
      <c r="EB74" s="126"/>
      <c r="EL74" s="126"/>
      <c r="EV74" s="126"/>
      <c r="FF74" s="126"/>
      <c r="FP74" s="126"/>
      <c r="FZ74" s="126"/>
      <c r="GJ74" s="126"/>
      <c r="GT74" s="126"/>
      <c r="HD74" s="126"/>
      <c r="HN74" s="126"/>
      <c r="HX74" s="126"/>
      <c r="IH74" s="126"/>
      <c r="IR74" s="126"/>
      <c r="JB74" s="126"/>
      <c r="JL74" s="126"/>
      <c r="JV74" s="126"/>
      <c r="KF74" s="126"/>
      <c r="KP74" s="126"/>
      <c r="KZ74" s="126"/>
    </row>
    <row xmlns:x14ac="http://schemas.microsoft.com/office/spreadsheetml/2009/9/ac" r="75" s="3" customFormat="true" x14ac:dyDescent="0.25">
      <c r="A75" s="403" t="str">
        <f ca="true">IF(ISBLANK('Data Summary'!A77),"",'Data Summary'!A77)</f>
        <v/>
      </c>
      <c r="B75" s="126"/>
      <c r="L75" s="126"/>
      <c r="V75" s="126"/>
      <c r="AF75" s="126"/>
      <c r="AP75" s="126"/>
      <c r="AZ75" s="126"/>
      <c r="BJ75" s="126"/>
      <c r="BT75" s="126"/>
      <c r="CD75" s="126"/>
      <c r="CN75" s="126"/>
      <c r="CO75" s="126"/>
      <c r="CP75" s="126"/>
      <c r="CQ75" s="126"/>
      <c r="CR75" s="126"/>
      <c r="CS75" s="126"/>
      <c r="CT75" s="126"/>
      <c r="CU75" s="126"/>
      <c r="CX75" s="126"/>
      <c r="DH75" s="126"/>
      <c r="DR75" s="126"/>
      <c r="EB75" s="126"/>
      <c r="EL75" s="126"/>
      <c r="EV75" s="126"/>
      <c r="FF75" s="126"/>
      <c r="FP75" s="126"/>
      <c r="FZ75" s="126"/>
      <c r="GJ75" s="126"/>
      <c r="GT75" s="126"/>
      <c r="HD75" s="126"/>
      <c r="HN75" s="126"/>
      <c r="HX75" s="126"/>
      <c r="IH75" s="126"/>
      <c r="IR75" s="126"/>
      <c r="JB75" s="126"/>
      <c r="JL75" s="126"/>
      <c r="JV75" s="126"/>
      <c r="KF75" s="126"/>
      <c r="KP75" s="126"/>
      <c r="KZ75" s="126"/>
    </row>
    <row xmlns:x14ac="http://schemas.microsoft.com/office/spreadsheetml/2009/9/ac" r="76" s="3" customFormat="true" x14ac:dyDescent="0.25">
      <c r="A76" s="403" t="str">
        <f ca="true">IF(ISBLANK('Data Summary'!A78),"",'Data Summary'!A78)</f>
        <v/>
      </c>
      <c r="B76" s="126"/>
      <c r="L76" s="126"/>
      <c r="V76" s="126"/>
      <c r="AF76" s="126"/>
      <c r="AP76" s="126"/>
      <c r="AZ76" s="126"/>
      <c r="BJ76" s="126"/>
      <c r="BT76" s="126"/>
      <c r="CD76" s="126"/>
      <c r="CN76" s="126"/>
      <c r="CO76" s="126"/>
      <c r="CP76" s="126"/>
      <c r="CQ76" s="126"/>
      <c r="CR76" s="126"/>
      <c r="CS76" s="126"/>
      <c r="CT76" s="126"/>
      <c r="CU76" s="126"/>
      <c r="CX76" s="126"/>
      <c r="DH76" s="126"/>
      <c r="DR76" s="126"/>
      <c r="EB76" s="126"/>
      <c r="EL76" s="126"/>
      <c r="EV76" s="126"/>
      <c r="FF76" s="126"/>
      <c r="FP76" s="126"/>
      <c r="FZ76" s="126"/>
      <c r="GJ76" s="126"/>
      <c r="GT76" s="126"/>
      <c r="HD76" s="126"/>
      <c r="HN76" s="126"/>
      <c r="HX76" s="126"/>
      <c r="IH76" s="126"/>
      <c r="IR76" s="126"/>
      <c r="JB76" s="126"/>
      <c r="JL76" s="126"/>
      <c r="JV76" s="126"/>
      <c r="KF76" s="126"/>
      <c r="KP76" s="126"/>
      <c r="KZ76" s="126"/>
    </row>
    <row xmlns:x14ac="http://schemas.microsoft.com/office/spreadsheetml/2009/9/ac" r="77" s="3" customFormat="true" x14ac:dyDescent="0.25">
      <c r="A77" s="403" t="str">
        <f ca="true">IF(ISBLANK('Data Summary'!A79),"",'Data Summary'!A79)</f>
        <v/>
      </c>
      <c r="B77" s="126"/>
      <c r="L77" s="126"/>
      <c r="V77" s="126"/>
      <c r="AF77" s="126"/>
      <c r="AP77" s="126"/>
      <c r="AZ77" s="126"/>
      <c r="BJ77" s="126"/>
      <c r="BT77" s="126"/>
      <c r="CD77" s="126"/>
      <c r="CN77" s="126"/>
      <c r="CO77" s="126"/>
      <c r="CP77" s="126"/>
      <c r="CQ77" s="126"/>
      <c r="CR77" s="126"/>
      <c r="CS77" s="126"/>
      <c r="CT77" s="126"/>
      <c r="CU77" s="126"/>
      <c r="CX77" s="126"/>
      <c r="DH77" s="126"/>
      <c r="DR77" s="126"/>
      <c r="EB77" s="126"/>
      <c r="EL77" s="126"/>
      <c r="EV77" s="126"/>
      <c r="FF77" s="126"/>
      <c r="FP77" s="126"/>
      <c r="FZ77" s="126"/>
      <c r="GJ77" s="126"/>
      <c r="GT77" s="126"/>
      <c r="HD77" s="126"/>
      <c r="HN77" s="126"/>
      <c r="HX77" s="126"/>
      <c r="IH77" s="126"/>
      <c r="IR77" s="126"/>
      <c r="JB77" s="126"/>
      <c r="JL77" s="126"/>
      <c r="JV77" s="126"/>
      <c r="KF77" s="126"/>
      <c r="KP77" s="126"/>
      <c r="KZ77" s="126"/>
    </row>
    <row xmlns:x14ac="http://schemas.microsoft.com/office/spreadsheetml/2009/9/ac" r="78" s="3" customFormat="true" x14ac:dyDescent="0.25">
      <c r="A78" s="403" t="str">
        <f ca="true">IF(ISBLANK('Data Summary'!A80),"",'Data Summary'!A80)</f>
        <v/>
      </c>
      <c r="B78" s="126"/>
      <c r="L78" s="126"/>
      <c r="V78" s="126"/>
      <c r="AF78" s="126"/>
      <c r="AP78" s="126"/>
      <c r="AZ78" s="126"/>
      <c r="BJ78" s="126"/>
      <c r="BT78" s="126"/>
      <c r="CD78" s="126"/>
      <c r="CN78" s="126"/>
      <c r="CO78" s="126"/>
      <c r="CP78" s="126"/>
      <c r="CQ78" s="126"/>
      <c r="CR78" s="126"/>
      <c r="CS78" s="126"/>
      <c r="CT78" s="126"/>
      <c r="CU78" s="126"/>
      <c r="CX78" s="126"/>
      <c r="DH78" s="126"/>
      <c r="DR78" s="126"/>
      <c r="EB78" s="126"/>
      <c r="EL78" s="126"/>
      <c r="EV78" s="126"/>
      <c r="FF78" s="126"/>
      <c r="FP78" s="126"/>
      <c r="FZ78" s="126"/>
      <c r="GJ78" s="126"/>
      <c r="GT78" s="126"/>
      <c r="HD78" s="126"/>
      <c r="HN78" s="126"/>
      <c r="HX78" s="126"/>
      <c r="IH78" s="126"/>
      <c r="IR78" s="126"/>
      <c r="JB78" s="126"/>
      <c r="JL78" s="126"/>
      <c r="JV78" s="126"/>
      <c r="KF78" s="126"/>
      <c r="KP78" s="126"/>
      <c r="KZ78" s="126"/>
    </row>
    <row xmlns:x14ac="http://schemas.microsoft.com/office/spreadsheetml/2009/9/ac" r="79" s="3" customFormat="true" x14ac:dyDescent="0.25">
      <c r="A79" s="403" t="str">
        <f ca="true">IF(ISBLANK('Data Summary'!A81),"",'Data Summary'!A81)</f>
        <v/>
      </c>
      <c r="B79" s="126"/>
      <c r="L79" s="126"/>
      <c r="V79" s="126"/>
      <c r="AF79" s="126"/>
      <c r="AP79" s="126"/>
      <c r="AZ79" s="126"/>
      <c r="BJ79" s="126"/>
      <c r="BT79" s="126"/>
      <c r="CD79" s="126"/>
      <c r="CN79" s="126"/>
      <c r="CO79" s="126"/>
      <c r="CP79" s="126"/>
      <c r="CQ79" s="126"/>
      <c r="CR79" s="126"/>
      <c r="CS79" s="126"/>
      <c r="CT79" s="126"/>
      <c r="CU79" s="126"/>
      <c r="CX79" s="126"/>
      <c r="DH79" s="126"/>
      <c r="DR79" s="126"/>
      <c r="EB79" s="126"/>
      <c r="EL79" s="126"/>
      <c r="EV79" s="126"/>
      <c r="FF79" s="126"/>
      <c r="FP79" s="126"/>
      <c r="FZ79" s="126"/>
      <c r="GJ79" s="126"/>
      <c r="GT79" s="126"/>
      <c r="HD79" s="126"/>
      <c r="HN79" s="126"/>
      <c r="HX79" s="126"/>
      <c r="IH79" s="126"/>
      <c r="IR79" s="126"/>
      <c r="JB79" s="126"/>
      <c r="JL79" s="126"/>
      <c r="JV79" s="126"/>
      <c r="KF79" s="126"/>
      <c r="KP79" s="126"/>
      <c r="KZ79" s="126"/>
    </row>
    <row xmlns:x14ac="http://schemas.microsoft.com/office/spreadsheetml/2009/9/ac" r="80" s="3" customFormat="true" x14ac:dyDescent="0.25">
      <c r="A80" s="403" t="str">
        <f ca="true">IF(ISBLANK('Data Summary'!A82),"",'Data Summary'!A82)</f>
        <v/>
      </c>
      <c r="B80" s="126"/>
      <c r="L80" s="126"/>
      <c r="V80" s="126"/>
      <c r="AF80" s="126"/>
      <c r="AP80" s="126"/>
      <c r="AZ80" s="126"/>
      <c r="BJ80" s="126"/>
      <c r="BT80" s="126"/>
      <c r="CD80" s="126"/>
      <c r="CN80" s="126"/>
      <c r="CO80" s="126"/>
      <c r="CP80" s="126"/>
      <c r="CQ80" s="126"/>
      <c r="CR80" s="126"/>
      <c r="CS80" s="126"/>
      <c r="CT80" s="126"/>
      <c r="CU80" s="126"/>
      <c r="CX80" s="126"/>
      <c r="DH80" s="126"/>
      <c r="DR80" s="126"/>
      <c r="EB80" s="126"/>
      <c r="EL80" s="126"/>
      <c r="EV80" s="126"/>
      <c r="FF80" s="126"/>
      <c r="FP80" s="126"/>
      <c r="FZ80" s="126"/>
      <c r="GJ80" s="126"/>
      <c r="GT80" s="126"/>
      <c r="HD80" s="126"/>
      <c r="HN80" s="126"/>
      <c r="HX80" s="126"/>
      <c r="IH80" s="126"/>
      <c r="IR80" s="126"/>
      <c r="JB80" s="126"/>
      <c r="JL80" s="126"/>
      <c r="JV80" s="126"/>
      <c r="KF80" s="126"/>
      <c r="KP80" s="126"/>
      <c r="KZ80" s="126"/>
    </row>
    <row xmlns:x14ac="http://schemas.microsoft.com/office/spreadsheetml/2009/9/ac" r="81" s="3" customFormat="true" x14ac:dyDescent="0.25">
      <c r="A81" s="403" t="str">
        <f ca="true">IF(ISBLANK('Data Summary'!A83),"",'Data Summary'!A83)</f>
        <v/>
      </c>
      <c r="B81" s="126"/>
      <c r="L81" s="126"/>
      <c r="V81" s="126"/>
      <c r="AF81" s="126"/>
      <c r="AP81" s="126"/>
      <c r="AZ81" s="126"/>
      <c r="BJ81" s="126"/>
      <c r="BT81" s="126"/>
      <c r="CD81" s="126"/>
      <c r="CN81" s="126"/>
      <c r="CO81" s="126"/>
      <c r="CP81" s="126"/>
      <c r="CQ81" s="126"/>
      <c r="CR81" s="126"/>
      <c r="CS81" s="126"/>
      <c r="CT81" s="126"/>
      <c r="CU81" s="126"/>
      <c r="CX81" s="126"/>
      <c r="DH81" s="126"/>
      <c r="DR81" s="126"/>
      <c r="EB81" s="126"/>
      <c r="EL81" s="126"/>
      <c r="EV81" s="126"/>
      <c r="FF81" s="126"/>
      <c r="FP81" s="126"/>
      <c r="FZ81" s="126"/>
      <c r="GJ81" s="126"/>
      <c r="GT81" s="126"/>
      <c r="HD81" s="126"/>
      <c r="HN81" s="126"/>
      <c r="HX81" s="126"/>
      <c r="IH81" s="126"/>
      <c r="IR81" s="126"/>
      <c r="JB81" s="126"/>
      <c r="JL81" s="126"/>
      <c r="JV81" s="126"/>
      <c r="KF81" s="126"/>
      <c r="KP81" s="126"/>
      <c r="KZ81" s="126"/>
    </row>
    <row xmlns:x14ac="http://schemas.microsoft.com/office/spreadsheetml/2009/9/ac" r="82" s="3" customFormat="true" x14ac:dyDescent="0.25">
      <c r="A82" s="403" t="str">
        <f ca="true">IF(ISBLANK('Data Summary'!A84),"",'Data Summary'!A84)</f>
        <v/>
      </c>
      <c r="B82" s="126"/>
      <c r="L82" s="126"/>
      <c r="V82" s="126"/>
      <c r="AF82" s="126"/>
      <c r="AP82" s="126"/>
      <c r="AZ82" s="126"/>
      <c r="BJ82" s="126"/>
      <c r="BT82" s="126"/>
      <c r="CD82" s="126"/>
      <c r="CN82" s="126"/>
      <c r="CO82" s="126"/>
      <c r="CP82" s="126"/>
      <c r="CQ82" s="126"/>
      <c r="CR82" s="126"/>
      <c r="CS82" s="126"/>
      <c r="CT82" s="126"/>
      <c r="CU82" s="126"/>
      <c r="CX82" s="126"/>
      <c r="DH82" s="126"/>
      <c r="DR82" s="126"/>
      <c r="EB82" s="126"/>
      <c r="EL82" s="126"/>
      <c r="EV82" s="126"/>
      <c r="FF82" s="126"/>
      <c r="FP82" s="126"/>
      <c r="FZ82" s="126"/>
      <c r="GJ82" s="126"/>
      <c r="GT82" s="126"/>
      <c r="HD82" s="126"/>
      <c r="HN82" s="126"/>
      <c r="HX82" s="126"/>
      <c r="IH82" s="126"/>
      <c r="IR82" s="126"/>
      <c r="JB82" s="126"/>
      <c r="JL82" s="126"/>
      <c r="JV82" s="126"/>
      <c r="KF82" s="126"/>
      <c r="KP82" s="126"/>
      <c r="KZ82" s="126"/>
    </row>
    <row xmlns:x14ac="http://schemas.microsoft.com/office/spreadsheetml/2009/9/ac" r="83" s="3" customFormat="true" x14ac:dyDescent="0.25">
      <c r="A83" s="403" t="str">
        <f ca="true">IF(ISBLANK('Data Summary'!A85),"",'Data Summary'!A85)</f>
        <v/>
      </c>
      <c r="B83" s="126"/>
      <c r="L83" s="126"/>
      <c r="V83" s="126"/>
      <c r="AF83" s="126"/>
      <c r="AP83" s="126"/>
      <c r="AZ83" s="126"/>
      <c r="BJ83" s="126"/>
      <c r="BT83" s="126"/>
      <c r="CD83" s="126"/>
      <c r="CN83" s="126"/>
      <c r="CO83" s="126"/>
      <c r="CP83" s="126"/>
      <c r="CQ83" s="126"/>
      <c r="CR83" s="126"/>
      <c r="CS83" s="126"/>
      <c r="CT83" s="126"/>
      <c r="CU83" s="126"/>
      <c r="CX83" s="126"/>
      <c r="DH83" s="126"/>
      <c r="DR83" s="126"/>
      <c r="EB83" s="126"/>
      <c r="EL83" s="126"/>
      <c r="EV83" s="126"/>
      <c r="FF83" s="126"/>
      <c r="FP83" s="126"/>
      <c r="FZ83" s="126"/>
      <c r="GJ83" s="126"/>
      <c r="GT83" s="126"/>
      <c r="HD83" s="126"/>
      <c r="HN83" s="126"/>
      <c r="HX83" s="126"/>
      <c r="IH83" s="126"/>
      <c r="IR83" s="126"/>
      <c r="JB83" s="126"/>
      <c r="JL83" s="126"/>
      <c r="JV83" s="126"/>
      <c r="KF83" s="126"/>
      <c r="KP83" s="126"/>
      <c r="KZ83" s="126"/>
    </row>
    <row xmlns:x14ac="http://schemas.microsoft.com/office/spreadsheetml/2009/9/ac" r="84" s="3" customFormat="true" x14ac:dyDescent="0.25">
      <c r="A84" s="403" t="str">
        <f ca="true">IF(ISBLANK('Data Summary'!A86),"",'Data Summary'!A86)</f>
        <v/>
      </c>
      <c r="B84" s="126"/>
      <c r="L84" s="126"/>
      <c r="V84" s="126"/>
      <c r="AF84" s="126"/>
      <c r="AP84" s="126"/>
      <c r="AZ84" s="126"/>
      <c r="BJ84" s="126"/>
      <c r="BT84" s="126"/>
      <c r="CD84" s="126"/>
      <c r="CN84" s="126"/>
      <c r="CO84" s="126"/>
      <c r="CP84" s="126"/>
      <c r="CQ84" s="126"/>
      <c r="CR84" s="126"/>
      <c r="CS84" s="126"/>
      <c r="CT84" s="126"/>
      <c r="CU84" s="126"/>
      <c r="CX84" s="126"/>
      <c r="DH84" s="126"/>
      <c r="DR84" s="126"/>
      <c r="EB84" s="126"/>
      <c r="EL84" s="126"/>
      <c r="EV84" s="126"/>
      <c r="FF84" s="126"/>
      <c r="FP84" s="126"/>
      <c r="FZ84" s="126"/>
      <c r="GJ84" s="126"/>
      <c r="GT84" s="126"/>
      <c r="HD84" s="126"/>
      <c r="HN84" s="126"/>
      <c r="HX84" s="126"/>
      <c r="IH84" s="126"/>
      <c r="IR84" s="126"/>
      <c r="JB84" s="126"/>
      <c r="JL84" s="126"/>
      <c r="JV84" s="126"/>
      <c r="KF84" s="126"/>
      <c r="KP84" s="126"/>
      <c r="KZ84" s="126"/>
    </row>
    <row xmlns:x14ac="http://schemas.microsoft.com/office/spreadsheetml/2009/9/ac" r="85" s="3" customFormat="true" x14ac:dyDescent="0.25">
      <c r="A85" s="403" t="str">
        <f ca="true">IF(ISBLANK('Data Summary'!A87),"",'Data Summary'!A87)</f>
        <v/>
      </c>
      <c r="B85" s="126"/>
      <c r="L85" s="126"/>
      <c r="V85" s="126"/>
      <c r="AF85" s="126"/>
      <c r="AP85" s="126"/>
      <c r="AZ85" s="126"/>
      <c r="BJ85" s="126"/>
      <c r="BT85" s="126"/>
      <c r="CD85" s="126"/>
      <c r="CN85" s="126"/>
      <c r="CO85" s="126"/>
      <c r="CP85" s="126"/>
      <c r="CQ85" s="126"/>
      <c r="CR85" s="126"/>
      <c r="CS85" s="126"/>
      <c r="CT85" s="126"/>
      <c r="CU85" s="126"/>
      <c r="CX85" s="126"/>
      <c r="DH85" s="126"/>
      <c r="DR85" s="126"/>
      <c r="EB85" s="126"/>
      <c r="EL85" s="126"/>
      <c r="EV85" s="126"/>
      <c r="FF85" s="126"/>
      <c r="FP85" s="126"/>
      <c r="FZ85" s="126"/>
      <c r="GJ85" s="126"/>
      <c r="GT85" s="126"/>
      <c r="HD85" s="126"/>
      <c r="HN85" s="126"/>
      <c r="HX85" s="126"/>
      <c r="IH85" s="126"/>
      <c r="IR85" s="126"/>
      <c r="JB85" s="126"/>
      <c r="JL85" s="126"/>
      <c r="JV85" s="126"/>
      <c r="KF85" s="126"/>
      <c r="KP85" s="126"/>
      <c r="KZ85" s="126"/>
    </row>
    <row xmlns:x14ac="http://schemas.microsoft.com/office/spreadsheetml/2009/9/ac" r="86" s="3" customFormat="true" x14ac:dyDescent="0.25">
      <c r="A86" s="403" t="str">
        <f ca="true">IF(ISBLANK('Data Summary'!A88),"",'Data Summary'!A88)</f>
        <v/>
      </c>
      <c r="B86" s="126"/>
      <c r="L86" s="126"/>
      <c r="V86" s="126"/>
      <c r="AF86" s="126"/>
      <c r="AP86" s="126"/>
      <c r="AZ86" s="126"/>
      <c r="BJ86" s="126"/>
      <c r="BT86" s="126"/>
      <c r="CD86" s="126"/>
      <c r="CN86" s="126"/>
      <c r="CO86" s="126"/>
      <c r="CP86" s="126"/>
      <c r="CQ86" s="126"/>
      <c r="CR86" s="126"/>
      <c r="CS86" s="126"/>
      <c r="CT86" s="126"/>
      <c r="CU86" s="126"/>
      <c r="CX86" s="126"/>
      <c r="DH86" s="126"/>
      <c r="DR86" s="126"/>
      <c r="EB86" s="126"/>
      <c r="EL86" s="126"/>
      <c r="EV86" s="126"/>
      <c r="FF86" s="126"/>
      <c r="FP86" s="126"/>
      <c r="FZ86" s="126"/>
      <c r="GJ86" s="126"/>
      <c r="GT86" s="126"/>
      <c r="HD86" s="126"/>
      <c r="HN86" s="126"/>
      <c r="HX86" s="126"/>
      <c r="IH86" s="126"/>
      <c r="IR86" s="126"/>
      <c r="JB86" s="126"/>
      <c r="JL86" s="126"/>
      <c r="JV86" s="126"/>
      <c r="KF86" s="126"/>
      <c r="KP86" s="126"/>
      <c r="KZ86" s="126"/>
    </row>
    <row xmlns:x14ac="http://schemas.microsoft.com/office/spreadsheetml/2009/9/ac" r="87" s="3" customFormat="true" x14ac:dyDescent="0.25">
      <c r="A87" s="403" t="str">
        <f ca="true">IF(ISBLANK('Data Summary'!A89),"",'Data Summary'!A89)</f>
        <v/>
      </c>
      <c r="B87" s="126"/>
      <c r="L87" s="126"/>
      <c r="V87" s="126"/>
      <c r="AF87" s="126"/>
      <c r="AP87" s="126"/>
      <c r="AZ87" s="126"/>
      <c r="BJ87" s="126"/>
      <c r="BT87" s="126"/>
      <c r="CD87" s="126"/>
      <c r="CN87" s="126"/>
      <c r="CO87" s="126"/>
      <c r="CP87" s="126"/>
      <c r="CQ87" s="126"/>
      <c r="CR87" s="126"/>
      <c r="CS87" s="126"/>
      <c r="CT87" s="126"/>
      <c r="CU87" s="126"/>
      <c r="CX87" s="126"/>
      <c r="DH87" s="126"/>
      <c r="DR87" s="126"/>
      <c r="EB87" s="126"/>
      <c r="EL87" s="126"/>
      <c r="EV87" s="126"/>
      <c r="FF87" s="126"/>
      <c r="FP87" s="126"/>
      <c r="FZ87" s="126"/>
      <c r="GJ87" s="126"/>
      <c r="GT87" s="126"/>
      <c r="HD87" s="126"/>
      <c r="HN87" s="126"/>
      <c r="HX87" s="126"/>
      <c r="IH87" s="126"/>
      <c r="IR87" s="126"/>
      <c r="JB87" s="126"/>
      <c r="JL87" s="126"/>
      <c r="JV87" s="126"/>
      <c r="KF87" s="126"/>
      <c r="KP87" s="126"/>
      <c r="KZ87" s="126"/>
    </row>
    <row xmlns:x14ac="http://schemas.microsoft.com/office/spreadsheetml/2009/9/ac" r="88" s="3" customFormat="true" x14ac:dyDescent="0.25">
      <c r="A88" s="403" t="str">
        <f ca="true">IF(ISBLANK('Data Summary'!A90),"",'Data Summary'!A90)</f>
        <v/>
      </c>
      <c r="B88" s="126"/>
      <c r="L88" s="126"/>
      <c r="V88" s="126"/>
      <c r="AF88" s="126"/>
      <c r="AP88" s="126"/>
      <c r="AZ88" s="126"/>
      <c r="BJ88" s="126"/>
      <c r="BT88" s="126"/>
      <c r="CD88" s="126"/>
      <c r="CN88" s="126"/>
      <c r="CO88" s="126"/>
      <c r="CP88" s="126"/>
      <c r="CQ88" s="126"/>
      <c r="CR88" s="126"/>
      <c r="CS88" s="126"/>
      <c r="CT88" s="126"/>
      <c r="CU88" s="126"/>
      <c r="CX88" s="126"/>
      <c r="DH88" s="126"/>
      <c r="DR88" s="126"/>
      <c r="EB88" s="126"/>
      <c r="EL88" s="126"/>
      <c r="EV88" s="126"/>
      <c r="FF88" s="126"/>
      <c r="FP88" s="126"/>
      <c r="FZ88" s="126"/>
      <c r="GJ88" s="126"/>
      <c r="GT88" s="126"/>
      <c r="HD88" s="126"/>
      <c r="HN88" s="126"/>
      <c r="HX88" s="126"/>
      <c r="IH88" s="126"/>
      <c r="IR88" s="126"/>
      <c r="JB88" s="126"/>
      <c r="JL88" s="126"/>
      <c r="JV88" s="126"/>
      <c r="KF88" s="126"/>
      <c r="KP88" s="126"/>
      <c r="KZ88" s="126"/>
    </row>
    <row xmlns:x14ac="http://schemas.microsoft.com/office/spreadsheetml/2009/9/ac" r="89" s="3" customFormat="true" x14ac:dyDescent="0.25">
      <c r="A89" s="403" t="str">
        <f ca="true">IF(ISBLANK('Data Summary'!A91),"",'Data Summary'!A91)</f>
        <v/>
      </c>
      <c r="B89" s="126"/>
      <c r="L89" s="126"/>
      <c r="V89" s="126"/>
      <c r="AF89" s="126"/>
      <c r="AP89" s="126"/>
      <c r="AZ89" s="126"/>
      <c r="BJ89" s="126"/>
      <c r="BT89" s="126"/>
      <c r="CD89" s="126"/>
      <c r="CN89" s="126"/>
      <c r="CO89" s="126"/>
      <c r="CP89" s="126"/>
      <c r="CQ89" s="126"/>
      <c r="CR89" s="126"/>
      <c r="CS89" s="126"/>
      <c r="CT89" s="126"/>
      <c r="CU89" s="126"/>
      <c r="CX89" s="126"/>
      <c r="DH89" s="126"/>
      <c r="DR89" s="126"/>
      <c r="EB89" s="126"/>
      <c r="EL89" s="126"/>
      <c r="EV89" s="126"/>
      <c r="FF89" s="126"/>
      <c r="FP89" s="126"/>
      <c r="FZ89" s="126"/>
      <c r="GJ89" s="126"/>
      <c r="GT89" s="126"/>
      <c r="HD89" s="126"/>
      <c r="HN89" s="126"/>
      <c r="HX89" s="126"/>
      <c r="IH89" s="126"/>
      <c r="IR89" s="126"/>
      <c r="JB89" s="126"/>
      <c r="JL89" s="126"/>
      <c r="JV89" s="126"/>
      <c r="KF89" s="126"/>
      <c r="KP89" s="126"/>
      <c r="KZ89" s="126"/>
    </row>
    <row xmlns:x14ac="http://schemas.microsoft.com/office/spreadsheetml/2009/9/ac" r="90" s="3" customFormat="true" x14ac:dyDescent="0.25">
      <c r="A90" s="403" t="str">
        <f ca="true">IF(ISBLANK('Data Summary'!A92),"",'Data Summary'!A92)</f>
        <v/>
      </c>
      <c r="B90" s="126"/>
      <c r="L90" s="126"/>
      <c r="V90" s="126"/>
      <c r="AF90" s="126"/>
      <c r="AP90" s="126"/>
      <c r="AZ90" s="126"/>
      <c r="BJ90" s="126"/>
      <c r="BT90" s="126"/>
      <c r="CD90" s="126"/>
      <c r="CN90" s="126"/>
      <c r="CO90" s="126"/>
      <c r="CP90" s="126"/>
      <c r="CQ90" s="126"/>
      <c r="CR90" s="126"/>
      <c r="CS90" s="126"/>
      <c r="CT90" s="126"/>
      <c r="CU90" s="126"/>
      <c r="CX90" s="126"/>
      <c r="DH90" s="126"/>
      <c r="DR90" s="126"/>
      <c r="EB90" s="126"/>
      <c r="EL90" s="126"/>
      <c r="EV90" s="126"/>
      <c r="FF90" s="126"/>
      <c r="FP90" s="126"/>
      <c r="FZ90" s="126"/>
      <c r="GJ90" s="126"/>
      <c r="GT90" s="126"/>
      <c r="HD90" s="126"/>
      <c r="HN90" s="126"/>
      <c r="HX90" s="126"/>
      <c r="IH90" s="126"/>
      <c r="IR90" s="126"/>
      <c r="JB90" s="126"/>
      <c r="JL90" s="126"/>
      <c r="JV90" s="126"/>
      <c r="KF90" s="126"/>
      <c r="KP90" s="126"/>
      <c r="KZ90" s="126"/>
    </row>
    <row xmlns:x14ac="http://schemas.microsoft.com/office/spreadsheetml/2009/9/ac" r="91" s="3" customFormat="true" x14ac:dyDescent="0.25">
      <c r="A91" s="403" t="str">
        <f ca="true">IF(ISBLANK('Data Summary'!A93),"",'Data Summary'!A93)</f>
        <v/>
      </c>
      <c r="B91" s="126"/>
      <c r="L91" s="126"/>
      <c r="V91" s="126"/>
      <c r="AF91" s="126"/>
      <c r="AP91" s="126"/>
      <c r="AZ91" s="126"/>
      <c r="BJ91" s="126"/>
      <c r="BT91" s="126"/>
      <c r="CD91" s="126"/>
      <c r="CN91" s="126"/>
      <c r="CO91" s="126"/>
      <c r="CP91" s="126"/>
      <c r="CQ91" s="126"/>
      <c r="CR91" s="126"/>
      <c r="CS91" s="126"/>
      <c r="CT91" s="126"/>
      <c r="CU91" s="126"/>
      <c r="CX91" s="126"/>
      <c r="DH91" s="126"/>
      <c r="DR91" s="126"/>
      <c r="EB91" s="126"/>
      <c r="EL91" s="126"/>
      <c r="EV91" s="126"/>
      <c r="FF91" s="126"/>
      <c r="FP91" s="126"/>
      <c r="FZ91" s="126"/>
      <c r="GJ91" s="126"/>
      <c r="GT91" s="126"/>
      <c r="HD91" s="126"/>
      <c r="HN91" s="126"/>
      <c r="HX91" s="126"/>
      <c r="IH91" s="126"/>
      <c r="IR91" s="126"/>
      <c r="JB91" s="126"/>
      <c r="JL91" s="126"/>
      <c r="JV91" s="126"/>
      <c r="KF91" s="126"/>
      <c r="KP91" s="126"/>
      <c r="KZ91" s="126"/>
    </row>
    <row xmlns:x14ac="http://schemas.microsoft.com/office/spreadsheetml/2009/9/ac" r="92" s="3" customFormat="true" x14ac:dyDescent="0.25">
      <c r="A92" s="403" t="str">
        <f ca="true">IF(ISBLANK('Data Summary'!A94),"",'Data Summary'!A94)</f>
        <v/>
      </c>
      <c r="B92" s="126"/>
      <c r="L92" s="126"/>
      <c r="V92" s="126"/>
      <c r="AF92" s="126"/>
      <c r="AP92" s="126"/>
      <c r="AZ92" s="126"/>
      <c r="BJ92" s="126"/>
      <c r="BT92" s="126"/>
      <c r="CD92" s="126"/>
      <c r="CN92" s="126"/>
      <c r="CO92" s="126"/>
      <c r="CP92" s="126"/>
      <c r="CQ92" s="126"/>
      <c r="CR92" s="126"/>
      <c r="CS92" s="126"/>
      <c r="CT92" s="126"/>
      <c r="CU92" s="126"/>
      <c r="CX92" s="126"/>
      <c r="DH92" s="126"/>
      <c r="DR92" s="126"/>
      <c r="EB92" s="126"/>
      <c r="EL92" s="126"/>
      <c r="EV92" s="126"/>
      <c r="FF92" s="126"/>
      <c r="FP92" s="126"/>
      <c r="FZ92" s="126"/>
      <c r="GJ92" s="126"/>
      <c r="GT92" s="126"/>
      <c r="HD92" s="126"/>
      <c r="HN92" s="126"/>
      <c r="HX92" s="126"/>
      <c r="IH92" s="126"/>
      <c r="IR92" s="126"/>
      <c r="JB92" s="126"/>
      <c r="JL92" s="126"/>
      <c r="JV92" s="126"/>
      <c r="KF92" s="126"/>
      <c r="KP92" s="126"/>
      <c r="KZ92" s="126"/>
    </row>
    <row xmlns:x14ac="http://schemas.microsoft.com/office/spreadsheetml/2009/9/ac" r="93" s="3" customFormat="true" x14ac:dyDescent="0.25">
      <c r="A93" s="403" t="str">
        <f ca="true">IF(ISBLANK('Data Summary'!A95),"",'Data Summary'!A95)</f>
        <v/>
      </c>
      <c r="B93" s="126"/>
      <c r="L93" s="126"/>
      <c r="V93" s="126"/>
      <c r="AF93" s="126"/>
      <c r="AP93" s="126"/>
      <c r="AZ93" s="126"/>
      <c r="BJ93" s="126"/>
      <c r="BT93" s="126"/>
      <c r="CD93" s="126"/>
      <c r="CN93" s="126"/>
      <c r="CO93" s="126"/>
      <c r="CP93" s="126"/>
      <c r="CQ93" s="126"/>
      <c r="CR93" s="126"/>
      <c r="CS93" s="126"/>
      <c r="CT93" s="126"/>
      <c r="CU93" s="126"/>
      <c r="CX93" s="126"/>
      <c r="DH93" s="126"/>
      <c r="DR93" s="126"/>
      <c r="EB93" s="126"/>
      <c r="EL93" s="126"/>
      <c r="EV93" s="126"/>
      <c r="FF93" s="126"/>
      <c r="FP93" s="126"/>
      <c r="FZ93" s="126"/>
      <c r="GJ93" s="126"/>
      <c r="GT93" s="126"/>
      <c r="HD93" s="126"/>
      <c r="HN93" s="126"/>
      <c r="HX93" s="126"/>
      <c r="IH93" s="126"/>
      <c r="IR93" s="126"/>
      <c r="JB93" s="126"/>
      <c r="JL93" s="126"/>
      <c r="JV93" s="126"/>
      <c r="KF93" s="126"/>
      <c r="KP93" s="126"/>
      <c r="KZ93" s="126"/>
    </row>
    <row xmlns:x14ac="http://schemas.microsoft.com/office/spreadsheetml/2009/9/ac" r="94" s="3" customFormat="true" x14ac:dyDescent="0.25">
      <c r="A94" s="403" t="str">
        <f ca="true">IF(ISBLANK('Data Summary'!A96),"",'Data Summary'!A96)</f>
        <v/>
      </c>
      <c r="B94" s="126"/>
      <c r="L94" s="126"/>
      <c r="V94" s="126"/>
      <c r="AF94" s="126"/>
      <c r="AP94" s="126"/>
      <c r="AZ94" s="126"/>
      <c r="BJ94" s="126"/>
      <c r="BT94" s="126"/>
      <c r="CD94" s="126"/>
      <c r="CN94" s="126"/>
      <c r="CO94" s="126"/>
      <c r="CP94" s="126"/>
      <c r="CQ94" s="126"/>
      <c r="CR94" s="126"/>
      <c r="CS94" s="126"/>
      <c r="CT94" s="126"/>
      <c r="CU94" s="126"/>
      <c r="CX94" s="126"/>
      <c r="DH94" s="126"/>
      <c r="DR94" s="126"/>
      <c r="EB94" s="126"/>
      <c r="EL94" s="126"/>
      <c r="EV94" s="126"/>
      <c r="FF94" s="126"/>
      <c r="FP94" s="126"/>
      <c r="FZ94" s="126"/>
      <c r="GJ94" s="126"/>
      <c r="GT94" s="126"/>
      <c r="HD94" s="126"/>
      <c r="HN94" s="126"/>
      <c r="HX94" s="126"/>
      <c r="IH94" s="126"/>
      <c r="IR94" s="126"/>
      <c r="JB94" s="126"/>
      <c r="JL94" s="126"/>
      <c r="JV94" s="126"/>
      <c r="KF94" s="126"/>
      <c r="KP94" s="126"/>
      <c r="KZ94" s="126"/>
    </row>
    <row xmlns:x14ac="http://schemas.microsoft.com/office/spreadsheetml/2009/9/ac" r="95" s="3" customFormat="true" x14ac:dyDescent="0.25">
      <c r="A95" s="403" t="str">
        <f ca="true">IF(ISBLANK('Data Summary'!A97),"",'Data Summary'!A97)</f>
        <v/>
      </c>
      <c r="B95" s="126"/>
      <c r="L95" s="126"/>
      <c r="V95" s="126"/>
      <c r="AF95" s="126"/>
      <c r="AP95" s="126"/>
      <c r="AZ95" s="126"/>
      <c r="BJ95" s="126"/>
      <c r="BT95" s="126"/>
      <c r="CD95" s="126"/>
      <c r="CN95" s="126"/>
      <c r="CO95" s="126"/>
      <c r="CP95" s="126"/>
      <c r="CQ95" s="126"/>
      <c r="CR95" s="126"/>
      <c r="CS95" s="126"/>
      <c r="CT95" s="126"/>
      <c r="CU95" s="126"/>
      <c r="CX95" s="126"/>
      <c r="DH95" s="126"/>
      <c r="DR95" s="126"/>
      <c r="EB95" s="126"/>
      <c r="EL95" s="126"/>
      <c r="EV95" s="126"/>
      <c r="FF95" s="126"/>
      <c r="FP95" s="126"/>
      <c r="FZ95" s="126"/>
      <c r="GJ95" s="126"/>
      <c r="GT95" s="126"/>
      <c r="HD95" s="126"/>
      <c r="HN95" s="126"/>
      <c r="HX95" s="126"/>
      <c r="IH95" s="126"/>
      <c r="IR95" s="126"/>
      <c r="JB95" s="126"/>
      <c r="JL95" s="126"/>
      <c r="JV95" s="126"/>
      <c r="KF95" s="126"/>
      <c r="KP95" s="126"/>
      <c r="KZ95" s="126"/>
    </row>
    <row xmlns:x14ac="http://schemas.microsoft.com/office/spreadsheetml/2009/9/ac" r="96" s="3" customFormat="true" x14ac:dyDescent="0.25">
      <c r="A96" s="403" t="str">
        <f ca="true">IF(ISBLANK('Data Summary'!A98),"",'Data Summary'!A98)</f>
        <v/>
      </c>
      <c r="B96" s="126"/>
      <c r="L96" s="126"/>
      <c r="V96" s="126"/>
      <c r="AF96" s="126"/>
      <c r="AP96" s="126"/>
      <c r="AZ96" s="126"/>
      <c r="BJ96" s="126"/>
      <c r="BT96" s="126"/>
      <c r="CD96" s="126"/>
      <c r="CN96" s="126"/>
      <c r="CO96" s="126"/>
      <c r="CP96" s="126"/>
      <c r="CQ96" s="126"/>
      <c r="CR96" s="126"/>
      <c r="CS96" s="126"/>
      <c r="CT96" s="126"/>
      <c r="CU96" s="126"/>
      <c r="CX96" s="126"/>
      <c r="DH96" s="126"/>
      <c r="DR96" s="126"/>
      <c r="EB96" s="126"/>
      <c r="EL96" s="126"/>
      <c r="EV96" s="126"/>
      <c r="FF96" s="126"/>
      <c r="FP96" s="126"/>
      <c r="FZ96" s="126"/>
      <c r="GJ96" s="126"/>
      <c r="GT96" s="126"/>
      <c r="HD96" s="126"/>
      <c r="HN96" s="126"/>
      <c r="HX96" s="126"/>
      <c r="IH96" s="126"/>
      <c r="IR96" s="126"/>
      <c r="JB96" s="126"/>
      <c r="JL96" s="126"/>
      <c r="JV96" s="126"/>
      <c r="KF96" s="126"/>
      <c r="KP96" s="126"/>
      <c r="KZ96" s="126"/>
    </row>
    <row xmlns:x14ac="http://schemas.microsoft.com/office/spreadsheetml/2009/9/ac" r="97" s="3" customFormat="true" x14ac:dyDescent="0.25">
      <c r="A97" s="403" t="str">
        <f ca="true">IF(ISBLANK('Data Summary'!A99),"",'Data Summary'!A99)</f>
        <v/>
      </c>
      <c r="B97" s="126"/>
      <c r="L97" s="126"/>
      <c r="V97" s="126"/>
      <c r="AF97" s="126"/>
      <c r="AP97" s="126"/>
      <c r="AZ97" s="126"/>
      <c r="BJ97" s="126"/>
      <c r="BT97" s="126"/>
      <c r="CD97" s="126"/>
      <c r="CN97" s="126"/>
      <c r="CO97" s="126"/>
      <c r="CP97" s="126"/>
      <c r="CQ97" s="126"/>
      <c r="CR97" s="126"/>
      <c r="CS97" s="126"/>
      <c r="CT97" s="126"/>
      <c r="CU97" s="126"/>
      <c r="CX97" s="126"/>
      <c r="DH97" s="126"/>
      <c r="DR97" s="126"/>
      <c r="EB97" s="126"/>
      <c r="EL97" s="126"/>
      <c r="EV97" s="126"/>
      <c r="FF97" s="126"/>
      <c r="FP97" s="126"/>
      <c r="FZ97" s="126"/>
      <c r="GJ97" s="126"/>
      <c r="GT97" s="126"/>
      <c r="HD97" s="126"/>
      <c r="HN97" s="126"/>
      <c r="HX97" s="126"/>
      <c r="IH97" s="126"/>
      <c r="IR97" s="126"/>
      <c r="JB97" s="126"/>
      <c r="JL97" s="126"/>
      <c r="JV97" s="126"/>
      <c r="KF97" s="126"/>
      <c r="KP97" s="126"/>
      <c r="KZ97" s="126"/>
    </row>
    <row xmlns:x14ac="http://schemas.microsoft.com/office/spreadsheetml/2009/9/ac" r="98" s="3" customFormat="true" x14ac:dyDescent="0.25">
      <c r="A98" s="403" t="str">
        <f ca="true">IF(ISBLANK('Data Summary'!A100),"",'Data Summary'!A100)</f>
        <v/>
      </c>
      <c r="B98" s="126"/>
      <c r="L98" s="126"/>
      <c r="V98" s="126"/>
      <c r="AF98" s="126"/>
      <c r="AP98" s="126"/>
      <c r="AZ98" s="126"/>
      <c r="BJ98" s="126"/>
      <c r="BT98" s="126"/>
      <c r="CD98" s="126"/>
      <c r="CN98" s="126"/>
      <c r="CO98" s="126"/>
      <c r="CP98" s="126"/>
      <c r="CQ98" s="126"/>
      <c r="CR98" s="126"/>
      <c r="CS98" s="126"/>
      <c r="CT98" s="126"/>
      <c r="CU98" s="126"/>
      <c r="CX98" s="126"/>
      <c r="DH98" s="126"/>
      <c r="DR98" s="126"/>
      <c r="EB98" s="126"/>
      <c r="EL98" s="126"/>
      <c r="EV98" s="126"/>
      <c r="FF98" s="126"/>
      <c r="FP98" s="126"/>
      <c r="FZ98" s="126"/>
      <c r="GJ98" s="126"/>
      <c r="GT98" s="126"/>
      <c r="HD98" s="126"/>
      <c r="HN98" s="126"/>
      <c r="HX98" s="126"/>
      <c r="IH98" s="126"/>
      <c r="IR98" s="126"/>
      <c r="JB98" s="126"/>
      <c r="JL98" s="126"/>
      <c r="JV98" s="126"/>
      <c r="KF98" s="126"/>
      <c r="KP98" s="126"/>
      <c r="KZ98" s="126"/>
    </row>
    <row xmlns:x14ac="http://schemas.microsoft.com/office/spreadsheetml/2009/9/ac" r="99" s="3" customFormat="true" x14ac:dyDescent="0.25">
      <c r="A99" s="403" t="str">
        <f ca="true">IF(ISBLANK('Data Summary'!A101),"",'Data Summary'!A101)</f>
        <v/>
      </c>
      <c r="B99" s="126"/>
      <c r="L99" s="126"/>
      <c r="V99" s="126"/>
      <c r="AF99" s="126"/>
      <c r="AP99" s="126"/>
      <c r="AZ99" s="126"/>
      <c r="BJ99" s="126"/>
      <c r="BT99" s="126"/>
      <c r="CD99" s="126"/>
      <c r="CN99" s="126"/>
      <c r="CO99" s="126"/>
      <c r="CP99" s="126"/>
      <c r="CQ99" s="126"/>
      <c r="CR99" s="126"/>
      <c r="CS99" s="126"/>
      <c r="CT99" s="126"/>
      <c r="CU99" s="126"/>
      <c r="CX99" s="126"/>
      <c r="DH99" s="126"/>
      <c r="DR99" s="126"/>
      <c r="EB99" s="126"/>
      <c r="EL99" s="126"/>
      <c r="EV99" s="126"/>
      <c r="FF99" s="126"/>
      <c r="FP99" s="126"/>
      <c r="FZ99" s="126"/>
      <c r="GJ99" s="126"/>
      <c r="GT99" s="126"/>
      <c r="HD99" s="126"/>
      <c r="HN99" s="126"/>
      <c r="HX99" s="126"/>
      <c r="IH99" s="126"/>
      <c r="IR99" s="126"/>
      <c r="JB99" s="126"/>
      <c r="JL99" s="126"/>
      <c r="JV99" s="126"/>
      <c r="KF99" s="126"/>
      <c r="KP99" s="126"/>
      <c r="KZ99" s="126"/>
    </row>
    <row xmlns:x14ac="http://schemas.microsoft.com/office/spreadsheetml/2009/9/ac" r="100" s="3" customFormat="true" x14ac:dyDescent="0.25">
      <c r="A100" s="403" t="str">
        <f ca="true">IF(ISBLANK('Data Summary'!A102),"",'Data Summary'!A102)</f>
        <v/>
      </c>
      <c r="B100" s="126"/>
      <c r="L100" s="126"/>
      <c r="V100" s="126"/>
      <c r="AF100" s="126"/>
      <c r="AP100" s="126"/>
      <c r="AZ100" s="126"/>
      <c r="BJ100" s="126"/>
      <c r="BT100" s="126"/>
      <c r="CD100" s="126"/>
      <c r="CN100" s="126"/>
      <c r="CO100" s="126"/>
      <c r="CP100" s="126"/>
      <c r="CQ100" s="126"/>
      <c r="CR100" s="126"/>
      <c r="CS100" s="126"/>
      <c r="CT100" s="126"/>
      <c r="CU100" s="126"/>
      <c r="CX100" s="126"/>
      <c r="DH100" s="126"/>
      <c r="DR100" s="126"/>
      <c r="EB100" s="126"/>
      <c r="EL100" s="126"/>
      <c r="EV100" s="126"/>
      <c r="FF100" s="126"/>
      <c r="FP100" s="126"/>
      <c r="FZ100" s="126"/>
      <c r="GJ100" s="126"/>
      <c r="GT100" s="126"/>
      <c r="HD100" s="126"/>
      <c r="HN100" s="126"/>
      <c r="HX100" s="126"/>
      <c r="IH100" s="126"/>
      <c r="IR100" s="126"/>
      <c r="JB100" s="126"/>
      <c r="JL100" s="126"/>
      <c r="JV100" s="126"/>
      <c r="KF100" s="126"/>
      <c r="KP100" s="126"/>
      <c r="KZ100" s="126"/>
    </row>
    <row xmlns:x14ac="http://schemas.microsoft.com/office/spreadsheetml/2009/9/ac" r="101" s="3" customFormat="true" x14ac:dyDescent="0.25">
      <c r="A101" s="403" t="str">
        <f ca="true">IF(ISBLANK('Data Summary'!A103),"",'Data Summary'!A103)</f>
        <v/>
      </c>
      <c r="B101" s="126"/>
      <c r="L101" s="126"/>
      <c r="V101" s="126"/>
      <c r="AF101" s="126"/>
      <c r="AP101" s="126"/>
      <c r="AZ101" s="126"/>
      <c r="BJ101" s="126"/>
      <c r="BT101" s="126"/>
      <c r="CD101" s="126"/>
      <c r="CN101" s="126"/>
      <c r="CO101" s="126"/>
      <c r="CP101" s="126"/>
      <c r="CQ101" s="126"/>
      <c r="CR101" s="126"/>
      <c r="CS101" s="126"/>
      <c r="CT101" s="126"/>
      <c r="CU101" s="126"/>
      <c r="CX101" s="126"/>
      <c r="DH101" s="126"/>
      <c r="DR101" s="126"/>
      <c r="EB101" s="126"/>
      <c r="EL101" s="126"/>
      <c r="EV101" s="126"/>
      <c r="FF101" s="126"/>
      <c r="FP101" s="126"/>
      <c r="FZ101" s="126"/>
      <c r="GJ101" s="126"/>
      <c r="GT101" s="126"/>
      <c r="HD101" s="126"/>
      <c r="HN101" s="126"/>
      <c r="HX101" s="126"/>
      <c r="IH101" s="126"/>
      <c r="IR101" s="126"/>
      <c r="JB101" s="126"/>
      <c r="JL101" s="126"/>
      <c r="JV101" s="126"/>
      <c r="KF101" s="126"/>
      <c r="KP101" s="126"/>
      <c r="KZ101" s="126"/>
    </row>
    <row xmlns:x14ac="http://schemas.microsoft.com/office/spreadsheetml/2009/9/ac" r="102" s="3" customFormat="true" x14ac:dyDescent="0.25">
      <c r="A102" s="403" t="str">
        <f ca="true">IF(ISBLANK('Data Summary'!A104),"",'Data Summary'!A104)</f>
        <v/>
      </c>
      <c r="B102" s="126"/>
      <c r="L102" s="126"/>
      <c r="V102" s="126"/>
      <c r="AF102" s="126"/>
      <c r="AP102" s="126"/>
      <c r="AZ102" s="126"/>
      <c r="BJ102" s="126"/>
      <c r="BT102" s="126"/>
      <c r="CD102" s="126"/>
      <c r="CN102" s="126"/>
      <c r="CO102" s="126"/>
      <c r="CP102" s="126"/>
      <c r="CQ102" s="126"/>
      <c r="CR102" s="126"/>
      <c r="CS102" s="126"/>
      <c r="CT102" s="126"/>
      <c r="CU102" s="126"/>
      <c r="CX102" s="126"/>
      <c r="DH102" s="126"/>
      <c r="DR102" s="126"/>
      <c r="EB102" s="126"/>
      <c r="EL102" s="126"/>
      <c r="EV102" s="126"/>
      <c r="FF102" s="126"/>
      <c r="FP102" s="126"/>
      <c r="FZ102" s="126"/>
      <c r="GJ102" s="126"/>
      <c r="GT102" s="126"/>
      <c r="HD102" s="126"/>
      <c r="HN102" s="126"/>
      <c r="HX102" s="126"/>
      <c r="IH102" s="126"/>
      <c r="IR102" s="126"/>
      <c r="JB102" s="126"/>
      <c r="JL102" s="126"/>
      <c r="JV102" s="126"/>
      <c r="KF102" s="126"/>
      <c r="KP102" s="126"/>
      <c r="KZ102" s="126"/>
    </row>
    <row xmlns:x14ac="http://schemas.microsoft.com/office/spreadsheetml/2009/9/ac" r="103" s="3" customFormat="true" x14ac:dyDescent="0.25">
      <c r="A103" s="403" t="str">
        <f ca="true">IF(ISBLANK('Data Summary'!A105),"",'Data Summary'!A105)</f>
        <v/>
      </c>
      <c r="B103" s="126"/>
      <c r="L103" s="126"/>
      <c r="V103" s="126"/>
      <c r="AF103" s="126"/>
      <c r="AP103" s="126"/>
      <c r="AZ103" s="126"/>
      <c r="BJ103" s="126"/>
      <c r="BT103" s="126"/>
      <c r="CD103" s="126"/>
      <c r="CN103" s="126"/>
      <c r="CO103" s="126"/>
      <c r="CP103" s="126"/>
      <c r="CQ103" s="126"/>
      <c r="CR103" s="126"/>
      <c r="CS103" s="126"/>
      <c r="CT103" s="126"/>
      <c r="CU103" s="126"/>
      <c r="CX103" s="126"/>
      <c r="DH103" s="126"/>
      <c r="DR103" s="126"/>
      <c r="EB103" s="126"/>
      <c r="EL103" s="126"/>
      <c r="EV103" s="126"/>
      <c r="FF103" s="126"/>
      <c r="FP103" s="126"/>
      <c r="FZ103" s="126"/>
      <c r="GJ103" s="126"/>
      <c r="GT103" s="126"/>
      <c r="HD103" s="126"/>
      <c r="HN103" s="126"/>
      <c r="HX103" s="126"/>
      <c r="IH103" s="126"/>
      <c r="IR103" s="126"/>
      <c r="JB103" s="126"/>
      <c r="JL103" s="126"/>
      <c r="JV103" s="126"/>
      <c r="KF103" s="126"/>
      <c r="KP103" s="126"/>
      <c r="KZ103" s="126"/>
    </row>
    <row xmlns:x14ac="http://schemas.microsoft.com/office/spreadsheetml/2009/9/ac" r="104" s="3" customFormat="true" x14ac:dyDescent="0.25">
      <c r="A104" s="403" t="str">
        <f ca="true">IF(ISBLANK('Data Summary'!A106),"",'Data Summary'!A106)</f>
        <v/>
      </c>
      <c r="B104" s="126"/>
      <c r="L104" s="126"/>
      <c r="V104" s="126"/>
      <c r="AF104" s="126"/>
      <c r="AP104" s="126"/>
      <c r="AZ104" s="126"/>
      <c r="BJ104" s="126"/>
      <c r="BT104" s="126"/>
      <c r="CD104" s="126"/>
      <c r="CN104" s="126"/>
      <c r="CO104" s="126"/>
      <c r="CP104" s="126"/>
      <c r="CQ104" s="126"/>
      <c r="CR104" s="126"/>
      <c r="CS104" s="126"/>
      <c r="CT104" s="126"/>
      <c r="CU104" s="126"/>
      <c r="CX104" s="126"/>
      <c r="DH104" s="126"/>
      <c r="DR104" s="126"/>
      <c r="EB104" s="126"/>
      <c r="EL104" s="126"/>
      <c r="EV104" s="126"/>
      <c r="FF104" s="126"/>
      <c r="FP104" s="126"/>
      <c r="FZ104" s="126"/>
      <c r="GJ104" s="126"/>
      <c r="GT104" s="126"/>
      <c r="HD104" s="126"/>
      <c r="HN104" s="126"/>
      <c r="HX104" s="126"/>
      <c r="IH104" s="126"/>
      <c r="IR104" s="126"/>
      <c r="JB104" s="126"/>
      <c r="JL104" s="126"/>
      <c r="JV104" s="126"/>
      <c r="KF104" s="126"/>
      <c r="KP104" s="126"/>
      <c r="KZ104" s="126"/>
    </row>
    <row xmlns:x14ac="http://schemas.microsoft.com/office/spreadsheetml/2009/9/ac" r="105" s="3" customFormat="true" x14ac:dyDescent="0.25">
      <c r="A105" s="403" t="str">
        <f ca="true">IF(ISBLANK('Data Summary'!A107),"",'Data Summary'!A107)</f>
        <v/>
      </c>
      <c r="B105" s="126"/>
      <c r="L105" s="126"/>
      <c r="V105" s="126"/>
      <c r="AF105" s="126"/>
      <c r="AP105" s="126"/>
      <c r="AZ105" s="126"/>
      <c r="BJ105" s="126"/>
      <c r="BT105" s="126"/>
      <c r="CD105" s="126"/>
      <c r="CN105" s="126"/>
      <c r="CO105" s="126"/>
      <c r="CP105" s="126"/>
      <c r="CQ105" s="126"/>
      <c r="CR105" s="126"/>
      <c r="CS105" s="126"/>
      <c r="CT105" s="126"/>
      <c r="CU105" s="126"/>
      <c r="CX105" s="126"/>
      <c r="DH105" s="126"/>
      <c r="DR105" s="126"/>
      <c r="EB105" s="126"/>
      <c r="EL105" s="126"/>
      <c r="EV105" s="126"/>
      <c r="FF105" s="126"/>
      <c r="FP105" s="126"/>
      <c r="FZ105" s="126"/>
      <c r="GJ105" s="126"/>
      <c r="GT105" s="126"/>
      <c r="HD105" s="126"/>
      <c r="HN105" s="126"/>
      <c r="HX105" s="126"/>
      <c r="IH105" s="126"/>
      <c r="IR105" s="126"/>
      <c r="JB105" s="126"/>
      <c r="JL105" s="126"/>
      <c r="JV105" s="126"/>
      <c r="KF105" s="126"/>
      <c r="KP105" s="126"/>
      <c r="KZ105" s="126"/>
    </row>
    <row xmlns:x14ac="http://schemas.microsoft.com/office/spreadsheetml/2009/9/ac" r="106" s="3" customFormat="true" x14ac:dyDescent="0.25">
      <c r="A106" s="403" t="str">
        <f ca="true">IF(ISBLANK('Data Summary'!A108),"",'Data Summary'!A108)</f>
        <v/>
      </c>
      <c r="B106" s="126"/>
      <c r="L106" s="126"/>
      <c r="V106" s="126"/>
      <c r="AF106" s="126"/>
      <c r="AP106" s="126"/>
      <c r="AZ106" s="126"/>
      <c r="BJ106" s="126"/>
      <c r="BT106" s="126"/>
      <c r="CD106" s="126"/>
      <c r="CN106" s="126"/>
      <c r="CO106" s="126"/>
      <c r="CP106" s="126"/>
      <c r="CQ106" s="126"/>
      <c r="CR106" s="126"/>
      <c r="CS106" s="126"/>
      <c r="CT106" s="126"/>
      <c r="CU106" s="126"/>
      <c r="CX106" s="126"/>
      <c r="DH106" s="126"/>
      <c r="DR106" s="126"/>
      <c r="EB106" s="126"/>
      <c r="EL106" s="126"/>
      <c r="EV106" s="126"/>
      <c r="FF106" s="126"/>
      <c r="FP106" s="126"/>
      <c r="FZ106" s="126"/>
      <c r="GJ106" s="126"/>
      <c r="GT106" s="126"/>
      <c r="HD106" s="126"/>
      <c r="HN106" s="126"/>
      <c r="HX106" s="126"/>
      <c r="IH106" s="126"/>
      <c r="IR106" s="126"/>
      <c r="JB106" s="126"/>
      <c r="JL106" s="126"/>
      <c r="JV106" s="126"/>
      <c r="KF106" s="126"/>
      <c r="KP106" s="126"/>
      <c r="KZ106" s="126"/>
    </row>
    <row xmlns:x14ac="http://schemas.microsoft.com/office/spreadsheetml/2009/9/ac" r="107" s="3" customFormat="true" x14ac:dyDescent="0.25">
      <c r="A107" s="403" t="str">
        <f ca="true">IF(ISBLANK('Data Summary'!A109),"",'Data Summary'!A109)</f>
        <v/>
      </c>
      <c r="B107" s="126"/>
      <c r="L107" s="126"/>
      <c r="V107" s="126"/>
      <c r="AF107" s="126"/>
      <c r="AP107" s="126"/>
      <c r="AZ107" s="126"/>
      <c r="BJ107" s="126"/>
      <c r="BT107" s="126"/>
      <c r="CD107" s="126"/>
      <c r="CN107" s="126"/>
      <c r="CO107" s="126"/>
      <c r="CP107" s="126"/>
      <c r="CQ107" s="126"/>
      <c r="CR107" s="126"/>
      <c r="CS107" s="126"/>
      <c r="CT107" s="126"/>
      <c r="CU107" s="126"/>
      <c r="CX107" s="126"/>
      <c r="DH107" s="126"/>
      <c r="DR107" s="126"/>
      <c r="EB107" s="126"/>
      <c r="EL107" s="126"/>
      <c r="EV107" s="126"/>
      <c r="FF107" s="126"/>
      <c r="FP107" s="126"/>
      <c r="FZ107" s="126"/>
      <c r="GJ107" s="126"/>
      <c r="GT107" s="126"/>
      <c r="HD107" s="126"/>
      <c r="HN107" s="126"/>
      <c r="HX107" s="126"/>
      <c r="IH107" s="126"/>
      <c r="IR107" s="126"/>
      <c r="JB107" s="126"/>
      <c r="JL107" s="126"/>
      <c r="JV107" s="126"/>
      <c r="KF107" s="126"/>
      <c r="KP107" s="126"/>
      <c r="KZ107" s="126"/>
    </row>
    <row xmlns:x14ac="http://schemas.microsoft.com/office/spreadsheetml/2009/9/ac" r="108" s="3" customFormat="true" x14ac:dyDescent="0.25">
      <c r="A108" s="403" t="str">
        <f ca="true">IF(ISBLANK('Data Summary'!A110),"",'Data Summary'!A110)</f>
        <v/>
      </c>
      <c r="B108" s="126"/>
      <c r="L108" s="126"/>
      <c r="V108" s="126"/>
      <c r="AF108" s="126"/>
      <c r="AP108" s="126"/>
      <c r="AZ108" s="126"/>
      <c r="BJ108" s="126"/>
      <c r="BT108" s="126"/>
      <c r="CD108" s="126"/>
      <c r="CN108" s="126"/>
      <c r="CO108" s="126"/>
      <c r="CP108" s="126"/>
      <c r="CQ108" s="126"/>
      <c r="CR108" s="126"/>
      <c r="CS108" s="126"/>
      <c r="CT108" s="126"/>
      <c r="CU108" s="126"/>
      <c r="CX108" s="126"/>
      <c r="DH108" s="126"/>
      <c r="DR108" s="126"/>
      <c r="EB108" s="126"/>
      <c r="EL108" s="126"/>
      <c r="EV108" s="126"/>
      <c r="FF108" s="126"/>
      <c r="FP108" s="126"/>
      <c r="FZ108" s="126"/>
      <c r="GJ108" s="126"/>
      <c r="GT108" s="126"/>
      <c r="HD108" s="126"/>
      <c r="HN108" s="126"/>
      <c r="HX108" s="126"/>
      <c r="IH108" s="126"/>
      <c r="IR108" s="126"/>
      <c r="JB108" s="126"/>
      <c r="JL108" s="126"/>
      <c r="JV108" s="126"/>
      <c r="KF108" s="126"/>
      <c r="KP108" s="126"/>
      <c r="KZ108" s="126"/>
    </row>
    <row xmlns:x14ac="http://schemas.microsoft.com/office/spreadsheetml/2009/9/ac" r="109" s="3" customFormat="true" x14ac:dyDescent="0.25">
      <c r="A109" s="403" t="str">
        <f ca="true">IF(ISBLANK('Data Summary'!A111),"",'Data Summary'!A111)</f>
        <v/>
      </c>
      <c r="B109" s="126"/>
      <c r="L109" s="126"/>
      <c r="V109" s="126"/>
      <c r="AF109" s="126"/>
      <c r="AP109" s="126"/>
      <c r="AZ109" s="126"/>
      <c r="BJ109" s="126"/>
      <c r="BT109" s="126"/>
      <c r="CD109" s="126"/>
      <c r="CN109" s="126"/>
      <c r="CO109" s="126"/>
      <c r="CP109" s="126"/>
      <c r="CQ109" s="126"/>
      <c r="CR109" s="126"/>
      <c r="CS109" s="126"/>
      <c r="CT109" s="126"/>
      <c r="CU109" s="126"/>
      <c r="CX109" s="126"/>
      <c r="DH109" s="126"/>
      <c r="DR109" s="126"/>
      <c r="EB109" s="126"/>
      <c r="EL109" s="126"/>
      <c r="EV109" s="126"/>
      <c r="FF109" s="126"/>
      <c r="FP109" s="126"/>
      <c r="FZ109" s="126"/>
      <c r="GJ109" s="126"/>
      <c r="GT109" s="126"/>
      <c r="HD109" s="126"/>
      <c r="HN109" s="126"/>
      <c r="HX109" s="126"/>
      <c r="IH109" s="126"/>
      <c r="IR109" s="126"/>
      <c r="JB109" s="126"/>
      <c r="JL109" s="126"/>
      <c r="JV109" s="126"/>
      <c r="KF109" s="126"/>
      <c r="KP109" s="126"/>
      <c r="KZ109" s="126"/>
    </row>
    <row xmlns:x14ac="http://schemas.microsoft.com/office/spreadsheetml/2009/9/ac" r="110" s="3" customFormat="true" x14ac:dyDescent="0.25">
      <c r="A110" s="403" t="str">
        <f ca="true">IF(ISBLANK('Data Summary'!A112),"",'Data Summary'!A112)</f>
        <v/>
      </c>
      <c r="B110" s="126"/>
      <c r="L110" s="126"/>
      <c r="V110" s="126"/>
      <c r="AF110" s="126"/>
      <c r="AP110" s="126"/>
      <c r="AZ110" s="126"/>
      <c r="BJ110" s="126"/>
      <c r="BT110" s="126"/>
      <c r="CD110" s="126"/>
      <c r="CN110" s="126"/>
      <c r="CO110" s="126"/>
      <c r="CP110" s="126"/>
      <c r="CQ110" s="126"/>
      <c r="CR110" s="126"/>
      <c r="CS110" s="126"/>
      <c r="CT110" s="126"/>
      <c r="CU110" s="126"/>
      <c r="CX110" s="126"/>
      <c r="DH110" s="126"/>
      <c r="DR110" s="126"/>
      <c r="EB110" s="126"/>
      <c r="EL110" s="126"/>
      <c r="EV110" s="126"/>
      <c r="FF110" s="126"/>
      <c r="FP110" s="126"/>
      <c r="FZ110" s="126"/>
      <c r="GJ110" s="126"/>
      <c r="GT110" s="126"/>
      <c r="HD110" s="126"/>
      <c r="HN110" s="126"/>
      <c r="HX110" s="126"/>
      <c r="IH110" s="126"/>
      <c r="IR110" s="126"/>
      <c r="JB110" s="126"/>
      <c r="JL110" s="126"/>
      <c r="JV110" s="126"/>
      <c r="KF110" s="126"/>
      <c r="KP110" s="126"/>
      <c r="KZ110" s="126"/>
    </row>
    <row xmlns:x14ac="http://schemas.microsoft.com/office/spreadsheetml/2009/9/ac" r="111" s="3" customFormat="true" x14ac:dyDescent="0.25">
      <c r="A111" s="403" t="str">
        <f ca="true">IF(ISBLANK('Data Summary'!A113),"",'Data Summary'!A113)</f>
        <v/>
      </c>
      <c r="B111" s="126"/>
      <c r="L111" s="126"/>
      <c r="V111" s="126"/>
      <c r="AF111" s="126"/>
      <c r="AP111" s="126"/>
      <c r="AZ111" s="126"/>
      <c r="BJ111" s="126"/>
      <c r="BT111" s="126"/>
      <c r="CD111" s="126"/>
      <c r="CN111" s="126"/>
      <c r="CO111" s="126"/>
      <c r="CP111" s="126"/>
      <c r="CQ111" s="126"/>
      <c r="CR111" s="126"/>
      <c r="CS111" s="126"/>
      <c r="CT111" s="126"/>
      <c r="CU111" s="126"/>
      <c r="CX111" s="126"/>
      <c r="DH111" s="126"/>
      <c r="DR111" s="126"/>
      <c r="EB111" s="126"/>
      <c r="EL111" s="126"/>
      <c r="EV111" s="126"/>
      <c r="FF111" s="126"/>
      <c r="FP111" s="126"/>
      <c r="FZ111" s="126"/>
      <c r="GJ111" s="126"/>
      <c r="GT111" s="126"/>
      <c r="HD111" s="126"/>
      <c r="HN111" s="126"/>
      <c r="HX111" s="126"/>
      <c r="IH111" s="126"/>
      <c r="IR111" s="126"/>
      <c r="JB111" s="126"/>
      <c r="JL111" s="126"/>
      <c r="JV111" s="126"/>
      <c r="KF111" s="126"/>
      <c r="KP111" s="126"/>
      <c r="KZ111" s="126"/>
    </row>
    <row xmlns:x14ac="http://schemas.microsoft.com/office/spreadsheetml/2009/9/ac" r="112" s="3" customFormat="true" x14ac:dyDescent="0.25">
      <c r="A112" s="403" t="str">
        <f ca="true">IF(ISBLANK('Data Summary'!A114),"",'Data Summary'!A114)</f>
        <v/>
      </c>
      <c r="B112" s="126"/>
      <c r="L112" s="126"/>
      <c r="V112" s="126"/>
      <c r="AF112" s="126"/>
      <c r="AP112" s="126"/>
      <c r="AZ112" s="126"/>
      <c r="BJ112" s="126"/>
      <c r="BT112" s="126"/>
      <c r="CD112" s="126"/>
      <c r="CN112" s="126"/>
      <c r="CO112" s="126"/>
      <c r="CP112" s="126"/>
      <c r="CQ112" s="126"/>
      <c r="CR112" s="126"/>
      <c r="CS112" s="126"/>
      <c r="CT112" s="126"/>
      <c r="CU112" s="126"/>
      <c r="CX112" s="126"/>
      <c r="DH112" s="126"/>
      <c r="DR112" s="126"/>
      <c r="EB112" s="126"/>
      <c r="EL112" s="126"/>
      <c r="EV112" s="126"/>
      <c r="FF112" s="126"/>
      <c r="FP112" s="126"/>
      <c r="FZ112" s="126"/>
      <c r="GJ112" s="126"/>
      <c r="GT112" s="126"/>
      <c r="HD112" s="126"/>
      <c r="HN112" s="126"/>
      <c r="HX112" s="126"/>
      <c r="IH112" s="126"/>
      <c r="IR112" s="126"/>
      <c r="JB112" s="126"/>
      <c r="JL112" s="126"/>
      <c r="JV112" s="126"/>
      <c r="KF112" s="126"/>
      <c r="KP112" s="126"/>
      <c r="KZ112" s="126"/>
    </row>
    <row xmlns:x14ac="http://schemas.microsoft.com/office/spreadsheetml/2009/9/ac" r="113" s="3" customFormat="true" x14ac:dyDescent="0.25">
      <c r="A113" s="403" t="str">
        <f ca="true">IF(ISBLANK('Data Summary'!A115),"",'Data Summary'!A115)</f>
        <v/>
      </c>
      <c r="B113" s="126"/>
      <c r="L113" s="126"/>
      <c r="V113" s="126"/>
      <c r="AF113" s="126"/>
      <c r="AP113" s="126"/>
      <c r="AZ113" s="126"/>
      <c r="BJ113" s="126"/>
      <c r="BT113" s="126"/>
      <c r="CD113" s="126"/>
      <c r="CN113" s="126"/>
      <c r="CO113" s="126"/>
      <c r="CP113" s="126"/>
      <c r="CQ113" s="126"/>
      <c r="CR113" s="126"/>
      <c r="CS113" s="126"/>
      <c r="CT113" s="126"/>
      <c r="CU113" s="126"/>
      <c r="CX113" s="126"/>
      <c r="DH113" s="126"/>
      <c r="DR113" s="126"/>
      <c r="EB113" s="126"/>
      <c r="EL113" s="126"/>
      <c r="EV113" s="126"/>
      <c r="FF113" s="126"/>
      <c r="FP113" s="126"/>
      <c r="FZ113" s="126"/>
      <c r="GJ113" s="126"/>
      <c r="GT113" s="126"/>
      <c r="HD113" s="126"/>
      <c r="HN113" s="126"/>
      <c r="HX113" s="126"/>
      <c r="IH113" s="126"/>
      <c r="IR113" s="126"/>
      <c r="JB113" s="126"/>
      <c r="JL113" s="126"/>
      <c r="JV113" s="126"/>
      <c r="KF113" s="126"/>
      <c r="KP113" s="126"/>
      <c r="KZ113" s="126"/>
    </row>
    <row xmlns:x14ac="http://schemas.microsoft.com/office/spreadsheetml/2009/9/ac" r="114" s="3" customFormat="true" x14ac:dyDescent="0.25">
      <c r="A114" s="403" t="str">
        <f ca="true">IF(ISBLANK('Data Summary'!A116),"",'Data Summary'!A116)</f>
        <v/>
      </c>
      <c r="B114" s="126"/>
      <c r="L114" s="126"/>
      <c r="V114" s="126"/>
      <c r="AF114" s="126"/>
      <c r="AP114" s="126"/>
      <c r="AZ114" s="126"/>
      <c r="BJ114" s="126"/>
      <c r="BT114" s="126"/>
      <c r="CD114" s="126"/>
      <c r="CN114" s="126"/>
      <c r="CO114" s="126"/>
      <c r="CP114" s="126"/>
      <c r="CQ114" s="126"/>
      <c r="CR114" s="126"/>
      <c r="CS114" s="126"/>
      <c r="CT114" s="126"/>
      <c r="CU114" s="126"/>
      <c r="CX114" s="126"/>
      <c r="DH114" s="126"/>
      <c r="DR114" s="126"/>
      <c r="EB114" s="126"/>
      <c r="EL114" s="126"/>
      <c r="EV114" s="126"/>
      <c r="FF114" s="126"/>
      <c r="FP114" s="126"/>
      <c r="FZ114" s="126"/>
      <c r="GJ114" s="126"/>
      <c r="GT114" s="126"/>
      <c r="HD114" s="126"/>
      <c r="HN114" s="126"/>
      <c r="HX114" s="126"/>
      <c r="IH114" s="126"/>
      <c r="IR114" s="126"/>
      <c r="JB114" s="126"/>
      <c r="JL114" s="126"/>
      <c r="JV114" s="126"/>
      <c r="KF114" s="126"/>
      <c r="KP114" s="126"/>
      <c r="KZ114" s="126"/>
    </row>
    <row xmlns:x14ac="http://schemas.microsoft.com/office/spreadsheetml/2009/9/ac" r="115" s="3" customFormat="true" x14ac:dyDescent="0.25">
      <c r="A115" s="403" t="str">
        <f ca="true">IF(ISBLANK('Data Summary'!A117),"",'Data Summary'!A117)</f>
        <v/>
      </c>
      <c r="B115" s="126"/>
      <c r="L115" s="126"/>
      <c r="V115" s="126"/>
      <c r="AF115" s="126"/>
      <c r="AP115" s="126"/>
      <c r="AZ115" s="126"/>
      <c r="BJ115" s="126"/>
      <c r="BT115" s="126"/>
      <c r="CD115" s="126"/>
      <c r="CN115" s="126"/>
      <c r="CO115" s="126"/>
      <c r="CP115" s="126"/>
      <c r="CQ115" s="126"/>
      <c r="CR115" s="126"/>
      <c r="CS115" s="126"/>
      <c r="CT115" s="126"/>
      <c r="CU115" s="126"/>
      <c r="CX115" s="126"/>
      <c r="DH115" s="126"/>
      <c r="DR115" s="126"/>
      <c r="EB115" s="126"/>
      <c r="EL115" s="126"/>
      <c r="EV115" s="126"/>
      <c r="FF115" s="126"/>
      <c r="FP115" s="126"/>
      <c r="FZ115" s="126"/>
      <c r="GJ115" s="126"/>
      <c r="GT115" s="126"/>
      <c r="HD115" s="126"/>
      <c r="HN115" s="126"/>
      <c r="HX115" s="126"/>
      <c r="IH115" s="126"/>
      <c r="IR115" s="126"/>
      <c r="JB115" s="126"/>
      <c r="JL115" s="126"/>
      <c r="JV115" s="126"/>
      <c r="KF115" s="126"/>
      <c r="KP115" s="126"/>
      <c r="KZ115" s="126"/>
    </row>
    <row xmlns:x14ac="http://schemas.microsoft.com/office/spreadsheetml/2009/9/ac" r="116" s="3" customFormat="true" x14ac:dyDescent="0.25">
      <c r="A116" s="403" t="str">
        <f ca="true">IF(ISBLANK('Data Summary'!A118),"",'Data Summary'!A118)</f>
        <v/>
      </c>
      <c r="B116" s="126"/>
      <c r="L116" s="126"/>
      <c r="V116" s="126"/>
      <c r="AF116" s="126"/>
      <c r="AP116" s="126"/>
      <c r="AZ116" s="126"/>
      <c r="BJ116" s="126"/>
      <c r="BT116" s="126"/>
      <c r="CD116" s="126"/>
      <c r="CN116" s="126"/>
      <c r="CO116" s="126"/>
      <c r="CP116" s="126"/>
      <c r="CQ116" s="126"/>
      <c r="CR116" s="126"/>
      <c r="CS116" s="126"/>
      <c r="CT116" s="126"/>
      <c r="CU116" s="126"/>
      <c r="CX116" s="126"/>
      <c r="DH116" s="126"/>
      <c r="DR116" s="126"/>
      <c r="EB116" s="126"/>
      <c r="EL116" s="126"/>
      <c r="EV116" s="126"/>
      <c r="FF116" s="126"/>
      <c r="FP116" s="126"/>
      <c r="FZ116" s="126"/>
      <c r="GJ116" s="126"/>
      <c r="GT116" s="126"/>
      <c r="HD116" s="126"/>
      <c r="HN116" s="126"/>
      <c r="HX116" s="126"/>
      <c r="IH116" s="126"/>
      <c r="IR116" s="126"/>
      <c r="JB116" s="126"/>
      <c r="JL116" s="126"/>
      <c r="JV116" s="126"/>
      <c r="KF116" s="126"/>
      <c r="KP116" s="126"/>
      <c r="KZ116" s="126"/>
    </row>
    <row xmlns:x14ac="http://schemas.microsoft.com/office/spreadsheetml/2009/9/ac" r="117" s="3" customFormat="true" x14ac:dyDescent="0.25">
      <c r="A117" s="403" t="str">
        <f ca="true">IF(ISBLANK('Data Summary'!A119),"",'Data Summary'!A119)</f>
        <v/>
      </c>
      <c r="B117" s="126"/>
      <c r="L117" s="126"/>
      <c r="V117" s="126"/>
      <c r="AF117" s="126"/>
      <c r="AP117" s="126"/>
      <c r="AZ117" s="126"/>
      <c r="BJ117" s="126"/>
      <c r="BT117" s="126"/>
      <c r="CD117" s="126"/>
      <c r="CN117" s="126"/>
      <c r="CO117" s="126"/>
      <c r="CP117" s="126"/>
      <c r="CQ117" s="126"/>
      <c r="CR117" s="126"/>
      <c r="CS117" s="126"/>
      <c r="CT117" s="126"/>
      <c r="CU117" s="126"/>
      <c r="CX117" s="126"/>
      <c r="DH117" s="126"/>
      <c r="DR117" s="126"/>
      <c r="EB117" s="126"/>
      <c r="EL117" s="126"/>
      <c r="EV117" s="126"/>
      <c r="FF117" s="126"/>
      <c r="FP117" s="126"/>
      <c r="FZ117" s="126"/>
      <c r="GJ117" s="126"/>
      <c r="GT117" s="126"/>
      <c r="HD117" s="126"/>
      <c r="HN117" s="126"/>
      <c r="HX117" s="126"/>
      <c r="IH117" s="126"/>
      <c r="IR117" s="126"/>
      <c r="JB117" s="126"/>
      <c r="JL117" s="126"/>
      <c r="JV117" s="126"/>
      <c r="KF117" s="126"/>
      <c r="KP117" s="126"/>
      <c r="KZ117" s="126"/>
    </row>
    <row xmlns:x14ac="http://schemas.microsoft.com/office/spreadsheetml/2009/9/ac" r="118" s="3" customFormat="true" x14ac:dyDescent="0.25">
      <c r="A118" s="403" t="str">
        <f ca="true">IF(ISBLANK('Data Summary'!A120),"",'Data Summary'!A120)</f>
        <v/>
      </c>
      <c r="B118" s="126"/>
      <c r="L118" s="126"/>
      <c r="V118" s="126"/>
      <c r="AF118" s="126"/>
      <c r="AP118" s="126"/>
      <c r="AZ118" s="126"/>
      <c r="BJ118" s="126"/>
      <c r="BT118" s="126"/>
      <c r="CD118" s="126"/>
      <c r="CN118" s="126"/>
      <c r="CO118" s="126"/>
      <c r="CP118" s="126"/>
      <c r="CQ118" s="126"/>
      <c r="CR118" s="126"/>
      <c r="CS118" s="126"/>
      <c r="CT118" s="126"/>
      <c r="CU118" s="126"/>
      <c r="CX118" s="126"/>
      <c r="DH118" s="126"/>
      <c r="DR118" s="126"/>
      <c r="EB118" s="126"/>
      <c r="EL118" s="126"/>
      <c r="EV118" s="126"/>
      <c r="FF118" s="126"/>
      <c r="FP118" s="126"/>
      <c r="FZ118" s="126"/>
      <c r="GJ118" s="126"/>
      <c r="GT118" s="126"/>
      <c r="HD118" s="126"/>
      <c r="HN118" s="126"/>
      <c r="HX118" s="126"/>
      <c r="IH118" s="126"/>
      <c r="IR118" s="126"/>
      <c r="JB118" s="126"/>
      <c r="JL118" s="126"/>
      <c r="JV118" s="126"/>
      <c r="KF118" s="126"/>
      <c r="KP118" s="126"/>
      <c r="KZ118" s="126"/>
    </row>
    <row xmlns:x14ac="http://schemas.microsoft.com/office/spreadsheetml/2009/9/ac" r="119" s="3" customFormat="true" x14ac:dyDescent="0.25">
      <c r="A119" s="403" t="str">
        <f ca="true">IF(ISBLANK('Data Summary'!A121),"",'Data Summary'!A121)</f>
        <v/>
      </c>
      <c r="B119" s="126"/>
      <c r="L119" s="126"/>
      <c r="V119" s="126"/>
      <c r="AF119" s="126"/>
      <c r="AP119" s="126"/>
      <c r="AZ119" s="126"/>
      <c r="BJ119" s="126"/>
      <c r="BT119" s="126"/>
      <c r="CD119" s="126"/>
      <c r="CN119" s="126"/>
      <c r="CO119" s="126"/>
      <c r="CP119" s="126"/>
      <c r="CQ119" s="126"/>
      <c r="CR119" s="126"/>
      <c r="CS119" s="126"/>
      <c r="CT119" s="126"/>
      <c r="CU119" s="126"/>
      <c r="CX119" s="126"/>
      <c r="DH119" s="126"/>
      <c r="DR119" s="126"/>
      <c r="EB119" s="126"/>
      <c r="EL119" s="126"/>
      <c r="EV119" s="126"/>
      <c r="FF119" s="126"/>
      <c r="FP119" s="126"/>
      <c r="FZ119" s="126"/>
      <c r="GJ119" s="126"/>
      <c r="GT119" s="126"/>
      <c r="HD119" s="126"/>
      <c r="HN119" s="126"/>
      <c r="HX119" s="126"/>
      <c r="IH119" s="126"/>
      <c r="IR119" s="126"/>
      <c r="JB119" s="126"/>
      <c r="JL119" s="126"/>
      <c r="JV119" s="126"/>
      <c r="KF119" s="126"/>
      <c r="KP119" s="126"/>
      <c r="KZ119" s="126"/>
    </row>
    <row xmlns:x14ac="http://schemas.microsoft.com/office/spreadsheetml/2009/9/ac" r="120" s="3" customFormat="true" x14ac:dyDescent="0.25">
      <c r="A120" s="403" t="str">
        <f ca="true">IF(ISBLANK('Data Summary'!A122),"",'Data Summary'!A122)</f>
        <v/>
      </c>
      <c r="B120" s="126"/>
      <c r="L120" s="126"/>
      <c r="V120" s="126"/>
      <c r="AF120" s="126"/>
      <c r="AP120" s="126"/>
      <c r="AZ120" s="126"/>
      <c r="BJ120" s="126"/>
      <c r="BT120" s="126"/>
      <c r="CD120" s="126"/>
      <c r="CN120" s="126"/>
      <c r="CO120" s="126"/>
      <c r="CP120" s="126"/>
      <c r="CQ120" s="126"/>
      <c r="CR120" s="126"/>
      <c r="CS120" s="126"/>
      <c r="CT120" s="126"/>
      <c r="CU120" s="126"/>
      <c r="CX120" s="126"/>
      <c r="DH120" s="126"/>
      <c r="DR120" s="126"/>
      <c r="EB120" s="126"/>
      <c r="EL120" s="126"/>
      <c r="EV120" s="126"/>
      <c r="FF120" s="126"/>
      <c r="FP120" s="126"/>
      <c r="FZ120" s="126"/>
      <c r="GJ120" s="126"/>
      <c r="GT120" s="126"/>
      <c r="HD120" s="126"/>
      <c r="HN120" s="126"/>
      <c r="HX120" s="126"/>
      <c r="IH120" s="126"/>
      <c r="IR120" s="126"/>
      <c r="JB120" s="126"/>
      <c r="JL120" s="126"/>
      <c r="JV120" s="126"/>
      <c r="KF120" s="126"/>
      <c r="KP120" s="126"/>
      <c r="KZ120" s="126"/>
    </row>
    <row xmlns:x14ac="http://schemas.microsoft.com/office/spreadsheetml/2009/9/ac" r="121" s="3" customFormat="true" x14ac:dyDescent="0.25">
      <c r="A121" s="403" t="str">
        <f ca="true">IF(ISBLANK('Data Summary'!A123),"",'Data Summary'!A123)</f>
        <v/>
      </c>
      <c r="B121" s="126"/>
      <c r="L121" s="126"/>
      <c r="V121" s="126"/>
      <c r="AF121" s="126"/>
      <c r="AP121" s="126"/>
      <c r="AZ121" s="126"/>
      <c r="BJ121" s="126"/>
      <c r="BT121" s="126"/>
      <c r="CD121" s="126"/>
      <c r="CN121" s="126"/>
      <c r="CO121" s="126"/>
      <c r="CP121" s="126"/>
      <c r="CQ121" s="126"/>
      <c r="CR121" s="126"/>
      <c r="CS121" s="126"/>
      <c r="CT121" s="126"/>
      <c r="CU121" s="126"/>
      <c r="CX121" s="126"/>
      <c r="DH121" s="126"/>
      <c r="DR121" s="126"/>
      <c r="EB121" s="126"/>
      <c r="EL121" s="126"/>
      <c r="EV121" s="126"/>
      <c r="FF121" s="126"/>
      <c r="FP121" s="126"/>
      <c r="FZ121" s="126"/>
      <c r="GJ121" s="126"/>
      <c r="GT121" s="126"/>
      <c r="HD121" s="126"/>
      <c r="HN121" s="126"/>
      <c r="HX121" s="126"/>
      <c r="IH121" s="126"/>
      <c r="IR121" s="126"/>
      <c r="JB121" s="126"/>
      <c r="JL121" s="126"/>
      <c r="JV121" s="126"/>
      <c r="KF121" s="126"/>
      <c r="KP121" s="126"/>
      <c r="KZ121" s="126"/>
    </row>
    <row xmlns:x14ac="http://schemas.microsoft.com/office/spreadsheetml/2009/9/ac" r="122" s="3" customFormat="true" x14ac:dyDescent="0.25">
      <c r="A122" s="403" t="str">
        <f ca="true">IF(ISBLANK('Data Summary'!A124),"",'Data Summary'!A124)</f>
        <v/>
      </c>
      <c r="B122" s="126"/>
      <c r="L122" s="126"/>
      <c r="V122" s="126"/>
      <c r="AF122" s="126"/>
      <c r="AP122" s="126"/>
      <c r="AZ122" s="126"/>
      <c r="BJ122" s="126"/>
      <c r="BT122" s="126"/>
      <c r="CD122" s="126"/>
      <c r="CN122" s="126"/>
      <c r="CO122" s="126"/>
      <c r="CP122" s="126"/>
      <c r="CQ122" s="126"/>
      <c r="CR122" s="126"/>
      <c r="CS122" s="126"/>
      <c r="CT122" s="126"/>
      <c r="CU122" s="126"/>
      <c r="CX122" s="126"/>
      <c r="DH122" s="126"/>
      <c r="DR122" s="126"/>
      <c r="EB122" s="126"/>
      <c r="EL122" s="126"/>
      <c r="EV122" s="126"/>
      <c r="FF122" s="126"/>
      <c r="FP122" s="126"/>
      <c r="FZ122" s="126"/>
      <c r="GJ122" s="126"/>
      <c r="GT122" s="126"/>
      <c r="HD122" s="126"/>
      <c r="HN122" s="126"/>
      <c r="HX122" s="126"/>
      <c r="IH122" s="126"/>
      <c r="IR122" s="126"/>
      <c r="JB122" s="126"/>
      <c r="JL122" s="126"/>
      <c r="JV122" s="126"/>
      <c r="KF122" s="126"/>
      <c r="KP122" s="126"/>
      <c r="KZ122" s="126"/>
    </row>
    <row xmlns:x14ac="http://schemas.microsoft.com/office/spreadsheetml/2009/9/ac" r="123" s="3" customFormat="true" x14ac:dyDescent="0.25">
      <c r="A123" s="403" t="str">
        <f ca="true">IF(ISBLANK('Data Summary'!A125),"",'Data Summary'!A125)</f>
        <v/>
      </c>
      <c r="B123" s="126"/>
      <c r="L123" s="126"/>
      <c r="V123" s="126"/>
      <c r="AF123" s="126"/>
      <c r="AP123" s="126"/>
      <c r="AZ123" s="126"/>
      <c r="BJ123" s="126"/>
      <c r="BT123" s="126"/>
      <c r="CD123" s="126"/>
      <c r="CN123" s="126"/>
      <c r="CO123" s="126"/>
      <c r="CP123" s="126"/>
      <c r="CQ123" s="126"/>
      <c r="CR123" s="126"/>
      <c r="CS123" s="126"/>
      <c r="CT123" s="126"/>
      <c r="CU123" s="126"/>
      <c r="CX123" s="126"/>
      <c r="DH123" s="126"/>
      <c r="DR123" s="126"/>
      <c r="EB123" s="126"/>
      <c r="EL123" s="126"/>
      <c r="EV123" s="126"/>
      <c r="FF123" s="126"/>
      <c r="FP123" s="126"/>
      <c r="FZ123" s="126"/>
      <c r="GJ123" s="126"/>
      <c r="GT123" s="126"/>
      <c r="HD123" s="126"/>
      <c r="HN123" s="126"/>
      <c r="HX123" s="126"/>
      <c r="IH123" s="126"/>
      <c r="IR123" s="126"/>
      <c r="JB123" s="126"/>
      <c r="JL123" s="126"/>
      <c r="JV123" s="126"/>
      <c r="KF123" s="126"/>
      <c r="KP123" s="126"/>
      <c r="KZ123" s="126"/>
    </row>
    <row xmlns:x14ac="http://schemas.microsoft.com/office/spreadsheetml/2009/9/ac" r="124" s="3" customFormat="true" x14ac:dyDescent="0.25">
      <c r="A124" s="403" t="str">
        <f ca="true">IF(ISBLANK('Data Summary'!A126),"",'Data Summary'!A126)</f>
        <v/>
      </c>
      <c r="B124" s="126"/>
      <c r="L124" s="126"/>
      <c r="V124" s="126"/>
      <c r="AF124" s="126"/>
      <c r="AP124" s="126"/>
      <c r="AZ124" s="126"/>
      <c r="BJ124" s="126"/>
      <c r="BT124" s="126"/>
      <c r="CD124" s="126"/>
      <c r="CN124" s="126"/>
      <c r="CO124" s="126"/>
      <c r="CP124" s="126"/>
      <c r="CQ124" s="126"/>
      <c r="CR124" s="126"/>
      <c r="CS124" s="126"/>
      <c r="CT124" s="126"/>
      <c r="CU124" s="126"/>
      <c r="CX124" s="126"/>
      <c r="DH124" s="126"/>
      <c r="DR124" s="126"/>
      <c r="EB124" s="126"/>
      <c r="EL124" s="126"/>
      <c r="EV124" s="126"/>
      <c r="FF124" s="126"/>
      <c r="FP124" s="126"/>
      <c r="FZ124" s="126"/>
      <c r="GJ124" s="126"/>
      <c r="GT124" s="126"/>
      <c r="HD124" s="126"/>
      <c r="HN124" s="126"/>
      <c r="HX124" s="126"/>
      <c r="IH124" s="126"/>
      <c r="IR124" s="126"/>
      <c r="JB124" s="126"/>
      <c r="JL124" s="126"/>
      <c r="JV124" s="126"/>
      <c r="KF124" s="126"/>
      <c r="KP124" s="126"/>
      <c r="KZ124" s="126"/>
    </row>
    <row xmlns:x14ac="http://schemas.microsoft.com/office/spreadsheetml/2009/9/ac" r="125" s="3" customFormat="true" x14ac:dyDescent="0.25">
      <c r="A125" s="403" t="str">
        <f ca="true">IF(ISBLANK('Data Summary'!A127),"",'Data Summary'!A127)</f>
        <v/>
      </c>
      <c r="B125" s="126"/>
      <c r="L125" s="126"/>
      <c r="V125" s="126"/>
      <c r="AF125" s="126"/>
      <c r="AP125" s="126"/>
      <c r="AZ125" s="126"/>
      <c r="BJ125" s="126"/>
      <c r="BT125" s="126"/>
      <c r="CD125" s="126"/>
      <c r="CN125" s="126"/>
      <c r="CO125" s="126"/>
      <c r="CP125" s="126"/>
      <c r="CQ125" s="126"/>
      <c r="CR125" s="126"/>
      <c r="CS125" s="126"/>
      <c r="CT125" s="126"/>
      <c r="CU125" s="126"/>
      <c r="CX125" s="126"/>
      <c r="DH125" s="126"/>
      <c r="DR125" s="126"/>
      <c r="EB125" s="126"/>
      <c r="EL125" s="126"/>
      <c r="EV125" s="126"/>
      <c r="FF125" s="126"/>
      <c r="FP125" s="126"/>
      <c r="FZ125" s="126"/>
      <c r="GJ125" s="126"/>
      <c r="GT125" s="126"/>
      <c r="HD125" s="126"/>
      <c r="HN125" s="126"/>
      <c r="HX125" s="126"/>
      <c r="IH125" s="126"/>
      <c r="IR125" s="126"/>
      <c r="JB125" s="126"/>
      <c r="JL125" s="126"/>
      <c r="JV125" s="126"/>
      <c r="KF125" s="126"/>
      <c r="KP125" s="126"/>
      <c r="KZ125" s="126"/>
    </row>
    <row xmlns:x14ac="http://schemas.microsoft.com/office/spreadsheetml/2009/9/ac" r="126" s="3" customFormat="true" x14ac:dyDescent="0.25">
      <c r="A126" s="403" t="str">
        <f ca="true">IF(ISBLANK('Data Summary'!A128),"",'Data Summary'!A128)</f>
        <v/>
      </c>
      <c r="B126" s="126"/>
      <c r="L126" s="126"/>
      <c r="V126" s="126"/>
      <c r="AF126" s="126"/>
      <c r="AP126" s="126"/>
      <c r="AZ126" s="126"/>
      <c r="BJ126" s="126"/>
      <c r="BT126" s="126"/>
      <c r="CD126" s="126"/>
      <c r="CN126" s="126"/>
      <c r="CO126" s="126"/>
      <c r="CP126" s="126"/>
      <c r="CQ126" s="126"/>
      <c r="CR126" s="126"/>
      <c r="CS126" s="126"/>
      <c r="CT126" s="126"/>
      <c r="CU126" s="126"/>
      <c r="CX126" s="126"/>
      <c r="DH126" s="126"/>
      <c r="DR126" s="126"/>
      <c r="EB126" s="126"/>
      <c r="EL126" s="126"/>
      <c r="EV126" s="126"/>
      <c r="FF126" s="126"/>
      <c r="FP126" s="126"/>
      <c r="FZ126" s="126"/>
      <c r="GJ126" s="126"/>
      <c r="GT126" s="126"/>
      <c r="HD126" s="126"/>
      <c r="HN126" s="126"/>
      <c r="HX126" s="126"/>
      <c r="IH126" s="126"/>
      <c r="IR126" s="126"/>
      <c r="JB126" s="126"/>
      <c r="JL126" s="126"/>
      <c r="JV126" s="126"/>
      <c r="KF126" s="126"/>
      <c r="KP126" s="126"/>
      <c r="KZ126" s="126"/>
    </row>
    <row xmlns:x14ac="http://schemas.microsoft.com/office/spreadsheetml/2009/9/ac" r="127" s="3" customFormat="true" x14ac:dyDescent="0.25">
      <c r="A127" s="403" t="str">
        <f ca="true">IF(ISBLANK('Data Summary'!A129),"",'Data Summary'!A129)</f>
        <v/>
      </c>
      <c r="B127" s="126"/>
      <c r="L127" s="126"/>
      <c r="V127" s="126"/>
      <c r="AF127" s="126"/>
      <c r="AP127" s="126"/>
      <c r="AZ127" s="126"/>
      <c r="BJ127" s="126"/>
      <c r="BT127" s="126"/>
      <c r="CD127" s="126"/>
      <c r="CN127" s="126"/>
      <c r="CO127" s="126"/>
      <c r="CP127" s="126"/>
      <c r="CQ127" s="126"/>
      <c r="CR127" s="126"/>
      <c r="CS127" s="126"/>
      <c r="CT127" s="126"/>
      <c r="CU127" s="126"/>
      <c r="CX127" s="126"/>
      <c r="DH127" s="126"/>
      <c r="DR127" s="126"/>
      <c r="EB127" s="126"/>
      <c r="EL127" s="126"/>
      <c r="EV127" s="126"/>
      <c r="FF127" s="126"/>
      <c r="FP127" s="126"/>
      <c r="FZ127" s="126"/>
      <c r="GJ127" s="126"/>
      <c r="GT127" s="126"/>
      <c r="HD127" s="126"/>
      <c r="HN127" s="126"/>
      <c r="HX127" s="126"/>
      <c r="IH127" s="126"/>
      <c r="IR127" s="126"/>
      <c r="JB127" s="126"/>
      <c r="JL127" s="126"/>
      <c r="JV127" s="126"/>
      <c r="KF127" s="126"/>
      <c r="KP127" s="126"/>
      <c r="KZ127" s="126"/>
    </row>
    <row xmlns:x14ac="http://schemas.microsoft.com/office/spreadsheetml/2009/9/ac" r="128" s="3" customFormat="true" x14ac:dyDescent="0.25">
      <c r="A128" s="403" t="str">
        <f ca="true">IF(ISBLANK('Data Summary'!A130),"",'Data Summary'!A130)</f>
        <v/>
      </c>
      <c r="B128" s="126"/>
      <c r="L128" s="126"/>
      <c r="V128" s="126"/>
      <c r="AF128" s="126"/>
      <c r="AP128" s="126"/>
      <c r="AZ128" s="126"/>
      <c r="BJ128" s="126"/>
      <c r="BT128" s="126"/>
      <c r="CD128" s="126"/>
      <c r="CN128" s="126"/>
      <c r="CO128" s="126"/>
      <c r="CP128" s="126"/>
      <c r="CQ128" s="126"/>
      <c r="CR128" s="126"/>
      <c r="CS128" s="126"/>
      <c r="CT128" s="126"/>
      <c r="CU128" s="126"/>
      <c r="CX128" s="126"/>
      <c r="DH128" s="126"/>
      <c r="DR128" s="126"/>
      <c r="EB128" s="126"/>
      <c r="EL128" s="126"/>
      <c r="EV128" s="126"/>
      <c r="FF128" s="126"/>
      <c r="FP128" s="126"/>
      <c r="FZ128" s="126"/>
      <c r="GJ128" s="126"/>
      <c r="GT128" s="126"/>
      <c r="HD128" s="126"/>
      <c r="HN128" s="126"/>
      <c r="HX128" s="126"/>
      <c r="IH128" s="126"/>
      <c r="IR128" s="126"/>
      <c r="JB128" s="126"/>
      <c r="JL128" s="126"/>
      <c r="JV128" s="126"/>
      <c r="KF128" s="126"/>
      <c r="KP128" s="126"/>
      <c r="KZ128" s="126"/>
    </row>
    <row xmlns:x14ac="http://schemas.microsoft.com/office/spreadsheetml/2009/9/ac" r="129" s="3" customFormat="true" x14ac:dyDescent="0.25">
      <c r="A129" s="403" t="str">
        <f ca="true">IF(ISBLANK('Data Summary'!A131),"",'Data Summary'!A131)</f>
        <v/>
      </c>
      <c r="B129" s="126"/>
      <c r="L129" s="126"/>
      <c r="V129" s="126"/>
      <c r="AF129" s="126"/>
      <c r="AP129" s="126"/>
      <c r="AZ129" s="126"/>
      <c r="BJ129" s="126"/>
      <c r="BT129" s="126"/>
      <c r="CD129" s="126"/>
      <c r="CN129" s="126"/>
      <c r="CO129" s="126"/>
      <c r="CP129" s="126"/>
      <c r="CQ129" s="126"/>
      <c r="CR129" s="126"/>
      <c r="CS129" s="126"/>
      <c r="CT129" s="126"/>
      <c r="CU129" s="126"/>
      <c r="CX129" s="126"/>
      <c r="DH129" s="126"/>
      <c r="DR129" s="126"/>
      <c r="EB129" s="126"/>
      <c r="EL129" s="126"/>
      <c r="EV129" s="126"/>
      <c r="FF129" s="126"/>
      <c r="FP129" s="126"/>
      <c r="FZ129" s="126"/>
      <c r="GJ129" s="126"/>
      <c r="GT129" s="126"/>
      <c r="HD129" s="126"/>
      <c r="HN129" s="126"/>
      <c r="HX129" s="126"/>
      <c r="IH129" s="126"/>
      <c r="IR129" s="126"/>
      <c r="JB129" s="126"/>
      <c r="JL129" s="126"/>
      <c r="JV129" s="126"/>
      <c r="KF129" s="126"/>
      <c r="KP129" s="126"/>
      <c r="KZ129" s="126"/>
    </row>
    <row xmlns:x14ac="http://schemas.microsoft.com/office/spreadsheetml/2009/9/ac" r="130" s="3" customFormat="true" x14ac:dyDescent="0.25">
      <c r="A130" s="403" t="str">
        <f ca="true">IF(ISBLANK('Data Summary'!A132),"",'Data Summary'!A132)</f>
        <v/>
      </c>
      <c r="B130" s="126"/>
      <c r="L130" s="126"/>
      <c r="V130" s="126"/>
      <c r="AF130" s="126"/>
      <c r="AP130" s="126"/>
      <c r="AZ130" s="126"/>
      <c r="BJ130" s="126"/>
      <c r="BT130" s="126"/>
      <c r="CD130" s="126"/>
      <c r="CN130" s="126"/>
      <c r="CO130" s="126"/>
      <c r="CP130" s="126"/>
      <c r="CQ130" s="126"/>
      <c r="CR130" s="126"/>
      <c r="CS130" s="126"/>
      <c r="CT130" s="126"/>
      <c r="CU130" s="126"/>
      <c r="CX130" s="126"/>
      <c r="DH130" s="126"/>
      <c r="DR130" s="126"/>
      <c r="EB130" s="126"/>
      <c r="EL130" s="126"/>
      <c r="EV130" s="126"/>
      <c r="FF130" s="126"/>
      <c r="FP130" s="126"/>
      <c r="FZ130" s="126"/>
      <c r="GJ130" s="126"/>
      <c r="GT130" s="126"/>
      <c r="HD130" s="126"/>
      <c r="HN130" s="126"/>
      <c r="HX130" s="126"/>
      <c r="IH130" s="126"/>
      <c r="IR130" s="126"/>
      <c r="JB130" s="126"/>
      <c r="JL130" s="126"/>
      <c r="JV130" s="126"/>
      <c r="KF130" s="126"/>
      <c r="KP130" s="126"/>
      <c r="KZ130" s="126"/>
    </row>
    <row xmlns:x14ac="http://schemas.microsoft.com/office/spreadsheetml/2009/9/ac" r="131" s="3" customFormat="true" x14ac:dyDescent="0.25">
      <c r="A131" s="403" t="str">
        <f ca="true">IF(ISBLANK('Data Summary'!A133),"",'Data Summary'!A133)</f>
        <v/>
      </c>
      <c r="B131" s="126"/>
      <c r="L131" s="126"/>
      <c r="V131" s="126"/>
      <c r="AF131" s="126"/>
      <c r="AP131" s="126"/>
      <c r="AZ131" s="126"/>
      <c r="BJ131" s="126"/>
      <c r="BT131" s="126"/>
      <c r="CD131" s="126"/>
      <c r="CN131" s="126"/>
      <c r="CO131" s="126"/>
      <c r="CP131" s="126"/>
      <c r="CQ131" s="126"/>
      <c r="CR131" s="126"/>
      <c r="CS131" s="126"/>
      <c r="CT131" s="126"/>
      <c r="CU131" s="126"/>
      <c r="CX131" s="126"/>
      <c r="DH131" s="126"/>
      <c r="DR131" s="126"/>
      <c r="EB131" s="126"/>
      <c r="EL131" s="126"/>
      <c r="EV131" s="126"/>
      <c r="FF131" s="126"/>
      <c r="FP131" s="126"/>
      <c r="FZ131" s="126"/>
      <c r="GJ131" s="126"/>
      <c r="GT131" s="126"/>
      <c r="HD131" s="126"/>
      <c r="HN131" s="126"/>
      <c r="HX131" s="126"/>
      <c r="IH131" s="126"/>
      <c r="IR131" s="126"/>
      <c r="JB131" s="126"/>
      <c r="JL131" s="126"/>
      <c r="JV131" s="126"/>
      <c r="KF131" s="126"/>
      <c r="KP131" s="126"/>
      <c r="KZ131" s="126"/>
    </row>
    <row xmlns:x14ac="http://schemas.microsoft.com/office/spreadsheetml/2009/9/ac" r="132" s="3" customFormat="true" x14ac:dyDescent="0.25">
      <c r="A132" s="403" t="str">
        <f ca="true">IF(ISBLANK('Data Summary'!A134),"",'Data Summary'!A134)</f>
        <v/>
      </c>
      <c r="B132" s="126"/>
      <c r="L132" s="126"/>
      <c r="V132" s="126"/>
      <c r="AF132" s="126"/>
      <c r="AP132" s="126"/>
      <c r="AZ132" s="126"/>
      <c r="BJ132" s="126"/>
      <c r="BT132" s="126"/>
      <c r="CD132" s="126"/>
      <c r="CN132" s="126"/>
      <c r="CO132" s="126"/>
      <c r="CP132" s="126"/>
      <c r="CQ132" s="126"/>
      <c r="CR132" s="126"/>
      <c r="CS132" s="126"/>
      <c r="CT132" s="126"/>
      <c r="CU132" s="126"/>
      <c r="CX132" s="126"/>
      <c r="DH132" s="126"/>
      <c r="DR132" s="126"/>
      <c r="EB132" s="126"/>
      <c r="EL132" s="126"/>
      <c r="EV132" s="126"/>
      <c r="FF132" s="126"/>
      <c r="FP132" s="126"/>
      <c r="FZ132" s="126"/>
      <c r="GJ132" s="126"/>
      <c r="GT132" s="126"/>
      <c r="HD132" s="126"/>
      <c r="HN132" s="126"/>
      <c r="HX132" s="126"/>
      <c r="IH132" s="126"/>
      <c r="IR132" s="126"/>
      <c r="JB132" s="126"/>
      <c r="JL132" s="126"/>
      <c r="JV132" s="126"/>
      <c r="KF132" s="126"/>
      <c r="KP132" s="126"/>
      <c r="KZ132" s="126"/>
    </row>
    <row xmlns:x14ac="http://schemas.microsoft.com/office/spreadsheetml/2009/9/ac" r="133" s="3" customFormat="true" x14ac:dyDescent="0.25">
      <c r="A133" s="403" t="str">
        <f ca="true">IF(ISBLANK('Data Summary'!A135),"",'Data Summary'!A135)</f>
        <v/>
      </c>
      <c r="B133" s="126"/>
      <c r="L133" s="126"/>
      <c r="V133" s="126"/>
      <c r="AF133" s="126"/>
      <c r="AP133" s="126"/>
      <c r="AZ133" s="126"/>
      <c r="BJ133" s="126"/>
      <c r="BT133" s="126"/>
      <c r="CD133" s="126"/>
      <c r="CN133" s="126"/>
      <c r="CO133" s="126"/>
      <c r="CP133" s="126"/>
      <c r="CQ133" s="126"/>
      <c r="CR133" s="126"/>
      <c r="CS133" s="126"/>
      <c r="CT133" s="126"/>
      <c r="CU133" s="126"/>
      <c r="CX133" s="126"/>
      <c r="DH133" s="126"/>
      <c r="DR133" s="126"/>
      <c r="EB133" s="126"/>
      <c r="EL133" s="126"/>
      <c r="EV133" s="126"/>
      <c r="FF133" s="126"/>
      <c r="FP133" s="126"/>
      <c r="FZ133" s="126"/>
      <c r="GJ133" s="126"/>
      <c r="GT133" s="126"/>
      <c r="HD133" s="126"/>
      <c r="HN133" s="126"/>
      <c r="HX133" s="126"/>
      <c r="IH133" s="126"/>
      <c r="IR133" s="126"/>
      <c r="JB133" s="126"/>
      <c r="JL133" s="126"/>
      <c r="JV133" s="126"/>
      <c r="KF133" s="126"/>
      <c r="KP133" s="126"/>
      <c r="KZ133" s="126"/>
    </row>
    <row xmlns:x14ac="http://schemas.microsoft.com/office/spreadsheetml/2009/9/ac" r="134" s="3" customFormat="true" x14ac:dyDescent="0.25">
      <c r="A134" s="403" t="str">
        <f ca="true">IF(ISBLANK('Data Summary'!A136),"",'Data Summary'!A136)</f>
        <v/>
      </c>
      <c r="B134" s="126"/>
      <c r="L134" s="126"/>
      <c r="V134" s="126"/>
      <c r="AF134" s="126"/>
      <c r="AP134" s="126"/>
      <c r="AZ134" s="126"/>
      <c r="BJ134" s="126"/>
      <c r="BT134" s="126"/>
      <c r="CD134" s="126"/>
      <c r="CN134" s="126"/>
      <c r="CO134" s="126"/>
      <c r="CP134" s="126"/>
      <c r="CQ134" s="126"/>
      <c r="CR134" s="126"/>
      <c r="CS134" s="126"/>
      <c r="CT134" s="126"/>
      <c r="CU134" s="126"/>
      <c r="CX134" s="126"/>
      <c r="DH134" s="126"/>
      <c r="DR134" s="126"/>
      <c r="EB134" s="126"/>
      <c r="EL134" s="126"/>
      <c r="EV134" s="126"/>
      <c r="FF134" s="126"/>
      <c r="FP134" s="126"/>
      <c r="FZ134" s="126"/>
      <c r="GJ134" s="126"/>
      <c r="GT134" s="126"/>
      <c r="HD134" s="126"/>
      <c r="HN134" s="126"/>
      <c r="HX134" s="126"/>
      <c r="IH134" s="126"/>
      <c r="IR134" s="126"/>
      <c r="JB134" s="126"/>
      <c r="JL134" s="126"/>
      <c r="JV134" s="126"/>
      <c r="KF134" s="126"/>
      <c r="KP134" s="126"/>
      <c r="KZ134" s="126"/>
    </row>
    <row xmlns:x14ac="http://schemas.microsoft.com/office/spreadsheetml/2009/9/ac" r="135" s="3" customFormat="true" x14ac:dyDescent="0.25">
      <c r="A135" s="403" t="str">
        <f ca="true">IF(ISBLANK('Data Summary'!A137),"",'Data Summary'!A137)</f>
        <v/>
      </c>
      <c r="B135" s="126"/>
      <c r="L135" s="126"/>
      <c r="V135" s="126"/>
      <c r="AF135" s="126"/>
      <c r="AP135" s="126"/>
      <c r="AZ135" s="126"/>
      <c r="BJ135" s="126"/>
      <c r="BT135" s="126"/>
      <c r="CD135" s="126"/>
      <c r="CN135" s="126"/>
      <c r="CO135" s="126"/>
      <c r="CP135" s="126"/>
      <c r="CQ135" s="126"/>
      <c r="CR135" s="126"/>
      <c r="CS135" s="126"/>
      <c r="CT135" s="126"/>
      <c r="CU135" s="126"/>
      <c r="CX135" s="126"/>
      <c r="DH135" s="126"/>
      <c r="DR135" s="126"/>
      <c r="EB135" s="126"/>
      <c r="EL135" s="126"/>
      <c r="EV135" s="126"/>
      <c r="FF135" s="126"/>
      <c r="FP135" s="126"/>
      <c r="FZ135" s="126"/>
      <c r="GJ135" s="126"/>
      <c r="GT135" s="126"/>
      <c r="HD135" s="126"/>
      <c r="HN135" s="126"/>
      <c r="HX135" s="126"/>
      <c r="IH135" s="126"/>
      <c r="IR135" s="126"/>
      <c r="JB135" s="126"/>
      <c r="JL135" s="126"/>
      <c r="JV135" s="126"/>
      <c r="KF135" s="126"/>
      <c r="KP135" s="126"/>
      <c r="KZ135" s="126"/>
    </row>
    <row xmlns:x14ac="http://schemas.microsoft.com/office/spreadsheetml/2009/9/ac" r="136" s="3" customFormat="true" x14ac:dyDescent="0.25">
      <c r="A136" s="403" t="str">
        <f ca="true">IF(ISBLANK('Data Summary'!A138),"",'Data Summary'!A138)</f>
        <v/>
      </c>
      <c r="B136" s="126"/>
      <c r="L136" s="126"/>
      <c r="V136" s="126"/>
      <c r="AF136" s="126"/>
      <c r="AP136" s="126"/>
      <c r="AZ136" s="126"/>
      <c r="BJ136" s="126"/>
      <c r="BT136" s="126"/>
      <c r="CD136" s="126"/>
      <c r="CN136" s="126"/>
      <c r="CO136" s="126"/>
      <c r="CP136" s="126"/>
      <c r="CQ136" s="126"/>
      <c r="CR136" s="126"/>
      <c r="CS136" s="126"/>
      <c r="CT136" s="126"/>
      <c r="CU136" s="126"/>
      <c r="CX136" s="126"/>
      <c r="DH136" s="126"/>
      <c r="DR136" s="126"/>
      <c r="EB136" s="126"/>
      <c r="EL136" s="126"/>
      <c r="EV136" s="126"/>
      <c r="FF136" s="126"/>
      <c r="FP136" s="126"/>
      <c r="FZ136" s="126"/>
      <c r="GJ136" s="126"/>
      <c r="GT136" s="126"/>
      <c r="HD136" s="126"/>
      <c r="HN136" s="126"/>
      <c r="HX136" s="126"/>
      <c r="IH136" s="126"/>
      <c r="IR136" s="126"/>
      <c r="JB136" s="126"/>
      <c r="JL136" s="126"/>
      <c r="JV136" s="126"/>
      <c r="KF136" s="126"/>
      <c r="KP136" s="126"/>
      <c r="KZ136" s="126"/>
    </row>
    <row xmlns:x14ac="http://schemas.microsoft.com/office/spreadsheetml/2009/9/ac" r="137" s="3" customFormat="true" x14ac:dyDescent="0.25">
      <c r="A137" s="403" t="str">
        <f ca="true">IF(ISBLANK('Data Summary'!A139),"",'Data Summary'!A139)</f>
        <v/>
      </c>
      <c r="B137" s="126"/>
      <c r="L137" s="126"/>
      <c r="V137" s="126"/>
      <c r="AF137" s="126"/>
      <c r="AP137" s="126"/>
      <c r="AZ137" s="126"/>
      <c r="BJ137" s="126"/>
      <c r="BT137" s="126"/>
      <c r="CD137" s="126"/>
      <c r="CN137" s="126"/>
      <c r="CO137" s="126"/>
      <c r="CP137" s="126"/>
      <c r="CQ137" s="126"/>
      <c r="CR137" s="126"/>
      <c r="CS137" s="126"/>
      <c r="CT137" s="126"/>
      <c r="CU137" s="126"/>
      <c r="CX137" s="126"/>
      <c r="DH137" s="126"/>
      <c r="DR137" s="126"/>
      <c r="EB137" s="126"/>
      <c r="EL137" s="126"/>
      <c r="EV137" s="126"/>
      <c r="FF137" s="126"/>
      <c r="FP137" s="126"/>
      <c r="FZ137" s="126"/>
      <c r="GJ137" s="126"/>
      <c r="GT137" s="126"/>
      <c r="HD137" s="126"/>
      <c r="HN137" s="126"/>
      <c r="HX137" s="126"/>
      <c r="IH137" s="126"/>
      <c r="IR137" s="126"/>
      <c r="JB137" s="126"/>
      <c r="JL137" s="126"/>
      <c r="JV137" s="126"/>
      <c r="KF137" s="126"/>
      <c r="KP137" s="126"/>
      <c r="KZ137" s="126"/>
    </row>
    <row xmlns:x14ac="http://schemas.microsoft.com/office/spreadsheetml/2009/9/ac" r="138" s="3" customFormat="true" x14ac:dyDescent="0.25">
      <c r="A138" s="403" t="str">
        <f ca="true">IF(ISBLANK('Data Summary'!A140),"",'Data Summary'!A140)</f>
        <v/>
      </c>
      <c r="B138" s="126"/>
      <c r="L138" s="126"/>
      <c r="V138" s="126"/>
      <c r="AF138" s="126"/>
      <c r="AP138" s="126"/>
      <c r="AZ138" s="126"/>
      <c r="BJ138" s="126"/>
      <c r="BT138" s="126"/>
      <c r="CD138" s="126"/>
      <c r="CN138" s="126"/>
      <c r="CO138" s="126"/>
      <c r="CP138" s="126"/>
      <c r="CQ138" s="126"/>
      <c r="CR138" s="126"/>
      <c r="CS138" s="126"/>
      <c r="CT138" s="126"/>
      <c r="CU138" s="126"/>
      <c r="CX138" s="126"/>
      <c r="DH138" s="126"/>
      <c r="DR138" s="126"/>
      <c r="EB138" s="126"/>
      <c r="EL138" s="126"/>
      <c r="EV138" s="126"/>
      <c r="FF138" s="126"/>
      <c r="FP138" s="126"/>
      <c r="FZ138" s="126"/>
      <c r="GJ138" s="126"/>
      <c r="GT138" s="126"/>
      <c r="HD138" s="126"/>
      <c r="HN138" s="126"/>
      <c r="HX138" s="126"/>
      <c r="IH138" s="126"/>
      <c r="IR138" s="126"/>
      <c r="JB138" s="126"/>
      <c r="JL138" s="126"/>
      <c r="JV138" s="126"/>
      <c r="KF138" s="126"/>
      <c r="KP138" s="126"/>
      <c r="KZ138" s="126"/>
    </row>
    <row xmlns:x14ac="http://schemas.microsoft.com/office/spreadsheetml/2009/9/ac" r="139" s="3" customFormat="true" x14ac:dyDescent="0.25">
      <c r="A139" s="403" t="str">
        <f ca="true">IF(ISBLANK('Data Summary'!A141),"",'Data Summary'!A141)</f>
        <v/>
      </c>
      <c r="B139" s="126"/>
      <c r="L139" s="126"/>
      <c r="V139" s="126"/>
      <c r="AF139" s="126"/>
      <c r="AP139" s="126"/>
      <c r="AZ139" s="126"/>
      <c r="BJ139" s="126"/>
      <c r="BT139" s="126"/>
      <c r="CD139" s="126"/>
      <c r="CN139" s="126"/>
      <c r="CO139" s="126"/>
      <c r="CP139" s="126"/>
      <c r="CQ139" s="126"/>
      <c r="CR139" s="126"/>
      <c r="CS139" s="126"/>
      <c r="CT139" s="126"/>
      <c r="CU139" s="126"/>
      <c r="CX139" s="126"/>
      <c r="DH139" s="126"/>
      <c r="DR139" s="126"/>
      <c r="EB139" s="126"/>
      <c r="EL139" s="126"/>
      <c r="EV139" s="126"/>
      <c r="FF139" s="126"/>
      <c r="FP139" s="126"/>
      <c r="FZ139" s="126"/>
      <c r="GJ139" s="126"/>
      <c r="GT139" s="126"/>
      <c r="HD139" s="126"/>
      <c r="HN139" s="126"/>
      <c r="HX139" s="126"/>
      <c r="IH139" s="126"/>
      <c r="IR139" s="126"/>
      <c r="JB139" s="126"/>
      <c r="JL139" s="126"/>
      <c r="JV139" s="126"/>
      <c r="KF139" s="126"/>
      <c r="KP139" s="126"/>
      <c r="KZ139" s="126"/>
    </row>
    <row xmlns:x14ac="http://schemas.microsoft.com/office/spreadsheetml/2009/9/ac" r="140" s="3" customFormat="true" x14ac:dyDescent="0.25">
      <c r="A140" s="403" t="str">
        <f ca="true">IF(ISBLANK('Data Summary'!A142),"",'Data Summary'!A142)</f>
        <v/>
      </c>
      <c r="B140" s="126"/>
      <c r="L140" s="126"/>
      <c r="V140" s="126"/>
      <c r="AF140" s="126"/>
      <c r="AP140" s="126"/>
      <c r="AZ140" s="126"/>
      <c r="BJ140" s="126"/>
      <c r="BT140" s="126"/>
      <c r="CD140" s="126"/>
      <c r="CN140" s="126"/>
      <c r="CO140" s="126"/>
      <c r="CP140" s="126"/>
      <c r="CQ140" s="126"/>
      <c r="CR140" s="126"/>
      <c r="CS140" s="126"/>
      <c r="CT140" s="126"/>
      <c r="CU140" s="126"/>
      <c r="CX140" s="126"/>
      <c r="DH140" s="126"/>
      <c r="DR140" s="126"/>
      <c r="EB140" s="126"/>
      <c r="EL140" s="126"/>
      <c r="EV140" s="126"/>
      <c r="FF140" s="126"/>
      <c r="FP140" s="126"/>
      <c r="FZ140" s="126"/>
      <c r="GJ140" s="126"/>
      <c r="GT140" s="126"/>
      <c r="HD140" s="126"/>
      <c r="HN140" s="126"/>
      <c r="HX140" s="126"/>
      <c r="IH140" s="126"/>
      <c r="IR140" s="126"/>
      <c r="JB140" s="126"/>
      <c r="JL140" s="126"/>
      <c r="JV140" s="126"/>
      <c r="KF140" s="126"/>
      <c r="KP140" s="126"/>
      <c r="KZ140" s="126"/>
    </row>
    <row xmlns:x14ac="http://schemas.microsoft.com/office/spreadsheetml/2009/9/ac" r="141" s="3" customFormat="true" x14ac:dyDescent="0.25">
      <c r="A141" s="403" t="str">
        <f ca="true">IF(ISBLANK('Data Summary'!A143),"",'Data Summary'!A143)</f>
        <v/>
      </c>
      <c r="B141" s="126"/>
      <c r="L141" s="126"/>
      <c r="V141" s="126"/>
      <c r="AF141" s="126"/>
      <c r="AP141" s="126"/>
      <c r="AZ141" s="126"/>
      <c r="BJ141" s="126"/>
      <c r="BT141" s="126"/>
      <c r="CD141" s="126"/>
      <c r="CN141" s="126"/>
      <c r="CO141" s="126"/>
      <c r="CP141" s="126"/>
      <c r="CQ141" s="126"/>
      <c r="CR141" s="126"/>
      <c r="CS141" s="126"/>
      <c r="CT141" s="126"/>
      <c r="CU141" s="126"/>
      <c r="CX141" s="126"/>
      <c r="DH141" s="126"/>
      <c r="DR141" s="126"/>
      <c r="EB141" s="126"/>
      <c r="EL141" s="126"/>
      <c r="EV141" s="126"/>
      <c r="FF141" s="126"/>
      <c r="FP141" s="126"/>
      <c r="FZ141" s="126"/>
      <c r="GJ141" s="126"/>
      <c r="GT141" s="126"/>
      <c r="HD141" s="126"/>
      <c r="HN141" s="126"/>
      <c r="HX141" s="126"/>
      <c r="IH141" s="126"/>
      <c r="IR141" s="126"/>
      <c r="JB141" s="126"/>
      <c r="JL141" s="126"/>
      <c r="JV141" s="126"/>
      <c r="KF141" s="126"/>
      <c r="KP141" s="126"/>
      <c r="KZ141" s="126"/>
    </row>
    <row xmlns:x14ac="http://schemas.microsoft.com/office/spreadsheetml/2009/9/ac" r="142" s="3" customFormat="true" x14ac:dyDescent="0.25">
      <c r="A142" s="403" t="str">
        <f ca="true">IF(ISBLANK('Data Summary'!A144),"",'Data Summary'!A144)</f>
        <v/>
      </c>
      <c r="B142" s="126"/>
      <c r="L142" s="126"/>
      <c r="V142" s="126"/>
      <c r="AF142" s="126"/>
      <c r="AP142" s="126"/>
      <c r="AZ142" s="126"/>
      <c r="BJ142" s="126"/>
      <c r="BT142" s="126"/>
      <c r="CD142" s="126"/>
      <c r="CN142" s="126"/>
      <c r="CO142" s="126"/>
      <c r="CP142" s="126"/>
      <c r="CQ142" s="126"/>
      <c r="CR142" s="126"/>
      <c r="CS142" s="126"/>
      <c r="CT142" s="126"/>
      <c r="CU142" s="126"/>
      <c r="CX142" s="126"/>
      <c r="DH142" s="126"/>
      <c r="DR142" s="126"/>
      <c r="EB142" s="126"/>
      <c r="EL142" s="126"/>
      <c r="EV142" s="126"/>
      <c r="FF142" s="126"/>
      <c r="FP142" s="126"/>
      <c r="FZ142" s="126"/>
      <c r="GJ142" s="126"/>
      <c r="GT142" s="126"/>
      <c r="HD142" s="126"/>
      <c r="HN142" s="126"/>
      <c r="HX142" s="126"/>
      <c r="IH142" s="126"/>
      <c r="IR142" s="126"/>
      <c r="JB142" s="126"/>
      <c r="JL142" s="126"/>
      <c r="JV142" s="126"/>
      <c r="KF142" s="126"/>
      <c r="KP142" s="126"/>
      <c r="KZ142" s="126"/>
    </row>
    <row xmlns:x14ac="http://schemas.microsoft.com/office/spreadsheetml/2009/9/ac" r="143" s="3" customFormat="true" x14ac:dyDescent="0.25">
      <c r="A143" s="403" t="str">
        <f ca="true">IF(ISBLANK('Data Summary'!A145),"",'Data Summary'!A145)</f>
        <v/>
      </c>
      <c r="B143" s="126"/>
      <c r="L143" s="126"/>
      <c r="V143" s="126"/>
      <c r="AF143" s="126"/>
      <c r="AP143" s="126"/>
      <c r="AZ143" s="126"/>
      <c r="BJ143" s="126"/>
      <c r="BT143" s="126"/>
      <c r="CD143" s="126"/>
      <c r="CN143" s="126"/>
      <c r="CO143" s="126"/>
      <c r="CP143" s="126"/>
      <c r="CQ143" s="126"/>
      <c r="CR143" s="126"/>
      <c r="CS143" s="126"/>
      <c r="CT143" s="126"/>
      <c r="CU143" s="126"/>
      <c r="CX143" s="126"/>
      <c r="DH143" s="126"/>
      <c r="DR143" s="126"/>
      <c r="EB143" s="126"/>
      <c r="EL143" s="126"/>
      <c r="EV143" s="126"/>
      <c r="FF143" s="126"/>
      <c r="FP143" s="126"/>
      <c r="FZ143" s="126"/>
      <c r="GJ143" s="126"/>
      <c r="GT143" s="126"/>
      <c r="HD143" s="126"/>
      <c r="HN143" s="126"/>
      <c r="HX143" s="126"/>
      <c r="IH143" s="126"/>
      <c r="IR143" s="126"/>
      <c r="JB143" s="126"/>
      <c r="JL143" s="126"/>
      <c r="JV143" s="126"/>
      <c r="KF143" s="126"/>
      <c r="KP143" s="126"/>
      <c r="KZ143" s="126"/>
    </row>
    <row xmlns:x14ac="http://schemas.microsoft.com/office/spreadsheetml/2009/9/ac" r="144" s="3" customFormat="true" x14ac:dyDescent="0.25">
      <c r="A144" s="403" t="str">
        <f ca="true">IF(ISBLANK('Data Summary'!A146),"",'Data Summary'!A146)</f>
        <v/>
      </c>
      <c r="B144" s="126"/>
      <c r="L144" s="126"/>
      <c r="V144" s="126"/>
      <c r="AF144" s="126"/>
      <c r="AP144" s="126"/>
      <c r="AZ144" s="126"/>
      <c r="BJ144" s="126"/>
      <c r="BT144" s="126"/>
      <c r="CD144" s="126"/>
      <c r="CN144" s="126"/>
      <c r="CO144" s="126"/>
      <c r="CP144" s="126"/>
      <c r="CQ144" s="126"/>
      <c r="CR144" s="126"/>
      <c r="CS144" s="126"/>
      <c r="CT144" s="126"/>
      <c r="CU144" s="126"/>
      <c r="CX144" s="126"/>
      <c r="DH144" s="126"/>
      <c r="DR144" s="126"/>
      <c r="EB144" s="126"/>
      <c r="EL144" s="126"/>
      <c r="EV144" s="126"/>
      <c r="FF144" s="126"/>
      <c r="FP144" s="126"/>
      <c r="FZ144" s="126"/>
      <c r="GJ144" s="126"/>
      <c r="GT144" s="126"/>
      <c r="HD144" s="126"/>
      <c r="HN144" s="126"/>
      <c r="HX144" s="126"/>
      <c r="IH144" s="126"/>
      <c r="IR144" s="126"/>
      <c r="JB144" s="126"/>
      <c r="JL144" s="126"/>
      <c r="JV144" s="126"/>
      <c r="KF144" s="126"/>
      <c r="KP144" s="126"/>
      <c r="KZ144" s="126"/>
    </row>
    <row xmlns:x14ac="http://schemas.microsoft.com/office/spreadsheetml/2009/9/ac" r="145" s="3" customFormat="true" x14ac:dyDescent="0.25">
      <c r="A145" s="403" t="str">
        <f ca="true">IF(ISBLANK('Data Summary'!A147),"",'Data Summary'!A147)</f>
        <v/>
      </c>
      <c r="B145" s="126"/>
      <c r="L145" s="126"/>
      <c r="V145" s="126"/>
      <c r="AF145" s="126"/>
      <c r="AP145" s="126"/>
      <c r="AZ145" s="126"/>
      <c r="BJ145" s="126"/>
      <c r="BT145" s="126"/>
      <c r="CD145" s="126"/>
      <c r="CN145" s="126"/>
      <c r="CO145" s="126"/>
      <c r="CP145" s="126"/>
      <c r="CQ145" s="126"/>
      <c r="CR145" s="126"/>
      <c r="CS145" s="126"/>
      <c r="CT145" s="126"/>
      <c r="CU145" s="126"/>
      <c r="CX145" s="126"/>
      <c r="DH145" s="126"/>
      <c r="DR145" s="126"/>
      <c r="EB145" s="126"/>
      <c r="EL145" s="126"/>
      <c r="EV145" s="126"/>
      <c r="FF145" s="126"/>
      <c r="FP145" s="126"/>
      <c r="FZ145" s="126"/>
      <c r="GJ145" s="126"/>
      <c r="GT145" s="126"/>
      <c r="HD145" s="126"/>
      <c r="HN145" s="126"/>
      <c r="HX145" s="126"/>
      <c r="IH145" s="126"/>
      <c r="IR145" s="126"/>
      <c r="JB145" s="126"/>
      <c r="JL145" s="126"/>
      <c r="JV145" s="126"/>
      <c r="KF145" s="126"/>
      <c r="KP145" s="126"/>
      <c r="KZ145" s="126"/>
    </row>
    <row xmlns:x14ac="http://schemas.microsoft.com/office/spreadsheetml/2009/9/ac" r="146" s="3" customFormat="true" x14ac:dyDescent="0.25">
      <c r="A146" s="403" t="str">
        <f ca="true">IF(ISBLANK('Data Summary'!A148),"",'Data Summary'!A148)</f>
        <v/>
      </c>
      <c r="B146" s="126"/>
      <c r="L146" s="126"/>
      <c r="V146" s="126"/>
      <c r="AF146" s="126"/>
      <c r="AP146" s="126"/>
      <c r="AZ146" s="126"/>
      <c r="BJ146" s="126"/>
      <c r="BT146" s="126"/>
      <c r="CD146" s="126"/>
      <c r="CN146" s="126"/>
      <c r="CO146" s="126"/>
      <c r="CP146" s="126"/>
      <c r="CQ146" s="126"/>
      <c r="CR146" s="126"/>
      <c r="CS146" s="126"/>
      <c r="CT146" s="126"/>
      <c r="CU146" s="126"/>
      <c r="CX146" s="126"/>
      <c r="DH146" s="126"/>
      <c r="DR146" s="126"/>
      <c r="EB146" s="126"/>
      <c r="EL146" s="126"/>
      <c r="EV146" s="126"/>
      <c r="FF146" s="126"/>
      <c r="FP146" s="126"/>
      <c r="FZ146" s="126"/>
      <c r="GJ146" s="126"/>
      <c r="GT146" s="126"/>
      <c r="HD146" s="126"/>
      <c r="HN146" s="126"/>
      <c r="HX146" s="126"/>
      <c r="IH146" s="126"/>
      <c r="IR146" s="126"/>
      <c r="JB146" s="126"/>
      <c r="JL146" s="126"/>
      <c r="JV146" s="126"/>
      <c r="KF146" s="126"/>
      <c r="KP146" s="126"/>
      <c r="KZ146" s="126"/>
    </row>
    <row xmlns:x14ac="http://schemas.microsoft.com/office/spreadsheetml/2009/9/ac" r="147" s="3" customFormat="true" x14ac:dyDescent="0.25">
      <c r="A147" s="403" t="str">
        <f ca="true">IF(ISBLANK('Data Summary'!A149),"",'Data Summary'!A149)</f>
        <v/>
      </c>
      <c r="B147" s="126"/>
      <c r="L147" s="126"/>
      <c r="V147" s="126"/>
      <c r="AF147" s="126"/>
      <c r="AP147" s="126"/>
      <c r="AZ147" s="126"/>
      <c r="BJ147" s="126"/>
      <c r="BT147" s="126"/>
      <c r="CD147" s="126"/>
      <c r="CN147" s="126"/>
      <c r="CO147" s="126"/>
      <c r="CP147" s="126"/>
      <c r="CQ147" s="126"/>
      <c r="CR147" s="126"/>
      <c r="CS147" s="126"/>
      <c r="CT147" s="126"/>
      <c r="CU147" s="126"/>
      <c r="CX147" s="126"/>
      <c r="DH147" s="126"/>
      <c r="DR147" s="126"/>
      <c r="EB147" s="126"/>
      <c r="EL147" s="126"/>
      <c r="EV147" s="126"/>
      <c r="FF147" s="126"/>
      <c r="FP147" s="126"/>
      <c r="FZ147" s="126"/>
      <c r="GJ147" s="126"/>
      <c r="GT147" s="126"/>
      <c r="HD147" s="126"/>
      <c r="HN147" s="126"/>
      <c r="HX147" s="126"/>
      <c r="IH147" s="126"/>
      <c r="IR147" s="126"/>
      <c r="JB147" s="126"/>
      <c r="JL147" s="126"/>
      <c r="JV147" s="126"/>
      <c r="KF147" s="126"/>
      <c r="KP147" s="126"/>
      <c r="KZ147" s="126"/>
    </row>
    <row xmlns:x14ac="http://schemas.microsoft.com/office/spreadsheetml/2009/9/ac" r="148" s="3" customFormat="true" x14ac:dyDescent="0.25">
      <c r="A148" s="403" t="str">
        <f ca="true">IF(ISBLANK('Data Summary'!A150),"",'Data Summary'!A150)</f>
        <v/>
      </c>
      <c r="B148" s="126"/>
      <c r="L148" s="126"/>
      <c r="V148" s="126"/>
      <c r="AF148" s="126"/>
      <c r="AP148" s="126"/>
      <c r="AZ148" s="126"/>
      <c r="BJ148" s="126"/>
      <c r="BT148" s="126"/>
      <c r="CD148" s="126"/>
      <c r="CN148" s="126"/>
      <c r="CO148" s="126"/>
      <c r="CP148" s="126"/>
      <c r="CQ148" s="126"/>
      <c r="CR148" s="126"/>
      <c r="CS148" s="126"/>
      <c r="CT148" s="126"/>
      <c r="CU148" s="126"/>
      <c r="CX148" s="126"/>
      <c r="DH148" s="126"/>
      <c r="DR148" s="126"/>
      <c r="EB148" s="126"/>
      <c r="EL148" s="126"/>
      <c r="EV148" s="126"/>
      <c r="FF148" s="126"/>
      <c r="FP148" s="126"/>
      <c r="FZ148" s="126"/>
      <c r="GJ148" s="126"/>
      <c r="GT148" s="126"/>
      <c r="HD148" s="126"/>
      <c r="HN148" s="126"/>
      <c r="HX148" s="126"/>
      <c r="IH148" s="126"/>
      <c r="IR148" s="126"/>
      <c r="JB148" s="126"/>
      <c r="JL148" s="126"/>
      <c r="JV148" s="126"/>
      <c r="KF148" s="126"/>
      <c r="KP148" s="126"/>
      <c r="KZ148" s="126"/>
    </row>
    <row xmlns:x14ac="http://schemas.microsoft.com/office/spreadsheetml/2009/9/ac" r="149" s="3" customFormat="true" x14ac:dyDescent="0.25">
      <c r="A149" s="403" t="str">
        <f ca="true">IF(ISBLANK('Data Summary'!A151),"",'Data Summary'!A151)</f>
        <v/>
      </c>
      <c r="B149" s="126"/>
      <c r="L149" s="126"/>
      <c r="V149" s="126"/>
      <c r="AF149" s="126"/>
      <c r="AP149" s="126"/>
      <c r="AZ149" s="126"/>
      <c r="BJ149" s="126"/>
      <c r="BT149" s="126"/>
      <c r="CD149" s="126"/>
      <c r="CN149" s="126"/>
      <c r="CO149" s="126"/>
      <c r="CP149" s="126"/>
      <c r="CQ149" s="126"/>
      <c r="CR149" s="126"/>
      <c r="CS149" s="126"/>
      <c r="CT149" s="126"/>
      <c r="CU149" s="126"/>
      <c r="CX149" s="126"/>
      <c r="DH149" s="126"/>
      <c r="DR149" s="126"/>
      <c r="EB149" s="126"/>
      <c r="EL149" s="126"/>
      <c r="EV149" s="126"/>
      <c r="FF149" s="126"/>
      <c r="FP149" s="126"/>
      <c r="FZ149" s="126"/>
      <c r="GJ149" s="126"/>
      <c r="GT149" s="126"/>
      <c r="HD149" s="126"/>
      <c r="HN149" s="126"/>
      <c r="HX149" s="126"/>
      <c r="IH149" s="126"/>
      <c r="IR149" s="126"/>
      <c r="JB149" s="126"/>
      <c r="JL149" s="126"/>
      <c r="JV149" s="126"/>
      <c r="KF149" s="126"/>
      <c r="KP149" s="126"/>
      <c r="KZ149" s="126"/>
    </row>
    <row xmlns:x14ac="http://schemas.microsoft.com/office/spreadsheetml/2009/9/ac" r="150" s="3" customFormat="true" x14ac:dyDescent="0.25">
      <c r="A150" s="403" t="str">
        <f ca="true">IF(ISBLANK('Data Summary'!A152),"",'Data Summary'!A152)</f>
        <v/>
      </c>
      <c r="B150" s="126"/>
      <c r="L150" s="126"/>
      <c r="V150" s="126"/>
      <c r="AF150" s="126"/>
      <c r="AP150" s="126"/>
      <c r="AZ150" s="126"/>
      <c r="BJ150" s="126"/>
      <c r="BT150" s="126"/>
      <c r="CD150" s="126"/>
      <c r="CN150" s="126"/>
      <c r="CO150" s="126"/>
      <c r="CP150" s="126"/>
      <c r="CQ150" s="126"/>
      <c r="CR150" s="126"/>
      <c r="CS150" s="126"/>
      <c r="CT150" s="126"/>
      <c r="CU150" s="126"/>
      <c r="CX150" s="126"/>
      <c r="DH150" s="126"/>
      <c r="DR150" s="126"/>
      <c r="EB150" s="126"/>
      <c r="EL150" s="126"/>
      <c r="EV150" s="126"/>
      <c r="FF150" s="126"/>
      <c r="FP150" s="126"/>
      <c r="FZ150" s="126"/>
      <c r="GJ150" s="126"/>
      <c r="GT150" s="126"/>
      <c r="HD150" s="126"/>
      <c r="HN150" s="126"/>
      <c r="HX150" s="126"/>
      <c r="IH150" s="126"/>
      <c r="IR150" s="126"/>
      <c r="JB150" s="126"/>
      <c r="JL150" s="126"/>
      <c r="JV150" s="126"/>
      <c r="KF150" s="126"/>
      <c r="KP150" s="126"/>
      <c r="KZ150" s="126"/>
    </row>
    <row xmlns:x14ac="http://schemas.microsoft.com/office/spreadsheetml/2009/9/ac" r="151" s="3" customFormat="true" x14ac:dyDescent="0.25">
      <c r="A151" s="403" t="str">
        <f ca="true">IF(ISBLANK('Data Summary'!A153),"",'Data Summary'!A153)</f>
        <v/>
      </c>
      <c r="B151" s="126"/>
      <c r="L151" s="126"/>
      <c r="V151" s="126"/>
      <c r="AF151" s="126"/>
      <c r="AP151" s="126"/>
      <c r="AZ151" s="126"/>
      <c r="BJ151" s="126"/>
      <c r="BT151" s="126"/>
      <c r="CD151" s="126"/>
      <c r="CN151" s="126"/>
      <c r="CO151" s="126"/>
      <c r="CP151" s="126"/>
      <c r="CQ151" s="126"/>
      <c r="CR151" s="126"/>
      <c r="CS151" s="126"/>
      <c r="CT151" s="126"/>
      <c r="CU151" s="126"/>
      <c r="CX151" s="126"/>
      <c r="DH151" s="126"/>
      <c r="DR151" s="126"/>
      <c r="EB151" s="126"/>
      <c r="EL151" s="126"/>
      <c r="EV151" s="126"/>
      <c r="FF151" s="126"/>
      <c r="FP151" s="126"/>
      <c r="FZ151" s="126"/>
      <c r="GJ151" s="126"/>
      <c r="GT151" s="126"/>
      <c r="HD151" s="126"/>
      <c r="HN151" s="126"/>
      <c r="HX151" s="126"/>
      <c r="IH151" s="126"/>
      <c r="IR151" s="126"/>
      <c r="JB151" s="126"/>
      <c r="JL151" s="126"/>
      <c r="JV151" s="126"/>
      <c r="KF151" s="126"/>
      <c r="KP151" s="126"/>
      <c r="KZ151" s="126"/>
    </row>
    <row xmlns:x14ac="http://schemas.microsoft.com/office/spreadsheetml/2009/9/ac" r="152" s="3" customFormat="true" x14ac:dyDescent="0.25">
      <c r="A152" s="401"/>
      <c r="B152" s="126"/>
      <c r="L152" s="126"/>
      <c r="V152" s="126"/>
      <c r="AF152" s="126"/>
      <c r="AP152" s="126"/>
      <c r="AZ152" s="126"/>
      <c r="BJ152" s="126"/>
      <c r="BT152" s="126"/>
      <c r="CD152" s="126"/>
      <c r="CN152" s="126"/>
      <c r="CO152" s="126"/>
      <c r="CP152" s="126"/>
      <c r="CQ152" s="126"/>
      <c r="CR152" s="126"/>
      <c r="CS152" s="126"/>
      <c r="CT152" s="126"/>
      <c r="CU152" s="126"/>
      <c r="CX152" s="126"/>
      <c r="DH152" s="126"/>
      <c r="DR152" s="126"/>
      <c r="EB152" s="126"/>
      <c r="EL152" s="126"/>
      <c r="EV152" s="126"/>
      <c r="FF152" s="126"/>
      <c r="FP152" s="126"/>
      <c r="FZ152" s="126"/>
      <c r="GJ152" s="126"/>
      <c r="GT152" s="126"/>
      <c r="HD152" s="126"/>
      <c r="HN152" s="126"/>
      <c r="HX152" s="126"/>
      <c r="IH152" s="126"/>
      <c r="IR152" s="126"/>
      <c r="JB152" s="126"/>
      <c r="JL152" s="126"/>
      <c r="JV152" s="126"/>
      <c r="KF152" s="126"/>
      <c r="KP152" s="126"/>
      <c r="KZ152" s="126"/>
    </row>
    <row xmlns:x14ac="http://schemas.microsoft.com/office/spreadsheetml/2009/9/ac" r="153" s="3" customFormat="true" x14ac:dyDescent="0.25">
      <c r="A153" s="401"/>
      <c r="B153" s="126"/>
      <c r="L153" s="126"/>
      <c r="V153" s="126"/>
      <c r="AF153" s="126"/>
      <c r="AP153" s="126"/>
      <c r="AZ153" s="126"/>
      <c r="BJ153" s="126"/>
      <c r="BT153" s="126"/>
      <c r="CD153" s="126"/>
      <c r="CN153" s="126"/>
      <c r="CO153" s="126"/>
      <c r="CP153" s="126"/>
      <c r="CQ153" s="126"/>
      <c r="CR153" s="126"/>
      <c r="CS153" s="126"/>
      <c r="CT153" s="126"/>
      <c r="CU153" s="126"/>
      <c r="CX153" s="126"/>
      <c r="DH153" s="126"/>
      <c r="DR153" s="126"/>
      <c r="EB153" s="126"/>
      <c r="EL153" s="126"/>
      <c r="EV153" s="126"/>
      <c r="FF153" s="126"/>
      <c r="FP153" s="126"/>
      <c r="FZ153" s="126"/>
      <c r="GJ153" s="126"/>
      <c r="GT153" s="126"/>
      <c r="HD153" s="126"/>
      <c r="HN153" s="126"/>
      <c r="HX153" s="126"/>
      <c r="IH153" s="126"/>
      <c r="IR153" s="126"/>
      <c r="JB153" s="126"/>
      <c r="JL153" s="126"/>
      <c r="JV153" s="126"/>
      <c r="KF153" s="126"/>
      <c r="KP153" s="126"/>
      <c r="KZ153" s="126"/>
    </row>
    <row xmlns:x14ac="http://schemas.microsoft.com/office/spreadsheetml/2009/9/ac" r="154" s="3" customFormat="true" x14ac:dyDescent="0.25">
      <c r="A154" s="401"/>
      <c r="B154" s="126"/>
      <c r="L154" s="126"/>
      <c r="V154" s="126"/>
      <c r="AF154" s="126"/>
      <c r="AP154" s="126"/>
      <c r="AZ154" s="126"/>
      <c r="BJ154" s="126"/>
      <c r="BT154" s="126"/>
      <c r="CD154" s="126"/>
      <c r="CN154" s="126"/>
      <c r="CO154" s="126"/>
      <c r="CP154" s="126"/>
      <c r="CQ154" s="126"/>
      <c r="CR154" s="126"/>
      <c r="CS154" s="126"/>
      <c r="CT154" s="126"/>
      <c r="CU154" s="126"/>
      <c r="CX154" s="126"/>
      <c r="DH154" s="126"/>
      <c r="DR154" s="126"/>
      <c r="EB154" s="126"/>
      <c r="EL154" s="126"/>
      <c r="EV154" s="126"/>
      <c r="FF154" s="126"/>
      <c r="FP154" s="126"/>
      <c r="FZ154" s="126"/>
      <c r="GJ154" s="126"/>
      <c r="GT154" s="126"/>
      <c r="HD154" s="126"/>
      <c r="HN154" s="126"/>
      <c r="HX154" s="126"/>
      <c r="IH154" s="126"/>
      <c r="IR154" s="126"/>
      <c r="JB154" s="126"/>
      <c r="JL154" s="126"/>
      <c r="JV154" s="126"/>
      <c r="KF154" s="126"/>
      <c r="KP154" s="126"/>
      <c r="KZ154" s="126"/>
    </row>
    <row xmlns:x14ac="http://schemas.microsoft.com/office/spreadsheetml/2009/9/ac" r="155" s="3" customFormat="true" x14ac:dyDescent="0.25">
      <c r="A155" s="401"/>
      <c r="B155" s="126"/>
      <c r="L155" s="126"/>
      <c r="V155" s="126"/>
      <c r="AF155" s="126"/>
      <c r="AP155" s="126"/>
      <c r="AZ155" s="126"/>
      <c r="BJ155" s="126"/>
      <c r="BT155" s="126"/>
      <c r="CD155" s="126"/>
      <c r="CN155" s="126"/>
      <c r="CO155" s="126"/>
      <c r="CP155" s="126"/>
      <c r="CQ155" s="126"/>
      <c r="CR155" s="126"/>
      <c r="CS155" s="126"/>
      <c r="CT155" s="126"/>
      <c r="CU155" s="126"/>
      <c r="CX155" s="126"/>
      <c r="DH155" s="126"/>
      <c r="DR155" s="126"/>
      <c r="EB155" s="126"/>
      <c r="EL155" s="126"/>
      <c r="EV155" s="126"/>
      <c r="FF155" s="126"/>
      <c r="FP155" s="126"/>
      <c r="FZ155" s="126"/>
      <c r="GJ155" s="126"/>
      <c r="GT155" s="126"/>
      <c r="HD155" s="126"/>
      <c r="HN155" s="126"/>
      <c r="HX155" s="126"/>
      <c r="IH155" s="126"/>
      <c r="IR155" s="126"/>
      <c r="JB155" s="126"/>
      <c r="JL155" s="126"/>
      <c r="JV155" s="126"/>
      <c r="KF155" s="126"/>
      <c r="KP155" s="126"/>
      <c r="KZ155" s="126"/>
    </row>
    <row xmlns:x14ac="http://schemas.microsoft.com/office/spreadsheetml/2009/9/ac" r="156" s="3" customFormat="true" x14ac:dyDescent="0.25">
      <c r="A156" s="401"/>
      <c r="B156" s="126"/>
      <c r="L156" s="126"/>
      <c r="V156" s="126"/>
      <c r="AF156" s="126"/>
      <c r="AP156" s="126"/>
      <c r="AZ156" s="126"/>
      <c r="BJ156" s="126"/>
      <c r="BT156" s="126"/>
      <c r="CD156" s="126"/>
      <c r="CN156" s="126"/>
      <c r="CO156" s="126"/>
      <c r="CP156" s="126"/>
      <c r="CQ156" s="126"/>
      <c r="CR156" s="126"/>
      <c r="CS156" s="126"/>
      <c r="CT156" s="126"/>
      <c r="CU156" s="126"/>
      <c r="CX156" s="126"/>
      <c r="DH156" s="126"/>
      <c r="DR156" s="126"/>
      <c r="EB156" s="126"/>
      <c r="EL156" s="126"/>
      <c r="EV156" s="126"/>
      <c r="FF156" s="126"/>
      <c r="FP156" s="126"/>
      <c r="FZ156" s="126"/>
      <c r="GJ156" s="126"/>
      <c r="GT156" s="126"/>
      <c r="HD156" s="126"/>
      <c r="HN156" s="126"/>
      <c r="HX156" s="126"/>
      <c r="IH156" s="126"/>
      <c r="IR156" s="126"/>
      <c r="JB156" s="126"/>
      <c r="JL156" s="126"/>
      <c r="JV156" s="126"/>
      <c r="KF156" s="126"/>
      <c r="KP156" s="126"/>
      <c r="KZ156" s="126"/>
    </row>
    <row xmlns:x14ac="http://schemas.microsoft.com/office/spreadsheetml/2009/9/ac" r="157" s="3" customFormat="true" x14ac:dyDescent="0.25">
      <c r="A157" s="401"/>
      <c r="B157" s="126"/>
      <c r="L157" s="126"/>
      <c r="V157" s="126"/>
      <c r="AF157" s="126"/>
      <c r="AP157" s="126"/>
      <c r="AZ157" s="126"/>
      <c r="BJ157" s="126"/>
      <c r="BT157" s="126"/>
      <c r="CD157" s="126"/>
      <c r="CN157" s="126"/>
      <c r="CO157" s="126"/>
      <c r="CP157" s="126"/>
      <c r="CQ157" s="126"/>
      <c r="CR157" s="126"/>
      <c r="CS157" s="126"/>
      <c r="CT157" s="126"/>
      <c r="CU157" s="126"/>
      <c r="CX157" s="126"/>
      <c r="DH157" s="126"/>
      <c r="DR157" s="126"/>
      <c r="EB157" s="126"/>
      <c r="EL157" s="126"/>
      <c r="EV157" s="126"/>
      <c r="FF157" s="126"/>
      <c r="FP157" s="126"/>
      <c r="FZ157" s="126"/>
      <c r="GJ157" s="126"/>
      <c r="GT157" s="126"/>
      <c r="HD157" s="126"/>
      <c r="HN157" s="126"/>
      <c r="HX157" s="126"/>
      <c r="IH157" s="126"/>
      <c r="IR157" s="126"/>
      <c r="JB157" s="126"/>
      <c r="JL157" s="126"/>
      <c r="JV157" s="126"/>
      <c r="KF157" s="126"/>
      <c r="KP157" s="126"/>
      <c r="KZ157" s="126"/>
    </row>
    <row xmlns:x14ac="http://schemas.microsoft.com/office/spreadsheetml/2009/9/ac" r="158" s="3" customFormat="true" x14ac:dyDescent="0.25">
      <c r="A158" s="401"/>
      <c r="B158" s="126"/>
      <c r="L158" s="126"/>
      <c r="V158" s="126"/>
      <c r="AF158" s="126"/>
      <c r="AP158" s="126"/>
      <c r="AZ158" s="126"/>
      <c r="BJ158" s="126"/>
      <c r="BT158" s="126"/>
      <c r="CD158" s="126"/>
      <c r="CN158" s="126"/>
      <c r="CO158" s="126"/>
      <c r="CP158" s="126"/>
      <c r="CQ158" s="126"/>
      <c r="CR158" s="126"/>
      <c r="CS158" s="126"/>
      <c r="CT158" s="126"/>
      <c r="CU158" s="126"/>
      <c r="CX158" s="126"/>
      <c r="DH158" s="126"/>
      <c r="DR158" s="126"/>
      <c r="EB158" s="126"/>
      <c r="EL158" s="126"/>
      <c r="EV158" s="126"/>
      <c r="FF158" s="126"/>
      <c r="FP158" s="126"/>
      <c r="FZ158" s="126"/>
      <c r="GJ158" s="126"/>
      <c r="GT158" s="126"/>
      <c r="HD158" s="126"/>
      <c r="HN158" s="126"/>
      <c r="HX158" s="126"/>
      <c r="IH158" s="126"/>
      <c r="IR158" s="126"/>
      <c r="JB158" s="126"/>
      <c r="JL158" s="126"/>
      <c r="JV158" s="126"/>
      <c r="KF158" s="126"/>
      <c r="KP158" s="126"/>
      <c r="KZ158" s="126"/>
    </row>
    <row xmlns:x14ac="http://schemas.microsoft.com/office/spreadsheetml/2009/9/ac" r="159" s="3" customFormat="true" x14ac:dyDescent="0.25">
      <c r="A159" s="401"/>
      <c r="B159" s="126"/>
      <c r="L159" s="126"/>
      <c r="V159" s="126"/>
      <c r="AF159" s="126"/>
      <c r="AP159" s="126"/>
      <c r="AZ159" s="126"/>
      <c r="BJ159" s="126"/>
      <c r="BT159" s="126"/>
      <c r="CD159" s="126"/>
      <c r="CN159" s="126"/>
      <c r="CO159" s="126"/>
      <c r="CP159" s="126"/>
      <c r="CQ159" s="126"/>
      <c r="CR159" s="126"/>
      <c r="CS159" s="126"/>
      <c r="CT159" s="126"/>
      <c r="CU159" s="126"/>
      <c r="CX159" s="126"/>
      <c r="DH159" s="126"/>
      <c r="DR159" s="126"/>
      <c r="EB159" s="126"/>
      <c r="EL159" s="126"/>
      <c r="EV159" s="126"/>
      <c r="FF159" s="126"/>
      <c r="FP159" s="126"/>
      <c r="FZ159" s="126"/>
      <c r="GJ159" s="126"/>
      <c r="GT159" s="126"/>
      <c r="HD159" s="126"/>
      <c r="HN159" s="126"/>
      <c r="HX159" s="126"/>
      <c r="IH159" s="126"/>
      <c r="IR159" s="126"/>
      <c r="JB159" s="126"/>
      <c r="JL159" s="126"/>
      <c r="JV159" s="126"/>
      <c r="KF159" s="126"/>
      <c r="KP159" s="126"/>
      <c r="KZ159" s="126"/>
    </row>
    <row xmlns:x14ac="http://schemas.microsoft.com/office/spreadsheetml/2009/9/ac" r="160" s="3" customFormat="true" x14ac:dyDescent="0.25">
      <c r="A160" s="401"/>
      <c r="B160" s="126"/>
      <c r="L160" s="126"/>
      <c r="V160" s="126"/>
      <c r="AF160" s="126"/>
      <c r="AP160" s="126"/>
      <c r="AZ160" s="126"/>
      <c r="BJ160" s="126"/>
      <c r="BT160" s="126"/>
      <c r="CD160" s="126"/>
      <c r="CN160" s="126"/>
      <c r="CO160" s="126"/>
      <c r="CP160" s="126"/>
      <c r="CQ160" s="126"/>
      <c r="CR160" s="126"/>
      <c r="CS160" s="126"/>
      <c r="CT160" s="126"/>
      <c r="CU160" s="126"/>
      <c r="CX160" s="126"/>
      <c r="DH160" s="126"/>
      <c r="DR160" s="126"/>
      <c r="EB160" s="126"/>
      <c r="EL160" s="126"/>
      <c r="EV160" s="126"/>
      <c r="FF160" s="126"/>
      <c r="FP160" s="126"/>
      <c r="FZ160" s="126"/>
      <c r="GJ160" s="126"/>
      <c r="GT160" s="126"/>
      <c r="HD160" s="126"/>
      <c r="HN160" s="126"/>
      <c r="HX160" s="126"/>
      <c r="IH160" s="126"/>
      <c r="IR160" s="126"/>
      <c r="JB160" s="126"/>
      <c r="JL160" s="126"/>
      <c r="JV160" s="126"/>
      <c r="KF160" s="126"/>
      <c r="KP160" s="126"/>
      <c r="KZ160" s="126"/>
    </row>
    <row xmlns:x14ac="http://schemas.microsoft.com/office/spreadsheetml/2009/9/ac" r="161" s="3" customFormat="true" x14ac:dyDescent="0.25">
      <c r="A161" s="401"/>
      <c r="B161" s="126"/>
      <c r="L161" s="126"/>
      <c r="V161" s="126"/>
      <c r="AF161" s="126"/>
      <c r="AP161" s="126"/>
      <c r="AZ161" s="126"/>
      <c r="BJ161" s="126"/>
      <c r="BT161" s="126"/>
      <c r="CD161" s="126"/>
      <c r="CN161" s="126"/>
      <c r="CO161" s="126"/>
      <c r="CP161" s="126"/>
      <c r="CQ161" s="126"/>
      <c r="CR161" s="126"/>
      <c r="CS161" s="126"/>
      <c r="CT161" s="126"/>
      <c r="CU161" s="126"/>
      <c r="CX161" s="126"/>
      <c r="DH161" s="126"/>
      <c r="DR161" s="126"/>
      <c r="EB161" s="126"/>
      <c r="EL161" s="126"/>
      <c r="EV161" s="126"/>
      <c r="FF161" s="126"/>
      <c r="FP161" s="126"/>
      <c r="FZ161" s="126"/>
      <c r="GJ161" s="126"/>
      <c r="GT161" s="126"/>
      <c r="HD161" s="126"/>
      <c r="HN161" s="126"/>
      <c r="HX161" s="126"/>
      <c r="IH161" s="126"/>
      <c r="IR161" s="126"/>
      <c r="JB161" s="126"/>
      <c r="JL161" s="126"/>
      <c r="JV161" s="126"/>
      <c r="KF161" s="126"/>
      <c r="KP161" s="126"/>
      <c r="KZ161" s="126"/>
    </row>
    <row xmlns:x14ac="http://schemas.microsoft.com/office/spreadsheetml/2009/9/ac" r="162" s="3" customFormat="true" x14ac:dyDescent="0.25">
      <c r="A162" s="401"/>
      <c r="B162" s="126"/>
      <c r="L162" s="126"/>
      <c r="V162" s="126"/>
      <c r="AF162" s="126"/>
      <c r="AP162" s="126"/>
      <c r="AZ162" s="126"/>
      <c r="BJ162" s="126"/>
      <c r="BT162" s="126"/>
      <c r="CD162" s="126"/>
      <c r="CN162" s="126"/>
      <c r="CO162" s="126"/>
      <c r="CP162" s="126"/>
      <c r="CQ162" s="126"/>
      <c r="CR162" s="126"/>
      <c r="CS162" s="126"/>
      <c r="CT162" s="126"/>
      <c r="CU162" s="126"/>
      <c r="CX162" s="126"/>
      <c r="DH162" s="126"/>
      <c r="DR162" s="126"/>
      <c r="EB162" s="126"/>
      <c r="EL162" s="126"/>
      <c r="EV162" s="126"/>
      <c r="FF162" s="126"/>
      <c r="FP162" s="126"/>
      <c r="FZ162" s="126"/>
      <c r="GJ162" s="126"/>
      <c r="GT162" s="126"/>
      <c r="HD162" s="126"/>
      <c r="HN162" s="126"/>
      <c r="HX162" s="126"/>
      <c r="IH162" s="126"/>
      <c r="IR162" s="126"/>
      <c r="JB162" s="126"/>
      <c r="JL162" s="126"/>
      <c r="JV162" s="126"/>
      <c r="KF162" s="126"/>
      <c r="KP162" s="126"/>
      <c r="KZ162" s="126"/>
    </row>
    <row xmlns:x14ac="http://schemas.microsoft.com/office/spreadsheetml/2009/9/ac" r="163" s="3" customFormat="true" x14ac:dyDescent="0.25">
      <c r="A163" s="401"/>
      <c r="B163" s="126"/>
      <c r="L163" s="126"/>
      <c r="V163" s="126"/>
      <c r="AF163" s="126"/>
      <c r="AP163" s="126"/>
      <c r="AZ163" s="126"/>
      <c r="BJ163" s="126"/>
      <c r="BT163" s="126"/>
      <c r="CD163" s="126"/>
      <c r="CN163" s="126"/>
      <c r="CO163" s="126"/>
      <c r="CP163" s="126"/>
      <c r="CQ163" s="126"/>
      <c r="CR163" s="126"/>
      <c r="CS163" s="126"/>
      <c r="CT163" s="126"/>
      <c r="CU163" s="126"/>
      <c r="CX163" s="126"/>
      <c r="DH163" s="126"/>
      <c r="DR163" s="126"/>
      <c r="EB163" s="126"/>
      <c r="EL163" s="126"/>
      <c r="EV163" s="126"/>
      <c r="FF163" s="126"/>
      <c r="FP163" s="126"/>
      <c r="FZ163" s="126"/>
      <c r="GJ163" s="126"/>
      <c r="GT163" s="126"/>
      <c r="HD163" s="126"/>
      <c r="HN163" s="126"/>
      <c r="HX163" s="126"/>
      <c r="IH163" s="126"/>
      <c r="IR163" s="126"/>
      <c r="JB163" s="126"/>
      <c r="JL163" s="126"/>
      <c r="JV163" s="126"/>
      <c r="KF163" s="126"/>
      <c r="KP163" s="126"/>
      <c r="KZ163" s="126"/>
    </row>
    <row xmlns:x14ac="http://schemas.microsoft.com/office/spreadsheetml/2009/9/ac" r="164" s="3" customFormat="true" x14ac:dyDescent="0.25">
      <c r="A164" s="401"/>
      <c r="B164" s="126"/>
      <c r="L164" s="126"/>
      <c r="V164" s="126"/>
      <c r="AF164" s="126"/>
      <c r="AP164" s="126"/>
      <c r="AZ164" s="126"/>
      <c r="BJ164" s="126"/>
      <c r="BT164" s="126"/>
      <c r="CD164" s="126"/>
      <c r="CN164" s="126"/>
      <c r="CO164" s="126"/>
      <c r="CP164" s="126"/>
      <c r="CQ164" s="126"/>
      <c r="CR164" s="126"/>
      <c r="CS164" s="126"/>
      <c r="CT164" s="126"/>
      <c r="CU164" s="126"/>
      <c r="CX164" s="126"/>
      <c r="DH164" s="126"/>
      <c r="DR164" s="126"/>
      <c r="EB164" s="126"/>
      <c r="EL164" s="126"/>
      <c r="EV164" s="126"/>
      <c r="FF164" s="126"/>
      <c r="FP164" s="126"/>
      <c r="FZ164" s="126"/>
      <c r="GJ164" s="126"/>
      <c r="GT164" s="126"/>
      <c r="HD164" s="126"/>
      <c r="HN164" s="126"/>
      <c r="HX164" s="126"/>
      <c r="IH164" s="126"/>
      <c r="IR164" s="126"/>
      <c r="JB164" s="126"/>
      <c r="JL164" s="126"/>
      <c r="JV164" s="126"/>
      <c r="KF164" s="126"/>
      <c r="KP164" s="126"/>
      <c r="KZ164" s="126"/>
    </row>
    <row xmlns:x14ac="http://schemas.microsoft.com/office/spreadsheetml/2009/9/ac" r="165" s="3" customFormat="true" x14ac:dyDescent="0.25">
      <c r="A165" s="401"/>
      <c r="B165" s="126"/>
      <c r="L165" s="126"/>
      <c r="V165" s="126"/>
      <c r="AF165" s="126"/>
      <c r="AP165" s="126"/>
      <c r="AZ165" s="126"/>
      <c r="BJ165" s="126"/>
      <c r="BT165" s="126"/>
      <c r="CD165" s="126"/>
      <c r="CN165" s="126"/>
      <c r="CO165" s="126"/>
      <c r="CP165" s="126"/>
      <c r="CQ165" s="126"/>
      <c r="CR165" s="126"/>
      <c r="CS165" s="126"/>
      <c r="CT165" s="126"/>
      <c r="CU165" s="126"/>
      <c r="CX165" s="126"/>
      <c r="DH165" s="126"/>
      <c r="DR165" s="126"/>
      <c r="EB165" s="126"/>
      <c r="EL165" s="126"/>
      <c r="EV165" s="126"/>
      <c r="FF165" s="126"/>
      <c r="FP165" s="126"/>
      <c r="FZ165" s="126"/>
      <c r="GJ165" s="126"/>
      <c r="GT165" s="126"/>
      <c r="HD165" s="126"/>
      <c r="HN165" s="126"/>
      <c r="HX165" s="126"/>
      <c r="IH165" s="126"/>
      <c r="IR165" s="126"/>
      <c r="JB165" s="126"/>
      <c r="JL165" s="126"/>
      <c r="JV165" s="126"/>
      <c r="KF165" s="126"/>
      <c r="KP165" s="126"/>
      <c r="KZ165" s="126"/>
    </row>
    <row xmlns:x14ac="http://schemas.microsoft.com/office/spreadsheetml/2009/9/ac" r="166" s="3" customFormat="true" x14ac:dyDescent="0.25">
      <c r="A166" s="401"/>
      <c r="B166" s="126"/>
      <c r="L166" s="126"/>
      <c r="V166" s="126"/>
      <c r="AF166" s="126"/>
      <c r="AP166" s="126"/>
      <c r="AZ166" s="126"/>
      <c r="BJ166" s="126"/>
      <c r="BT166" s="126"/>
      <c r="CD166" s="126"/>
      <c r="CN166" s="126"/>
      <c r="CO166" s="126"/>
      <c r="CP166" s="126"/>
      <c r="CQ166" s="126"/>
      <c r="CR166" s="126"/>
      <c r="CS166" s="126"/>
      <c r="CT166" s="126"/>
      <c r="CU166" s="126"/>
      <c r="CX166" s="126"/>
      <c r="DH166" s="126"/>
      <c r="DR166" s="126"/>
      <c r="EB166" s="126"/>
      <c r="EL166" s="126"/>
      <c r="EV166" s="126"/>
      <c r="FF166" s="126"/>
      <c r="FP166" s="126"/>
      <c r="FZ166" s="126"/>
      <c r="GJ166" s="126"/>
      <c r="GT166" s="126"/>
      <c r="HD166" s="126"/>
      <c r="HN166" s="126"/>
      <c r="HX166" s="126"/>
      <c r="IH166" s="126"/>
      <c r="IR166" s="126"/>
      <c r="JB166" s="126"/>
      <c r="JL166" s="126"/>
      <c r="JV166" s="126"/>
      <c r="KF166" s="126"/>
      <c r="KP166" s="126"/>
      <c r="KZ166" s="126"/>
    </row>
    <row xmlns:x14ac="http://schemas.microsoft.com/office/spreadsheetml/2009/9/ac" r="167" s="3" customFormat="true" x14ac:dyDescent="0.25">
      <c r="A167" s="401"/>
      <c r="B167" s="126"/>
      <c r="L167" s="126"/>
      <c r="V167" s="126"/>
      <c r="AF167" s="126"/>
      <c r="AP167" s="126"/>
      <c r="AZ167" s="126"/>
      <c r="BJ167" s="126"/>
      <c r="BT167" s="126"/>
      <c r="CD167" s="126"/>
      <c r="CN167" s="126"/>
      <c r="CO167" s="126"/>
      <c r="CP167" s="126"/>
      <c r="CQ167" s="126"/>
      <c r="CR167" s="126"/>
      <c r="CS167" s="126"/>
      <c r="CT167" s="126"/>
      <c r="CU167" s="126"/>
      <c r="CX167" s="126"/>
      <c r="DH167" s="126"/>
      <c r="DR167" s="126"/>
      <c r="EB167" s="126"/>
      <c r="EL167" s="126"/>
      <c r="EV167" s="126"/>
      <c r="FF167" s="126"/>
      <c r="FP167" s="126"/>
      <c r="FZ167" s="126"/>
      <c r="GJ167" s="126"/>
      <c r="GT167" s="126"/>
      <c r="HD167" s="126"/>
      <c r="HN167" s="126"/>
      <c r="HX167" s="126"/>
      <c r="IH167" s="126"/>
      <c r="IR167" s="126"/>
      <c r="JB167" s="126"/>
      <c r="JL167" s="126"/>
      <c r="JV167" s="126"/>
      <c r="KF167" s="126"/>
      <c r="KP167" s="126"/>
      <c r="KZ167" s="126"/>
    </row>
    <row xmlns:x14ac="http://schemas.microsoft.com/office/spreadsheetml/2009/9/ac" r="168" s="3" customFormat="true" x14ac:dyDescent="0.25">
      <c r="A168" s="401"/>
      <c r="B168" s="126"/>
      <c r="L168" s="126"/>
      <c r="V168" s="126"/>
      <c r="AF168" s="126"/>
      <c r="AP168" s="126"/>
      <c r="AZ168" s="126"/>
      <c r="BJ168" s="126"/>
      <c r="BT168" s="126"/>
      <c r="CD168" s="126"/>
      <c r="CN168" s="126"/>
      <c r="CO168" s="126"/>
      <c r="CP168" s="126"/>
      <c r="CQ168" s="126"/>
      <c r="CR168" s="126"/>
      <c r="CS168" s="126"/>
      <c r="CT168" s="126"/>
      <c r="CU168" s="126"/>
      <c r="CX168" s="126"/>
      <c r="DH168" s="126"/>
      <c r="DR168" s="126"/>
      <c r="EB168" s="126"/>
      <c r="EL168" s="126"/>
      <c r="EV168" s="126"/>
      <c r="FF168" s="126"/>
      <c r="FP168" s="126"/>
      <c r="FZ168" s="126"/>
      <c r="GJ168" s="126"/>
      <c r="GT168" s="126"/>
      <c r="HD168" s="126"/>
      <c r="HN168" s="126"/>
      <c r="HX168" s="126"/>
      <c r="IH168" s="126"/>
      <c r="IR168" s="126"/>
      <c r="JB168" s="126"/>
      <c r="JL168" s="126"/>
      <c r="JV168" s="126"/>
      <c r="KF168" s="126"/>
      <c r="KP168" s="126"/>
      <c r="KZ168" s="126"/>
    </row>
    <row xmlns:x14ac="http://schemas.microsoft.com/office/spreadsheetml/2009/9/ac" r="169" s="3" customFormat="true" x14ac:dyDescent="0.25">
      <c r="A169" s="401"/>
      <c r="B169" s="126"/>
      <c r="L169" s="126"/>
      <c r="V169" s="126"/>
      <c r="AF169" s="126"/>
      <c r="AP169" s="126"/>
      <c r="AZ169" s="126"/>
      <c r="BJ169" s="126"/>
      <c r="BT169" s="126"/>
      <c r="CD169" s="126"/>
      <c r="CN169" s="126"/>
      <c r="CO169" s="126"/>
      <c r="CP169" s="126"/>
      <c r="CQ169" s="126"/>
      <c r="CR169" s="126"/>
      <c r="CS169" s="126"/>
      <c r="CT169" s="126"/>
      <c r="CU169" s="126"/>
      <c r="CX169" s="126"/>
      <c r="DH169" s="126"/>
      <c r="DR169" s="126"/>
      <c r="EB169" s="126"/>
      <c r="EL169" s="126"/>
      <c r="EV169" s="126"/>
      <c r="FF169" s="126"/>
      <c r="FP169" s="126"/>
      <c r="FZ169" s="126"/>
      <c r="GJ169" s="126"/>
      <c r="GT169" s="126"/>
      <c r="HD169" s="126"/>
      <c r="HN169" s="126"/>
      <c r="HX169" s="126"/>
      <c r="IH169" s="126"/>
      <c r="IR169" s="126"/>
      <c r="JB169" s="126"/>
      <c r="JL169" s="126"/>
      <c r="JV169" s="126"/>
      <c r="KF169" s="126"/>
      <c r="KP169" s="126"/>
      <c r="KZ169" s="126"/>
    </row>
    <row xmlns:x14ac="http://schemas.microsoft.com/office/spreadsheetml/2009/9/ac" r="170" s="3" customFormat="true" x14ac:dyDescent="0.25">
      <c r="A170" s="401"/>
      <c r="B170" s="126"/>
      <c r="L170" s="126"/>
      <c r="V170" s="126"/>
      <c r="AF170" s="126"/>
      <c r="AP170" s="126"/>
      <c r="AZ170" s="126"/>
      <c r="BJ170" s="126"/>
      <c r="BT170" s="126"/>
      <c r="CD170" s="126"/>
      <c r="CN170" s="126"/>
      <c r="CO170" s="126"/>
      <c r="CP170" s="126"/>
      <c r="CQ170" s="126"/>
      <c r="CR170" s="126"/>
      <c r="CS170" s="126"/>
      <c r="CT170" s="126"/>
      <c r="CU170" s="126"/>
      <c r="CX170" s="126"/>
      <c r="DH170" s="126"/>
      <c r="DR170" s="126"/>
      <c r="EB170" s="126"/>
      <c r="EL170" s="126"/>
      <c r="EV170" s="126"/>
      <c r="FF170" s="126"/>
      <c r="FP170" s="126"/>
      <c r="FZ170" s="126"/>
      <c r="GJ170" s="126"/>
      <c r="GT170" s="126"/>
      <c r="HD170" s="126"/>
      <c r="HN170" s="126"/>
      <c r="HX170" s="126"/>
      <c r="IH170" s="126"/>
      <c r="IR170" s="126"/>
      <c r="JB170" s="126"/>
      <c r="JL170" s="126"/>
      <c r="JV170" s="126"/>
      <c r="KF170" s="126"/>
      <c r="KP170" s="126"/>
      <c r="KZ170" s="126"/>
    </row>
    <row xmlns:x14ac="http://schemas.microsoft.com/office/spreadsheetml/2009/9/ac" r="171" s="3" customFormat="true" x14ac:dyDescent="0.25">
      <c r="A171" s="401"/>
      <c r="B171" s="126"/>
      <c r="L171" s="126"/>
      <c r="V171" s="126"/>
      <c r="AF171" s="126"/>
      <c r="AP171" s="126"/>
      <c r="AZ171" s="126"/>
      <c r="BJ171" s="126"/>
      <c r="BT171" s="126"/>
      <c r="CD171" s="126"/>
      <c r="CN171" s="126"/>
      <c r="CO171" s="126"/>
      <c r="CP171" s="126"/>
      <c r="CQ171" s="126"/>
      <c r="CR171" s="126"/>
      <c r="CS171" s="126"/>
      <c r="CT171" s="126"/>
      <c r="CU171" s="126"/>
      <c r="CX171" s="126"/>
      <c r="DH171" s="126"/>
      <c r="DR171" s="126"/>
      <c r="EB171" s="126"/>
      <c r="EL171" s="126"/>
      <c r="EV171" s="126"/>
      <c r="FF171" s="126"/>
      <c r="FP171" s="126"/>
      <c r="FZ171" s="126"/>
      <c r="GJ171" s="126"/>
      <c r="GT171" s="126"/>
      <c r="HD171" s="126"/>
      <c r="HN171" s="126"/>
      <c r="HX171" s="126"/>
      <c r="IH171" s="126"/>
      <c r="IR171" s="126"/>
      <c r="JB171" s="126"/>
      <c r="JL171" s="126"/>
      <c r="JV171" s="126"/>
      <c r="KF171" s="126"/>
      <c r="KP171" s="126"/>
      <c r="KZ171" s="126"/>
    </row>
    <row xmlns:x14ac="http://schemas.microsoft.com/office/spreadsheetml/2009/9/ac" r="172" s="3" customFormat="true" x14ac:dyDescent="0.25">
      <c r="A172" s="401"/>
      <c r="B172" s="126"/>
      <c r="L172" s="126"/>
      <c r="V172" s="126"/>
      <c r="AF172" s="126"/>
      <c r="AP172" s="126"/>
      <c r="AZ172" s="126"/>
      <c r="BJ172" s="126"/>
      <c r="BT172" s="126"/>
      <c r="CD172" s="126"/>
      <c r="CN172" s="126"/>
      <c r="CO172" s="126"/>
      <c r="CP172" s="126"/>
      <c r="CQ172" s="126"/>
      <c r="CR172" s="126"/>
      <c r="CS172" s="126"/>
      <c r="CT172" s="126"/>
      <c r="CU172" s="126"/>
      <c r="CX172" s="126"/>
      <c r="DH172" s="126"/>
      <c r="DR172" s="126"/>
      <c r="EB172" s="126"/>
      <c r="EL172" s="126"/>
      <c r="EV172" s="126"/>
      <c r="FF172" s="126"/>
      <c r="FP172" s="126"/>
      <c r="FZ172" s="126"/>
      <c r="GJ172" s="126"/>
      <c r="GT172" s="126"/>
      <c r="HD172" s="126"/>
      <c r="HN172" s="126"/>
      <c r="HX172" s="126"/>
      <c r="IH172" s="126"/>
      <c r="IR172" s="126"/>
      <c r="JB172" s="126"/>
      <c r="JL172" s="126"/>
      <c r="JV172" s="126"/>
      <c r="KF172" s="126"/>
      <c r="KP172" s="126"/>
      <c r="KZ172" s="126"/>
    </row>
    <row xmlns:x14ac="http://schemas.microsoft.com/office/spreadsheetml/2009/9/ac" r="173" s="3" customFormat="true" x14ac:dyDescent="0.25">
      <c r="A173" s="401"/>
      <c r="B173" s="126"/>
      <c r="L173" s="126"/>
      <c r="V173" s="126"/>
      <c r="AF173" s="126"/>
      <c r="AP173" s="126"/>
      <c r="AZ173" s="126"/>
      <c r="BJ173" s="126"/>
      <c r="BT173" s="126"/>
      <c r="CD173" s="126"/>
      <c r="CN173" s="126"/>
      <c r="CO173" s="126"/>
      <c r="CP173" s="126"/>
      <c r="CQ173" s="126"/>
      <c r="CR173" s="126"/>
      <c r="CS173" s="126"/>
      <c r="CT173" s="126"/>
      <c r="CU173" s="126"/>
      <c r="CX173" s="126"/>
      <c r="DH173" s="126"/>
      <c r="DR173" s="126"/>
      <c r="EB173" s="126"/>
      <c r="EL173" s="126"/>
      <c r="EV173" s="126"/>
      <c r="FF173" s="126"/>
      <c r="FP173" s="126"/>
      <c r="FZ173" s="126"/>
      <c r="GJ173" s="126"/>
      <c r="GT173" s="126"/>
      <c r="HD173" s="126"/>
      <c r="HN173" s="126"/>
      <c r="HX173" s="126"/>
      <c r="IH173" s="126"/>
      <c r="IR173" s="126"/>
      <c r="JB173" s="126"/>
      <c r="JL173" s="126"/>
      <c r="JV173" s="126"/>
      <c r="KF173" s="126"/>
      <c r="KP173" s="126"/>
      <c r="KZ173" s="126"/>
    </row>
    <row xmlns:x14ac="http://schemas.microsoft.com/office/spreadsheetml/2009/9/ac" r="174" s="3" customFormat="true" x14ac:dyDescent="0.25">
      <c r="A174" s="401"/>
      <c r="B174" s="126"/>
      <c r="L174" s="126"/>
      <c r="V174" s="126"/>
      <c r="AF174" s="126"/>
      <c r="AP174" s="126"/>
      <c r="AZ174" s="126"/>
      <c r="BJ174" s="126"/>
      <c r="BT174" s="126"/>
      <c r="CD174" s="126"/>
      <c r="CN174" s="126"/>
      <c r="CO174" s="126"/>
      <c r="CP174" s="126"/>
      <c r="CQ174" s="126"/>
      <c r="CR174" s="126"/>
      <c r="CS174" s="126"/>
      <c r="CT174" s="126"/>
      <c r="CU174" s="126"/>
      <c r="CX174" s="126"/>
      <c r="DH174" s="126"/>
      <c r="DR174" s="126"/>
      <c r="EB174" s="126"/>
      <c r="EL174" s="126"/>
      <c r="EV174" s="126"/>
      <c r="FF174" s="126"/>
      <c r="FP174" s="126"/>
      <c r="FZ174" s="126"/>
      <c r="GJ174" s="126"/>
      <c r="GT174" s="126"/>
      <c r="HD174" s="126"/>
      <c r="HN174" s="126"/>
      <c r="HX174" s="126"/>
      <c r="IH174" s="126"/>
      <c r="IR174" s="126"/>
      <c r="JB174" s="126"/>
      <c r="JL174" s="126"/>
      <c r="JV174" s="126"/>
      <c r="KF174" s="126"/>
      <c r="KP174" s="126"/>
      <c r="KZ174" s="126"/>
    </row>
    <row xmlns:x14ac="http://schemas.microsoft.com/office/spreadsheetml/2009/9/ac" r="175" s="3" customFormat="true" x14ac:dyDescent="0.25">
      <c r="A175" s="401"/>
      <c r="B175" s="126"/>
      <c r="L175" s="126"/>
      <c r="V175" s="126"/>
      <c r="AF175" s="126"/>
      <c r="AP175" s="126"/>
      <c r="AZ175" s="126"/>
      <c r="BJ175" s="126"/>
      <c r="BT175" s="126"/>
      <c r="CD175" s="126"/>
      <c r="CN175" s="126"/>
      <c r="CO175" s="126"/>
      <c r="CP175" s="126"/>
      <c r="CQ175" s="126"/>
      <c r="CR175" s="126"/>
      <c r="CS175" s="126"/>
      <c r="CT175" s="126"/>
      <c r="CU175" s="126"/>
      <c r="CX175" s="126"/>
      <c r="DH175" s="126"/>
      <c r="DR175" s="126"/>
      <c r="EB175" s="126"/>
      <c r="EL175" s="126"/>
      <c r="EV175" s="126"/>
      <c r="FF175" s="126"/>
      <c r="FP175" s="126"/>
      <c r="FZ175" s="126"/>
      <c r="GJ175" s="126"/>
      <c r="GT175" s="126"/>
      <c r="HD175" s="126"/>
      <c r="HN175" s="126"/>
      <c r="HX175" s="126"/>
      <c r="IH175" s="126"/>
      <c r="IR175" s="126"/>
      <c r="JB175" s="126"/>
      <c r="JL175" s="126"/>
      <c r="JV175" s="126"/>
      <c r="KF175" s="126"/>
      <c r="KP175" s="126"/>
      <c r="KZ175" s="126"/>
    </row>
    <row xmlns:x14ac="http://schemas.microsoft.com/office/spreadsheetml/2009/9/ac" r="176" s="3" customFormat="true" x14ac:dyDescent="0.25">
      <c r="A176" s="401"/>
      <c r="B176" s="126"/>
      <c r="L176" s="126"/>
      <c r="V176" s="126"/>
      <c r="AF176" s="126"/>
      <c r="AP176" s="126"/>
      <c r="AZ176" s="126"/>
      <c r="BJ176" s="126"/>
      <c r="BT176" s="126"/>
      <c r="CD176" s="126"/>
      <c r="CN176" s="126"/>
      <c r="CO176" s="126"/>
      <c r="CP176" s="126"/>
      <c r="CQ176" s="126"/>
      <c r="CR176" s="126"/>
      <c r="CS176" s="126"/>
      <c r="CT176" s="126"/>
      <c r="CU176" s="126"/>
      <c r="CX176" s="126"/>
      <c r="DH176" s="126"/>
      <c r="DR176" s="126"/>
      <c r="EB176" s="126"/>
      <c r="EL176" s="126"/>
      <c r="EV176" s="126"/>
      <c r="FF176" s="126"/>
      <c r="FP176" s="126"/>
      <c r="FZ176" s="126"/>
      <c r="GJ176" s="126"/>
      <c r="GT176" s="126"/>
      <c r="HD176" s="126"/>
      <c r="HN176" s="126"/>
      <c r="HX176" s="126"/>
      <c r="IH176" s="126"/>
      <c r="IR176" s="126"/>
      <c r="JB176" s="126"/>
      <c r="JL176" s="126"/>
      <c r="JV176" s="126"/>
      <c r="KF176" s="126"/>
      <c r="KP176" s="126"/>
      <c r="KZ176" s="126"/>
    </row>
    <row xmlns:x14ac="http://schemas.microsoft.com/office/spreadsheetml/2009/9/ac" r="177" s="3" customFormat="true" x14ac:dyDescent="0.25">
      <c r="A177" s="401"/>
      <c r="B177" s="126"/>
      <c r="L177" s="126"/>
      <c r="V177" s="126"/>
      <c r="AF177" s="126"/>
      <c r="AP177" s="126"/>
      <c r="AZ177" s="126"/>
      <c r="BJ177" s="126"/>
      <c r="BT177" s="126"/>
      <c r="CD177" s="126"/>
      <c r="CN177" s="126"/>
      <c r="CO177" s="126"/>
      <c r="CP177" s="126"/>
      <c r="CQ177" s="126"/>
      <c r="CR177" s="126"/>
      <c r="CS177" s="126"/>
      <c r="CT177" s="126"/>
      <c r="CU177" s="126"/>
      <c r="CX177" s="126"/>
      <c r="DH177" s="126"/>
      <c r="DR177" s="126"/>
      <c r="EB177" s="126"/>
      <c r="EL177" s="126"/>
      <c r="EV177" s="126"/>
      <c r="FF177" s="126"/>
      <c r="FP177" s="126"/>
      <c r="FZ177" s="126"/>
      <c r="GJ177" s="126"/>
      <c r="GT177" s="126"/>
      <c r="HD177" s="126"/>
      <c r="HN177" s="126"/>
      <c r="HX177" s="126"/>
      <c r="IH177" s="126"/>
      <c r="IR177" s="126"/>
      <c r="JB177" s="126"/>
      <c r="JL177" s="126"/>
      <c r="JV177" s="126"/>
      <c r="KF177" s="126"/>
      <c r="KP177" s="126"/>
      <c r="KZ177" s="126"/>
    </row>
    <row xmlns:x14ac="http://schemas.microsoft.com/office/spreadsheetml/2009/9/ac" r="178" s="3" customFormat="true" x14ac:dyDescent="0.25">
      <c r="A178" s="401"/>
      <c r="B178" s="126"/>
      <c r="L178" s="126"/>
      <c r="V178" s="126"/>
      <c r="AF178" s="126"/>
      <c r="AP178" s="126"/>
      <c r="AZ178" s="126"/>
      <c r="BJ178" s="126"/>
      <c r="BT178" s="126"/>
      <c r="CD178" s="126"/>
      <c r="CN178" s="126"/>
      <c r="CO178" s="126"/>
      <c r="CP178" s="126"/>
      <c r="CQ178" s="126"/>
      <c r="CR178" s="126"/>
      <c r="CS178" s="126"/>
      <c r="CT178" s="126"/>
      <c r="CU178" s="126"/>
      <c r="CX178" s="126"/>
      <c r="DH178" s="126"/>
      <c r="DR178" s="126"/>
      <c r="EB178" s="126"/>
      <c r="EL178" s="126"/>
      <c r="EV178" s="126"/>
      <c r="FF178" s="126"/>
      <c r="FP178" s="126"/>
      <c r="FZ178" s="126"/>
      <c r="GJ178" s="126"/>
      <c r="GT178" s="126"/>
      <c r="HD178" s="126"/>
      <c r="HN178" s="126"/>
      <c r="HX178" s="126"/>
      <c r="IH178" s="126"/>
      <c r="IR178" s="126"/>
      <c r="JB178" s="126"/>
      <c r="JL178" s="126"/>
      <c r="JV178" s="126"/>
      <c r="KF178" s="126"/>
      <c r="KP178" s="126"/>
      <c r="KZ178" s="126"/>
    </row>
    <row xmlns:x14ac="http://schemas.microsoft.com/office/spreadsheetml/2009/9/ac" r="179" s="3" customFormat="true" x14ac:dyDescent="0.25">
      <c r="A179" s="401"/>
      <c r="B179" s="126"/>
      <c r="L179" s="126"/>
      <c r="V179" s="126"/>
      <c r="AF179" s="126"/>
      <c r="AP179" s="126"/>
      <c r="AZ179" s="126"/>
      <c r="BJ179" s="126"/>
      <c r="BT179" s="126"/>
      <c r="CD179" s="126"/>
      <c r="CN179" s="126"/>
      <c r="CO179" s="126"/>
      <c r="CP179" s="126"/>
      <c r="CQ179" s="126"/>
      <c r="CR179" s="126"/>
      <c r="CS179" s="126"/>
      <c r="CT179" s="126"/>
      <c r="CU179" s="126"/>
      <c r="CX179" s="126"/>
      <c r="DH179" s="126"/>
      <c r="DR179" s="126"/>
      <c r="EB179" s="126"/>
      <c r="EL179" s="126"/>
      <c r="EV179" s="126"/>
      <c r="FF179" s="126"/>
      <c r="FP179" s="126"/>
      <c r="FZ179" s="126"/>
      <c r="GJ179" s="126"/>
      <c r="GT179" s="126"/>
      <c r="HD179" s="126"/>
      <c r="HN179" s="126"/>
      <c r="HX179" s="126"/>
      <c r="IH179" s="126"/>
      <c r="IR179" s="126"/>
      <c r="JB179" s="126"/>
      <c r="JL179" s="126"/>
      <c r="JV179" s="126"/>
      <c r="KF179" s="126"/>
      <c r="KP179" s="126"/>
      <c r="KZ179" s="126"/>
    </row>
    <row xmlns:x14ac="http://schemas.microsoft.com/office/spreadsheetml/2009/9/ac" r="180" s="3" customFormat="true" x14ac:dyDescent="0.25">
      <c r="A180" s="401"/>
      <c r="B180" s="126"/>
      <c r="L180" s="126"/>
      <c r="V180" s="126"/>
      <c r="AF180" s="126"/>
      <c r="AP180" s="126"/>
      <c r="AZ180" s="126"/>
      <c r="BJ180" s="126"/>
      <c r="BT180" s="126"/>
      <c r="CD180" s="126"/>
      <c r="CN180" s="126"/>
      <c r="CO180" s="126"/>
      <c r="CP180" s="126"/>
      <c r="CQ180" s="126"/>
      <c r="CR180" s="126"/>
      <c r="CS180" s="126"/>
      <c r="CT180" s="126"/>
      <c r="CU180" s="126"/>
      <c r="CX180" s="126"/>
      <c r="DH180" s="126"/>
      <c r="DR180" s="126"/>
      <c r="EB180" s="126"/>
      <c r="EL180" s="126"/>
      <c r="EV180" s="126"/>
      <c r="FF180" s="126"/>
      <c r="FP180" s="126"/>
      <c r="FZ180" s="126"/>
      <c r="GJ180" s="126"/>
      <c r="GT180" s="126"/>
      <c r="HD180" s="126"/>
      <c r="HN180" s="126"/>
      <c r="HX180" s="126"/>
      <c r="IH180" s="126"/>
      <c r="IR180" s="126"/>
      <c r="JB180" s="126"/>
      <c r="JL180" s="126"/>
      <c r="JV180" s="126"/>
      <c r="KF180" s="126"/>
      <c r="KP180" s="126"/>
      <c r="KZ180" s="126"/>
    </row>
    <row xmlns:x14ac="http://schemas.microsoft.com/office/spreadsheetml/2009/9/ac" r="181" s="3" customFormat="true" x14ac:dyDescent="0.25">
      <c r="A181" s="401"/>
      <c r="B181" s="126"/>
      <c r="L181" s="126"/>
      <c r="V181" s="126"/>
      <c r="AF181" s="126"/>
      <c r="AP181" s="126"/>
      <c r="AZ181" s="126"/>
      <c r="BJ181" s="126"/>
      <c r="BT181" s="126"/>
      <c r="CD181" s="126"/>
      <c r="CN181" s="126"/>
      <c r="CO181" s="126"/>
      <c r="CP181" s="126"/>
      <c r="CQ181" s="126"/>
      <c r="CR181" s="126"/>
      <c r="CS181" s="126"/>
      <c r="CT181" s="126"/>
      <c r="CU181" s="126"/>
      <c r="CX181" s="126"/>
      <c r="DH181" s="126"/>
      <c r="DR181" s="126"/>
      <c r="EB181" s="126"/>
      <c r="EL181" s="126"/>
      <c r="EV181" s="126"/>
      <c r="FF181" s="126"/>
      <c r="FP181" s="126"/>
      <c r="FZ181" s="126"/>
      <c r="GJ181" s="126"/>
      <c r="GT181" s="126"/>
      <c r="HD181" s="126"/>
      <c r="HN181" s="126"/>
      <c r="HX181" s="126"/>
      <c r="IH181" s="126"/>
      <c r="IR181" s="126"/>
      <c r="JB181" s="126"/>
      <c r="JL181" s="126"/>
      <c r="JV181" s="126"/>
      <c r="KF181" s="126"/>
      <c r="KP181" s="126"/>
      <c r="KZ181" s="126"/>
    </row>
    <row xmlns:x14ac="http://schemas.microsoft.com/office/spreadsheetml/2009/9/ac" r="182" s="3" customFormat="true" x14ac:dyDescent="0.25">
      <c r="A182" s="401"/>
      <c r="B182" s="126"/>
      <c r="L182" s="126"/>
      <c r="V182" s="126"/>
      <c r="AF182" s="126"/>
      <c r="AP182" s="126"/>
      <c r="AZ182" s="126"/>
      <c r="BJ182" s="126"/>
      <c r="BT182" s="126"/>
      <c r="CD182" s="126"/>
      <c r="CN182" s="126"/>
      <c r="CO182" s="126"/>
      <c r="CP182" s="126"/>
      <c r="CQ182" s="126"/>
      <c r="CR182" s="126"/>
      <c r="CS182" s="126"/>
      <c r="CT182" s="126"/>
      <c r="CU182" s="126"/>
      <c r="CX182" s="126"/>
      <c r="DH182" s="126"/>
      <c r="DR182" s="126"/>
      <c r="EB182" s="126"/>
      <c r="EL182" s="126"/>
      <c r="EV182" s="126"/>
      <c r="FF182" s="126"/>
      <c r="FP182" s="126"/>
      <c r="FZ182" s="126"/>
      <c r="GJ182" s="126"/>
      <c r="GT182" s="126"/>
      <c r="HD182" s="126"/>
      <c r="HN182" s="126"/>
      <c r="HX182" s="126"/>
      <c r="IH182" s="126"/>
      <c r="IR182" s="126"/>
      <c r="JB182" s="126"/>
      <c r="JL182" s="126"/>
      <c r="JV182" s="126"/>
      <c r="KF182" s="126"/>
      <c r="KP182" s="126"/>
      <c r="KZ182" s="126"/>
    </row>
    <row xmlns:x14ac="http://schemas.microsoft.com/office/spreadsheetml/2009/9/ac" r="183" s="3" customFormat="true" x14ac:dyDescent="0.25">
      <c r="A183" s="401"/>
      <c r="B183" s="126"/>
      <c r="L183" s="126"/>
      <c r="V183" s="126"/>
      <c r="AF183" s="126"/>
      <c r="AP183" s="126"/>
      <c r="AZ183" s="126"/>
      <c r="BJ183" s="126"/>
      <c r="BT183" s="126"/>
      <c r="CD183" s="126"/>
      <c r="CN183" s="126"/>
      <c r="CO183" s="126"/>
      <c r="CP183" s="126"/>
      <c r="CQ183" s="126"/>
      <c r="CR183" s="126"/>
      <c r="CS183" s="126"/>
      <c r="CT183" s="126"/>
      <c r="CU183" s="126"/>
      <c r="CX183" s="126"/>
      <c r="DH183" s="126"/>
      <c r="DR183" s="126"/>
      <c r="EB183" s="126"/>
      <c r="EL183" s="126"/>
      <c r="EV183" s="126"/>
      <c r="FF183" s="126"/>
      <c r="FP183" s="126"/>
      <c r="FZ183" s="126"/>
      <c r="GJ183" s="126"/>
      <c r="GT183" s="126"/>
      <c r="HD183" s="126"/>
      <c r="HN183" s="126"/>
      <c r="HX183" s="126"/>
      <c r="IH183" s="126"/>
      <c r="IR183" s="126"/>
      <c r="JB183" s="126"/>
      <c r="JL183" s="126"/>
      <c r="JV183" s="126"/>
      <c r="KF183" s="126"/>
      <c r="KP183" s="126"/>
      <c r="KZ183" s="126"/>
    </row>
    <row xmlns:x14ac="http://schemas.microsoft.com/office/spreadsheetml/2009/9/ac" r="184" s="3" customFormat="true" x14ac:dyDescent="0.25">
      <c r="A184" s="401"/>
      <c r="B184" s="126"/>
      <c r="L184" s="126"/>
      <c r="V184" s="126"/>
      <c r="AF184" s="126"/>
      <c r="AP184" s="126"/>
      <c r="AZ184" s="126"/>
      <c r="BJ184" s="126"/>
      <c r="BT184" s="126"/>
      <c r="CD184" s="126"/>
      <c r="CN184" s="126"/>
      <c r="CO184" s="126"/>
      <c r="CP184" s="126"/>
      <c r="CQ184" s="126"/>
      <c r="CR184" s="126"/>
      <c r="CS184" s="126"/>
      <c r="CT184" s="126"/>
      <c r="CU184" s="126"/>
      <c r="CX184" s="126"/>
      <c r="DH184" s="126"/>
      <c r="DR184" s="126"/>
      <c r="EB184" s="126"/>
      <c r="EL184" s="126"/>
      <c r="EV184" s="126"/>
      <c r="FF184" s="126"/>
      <c r="FP184" s="126"/>
      <c r="FZ184" s="126"/>
      <c r="GJ184" s="126"/>
      <c r="GT184" s="126"/>
      <c r="HD184" s="126"/>
      <c r="HN184" s="126"/>
      <c r="HX184" s="126"/>
      <c r="IH184" s="126"/>
      <c r="IR184" s="126"/>
      <c r="JB184" s="126"/>
      <c r="JL184" s="126"/>
      <c r="JV184" s="126"/>
      <c r="KF184" s="126"/>
      <c r="KP184" s="126"/>
      <c r="KZ184" s="126"/>
    </row>
    <row xmlns:x14ac="http://schemas.microsoft.com/office/spreadsheetml/2009/9/ac" r="185" s="3" customFormat="true" x14ac:dyDescent="0.25">
      <c r="A185" s="401"/>
      <c r="B185" s="126"/>
      <c r="L185" s="126"/>
      <c r="V185" s="126"/>
      <c r="AF185" s="126"/>
      <c r="AP185" s="126"/>
      <c r="AZ185" s="126"/>
      <c r="BJ185" s="126"/>
      <c r="BT185" s="126"/>
      <c r="CD185" s="126"/>
      <c r="CN185" s="126"/>
      <c r="CO185" s="126"/>
      <c r="CP185" s="126"/>
      <c r="CQ185" s="126"/>
      <c r="CR185" s="126"/>
      <c r="CS185" s="126"/>
      <c r="CT185" s="126"/>
      <c r="CU185" s="126"/>
      <c r="CX185" s="126"/>
      <c r="DH185" s="126"/>
      <c r="DR185" s="126"/>
      <c r="EB185" s="126"/>
      <c r="EL185" s="126"/>
      <c r="EV185" s="126"/>
      <c r="FF185" s="126"/>
      <c r="FP185" s="126"/>
      <c r="FZ185" s="126"/>
      <c r="GJ185" s="126"/>
      <c r="GT185" s="126"/>
      <c r="HD185" s="126"/>
      <c r="HN185" s="126"/>
      <c r="HX185" s="126"/>
      <c r="IH185" s="126"/>
      <c r="IR185" s="126"/>
      <c r="JB185" s="126"/>
      <c r="JL185" s="126"/>
      <c r="JV185" s="126"/>
      <c r="KF185" s="126"/>
      <c r="KP185" s="126"/>
      <c r="KZ185" s="126"/>
    </row>
    <row xmlns:x14ac="http://schemas.microsoft.com/office/spreadsheetml/2009/9/ac" r="186" s="3" customFormat="true" x14ac:dyDescent="0.25">
      <c r="A186" s="401"/>
      <c r="B186" s="126"/>
      <c r="L186" s="126"/>
      <c r="V186" s="126"/>
      <c r="AF186" s="126"/>
      <c r="AP186" s="126"/>
      <c r="AZ186" s="126"/>
      <c r="BJ186" s="126"/>
      <c r="BT186" s="126"/>
      <c r="CD186" s="126"/>
      <c r="CN186" s="126"/>
      <c r="CO186" s="126"/>
      <c r="CP186" s="126"/>
      <c r="CQ186" s="126"/>
      <c r="CR186" s="126"/>
      <c r="CS186" s="126"/>
      <c r="CT186" s="126"/>
      <c r="CU186" s="126"/>
      <c r="CX186" s="126"/>
      <c r="DH186" s="126"/>
      <c r="DR186" s="126"/>
      <c r="EB186" s="126"/>
      <c r="EL186" s="126"/>
      <c r="EV186" s="126"/>
      <c r="FF186" s="126"/>
      <c r="FP186" s="126"/>
      <c r="FZ186" s="126"/>
      <c r="GJ186" s="126"/>
      <c r="GT186" s="126"/>
      <c r="HD186" s="126"/>
      <c r="HN186" s="126"/>
      <c r="HX186" s="126"/>
      <c r="IH186" s="126"/>
      <c r="IR186" s="126"/>
      <c r="JB186" s="126"/>
      <c r="JL186" s="126"/>
      <c r="JV186" s="126"/>
      <c r="KF186" s="126"/>
      <c r="KP186" s="126"/>
      <c r="KZ186" s="126"/>
    </row>
    <row xmlns:x14ac="http://schemas.microsoft.com/office/spreadsheetml/2009/9/ac" r="187" s="3" customFormat="true" x14ac:dyDescent="0.25">
      <c r="A187" s="401"/>
      <c r="B187" s="126"/>
      <c r="L187" s="126"/>
      <c r="V187" s="126"/>
      <c r="AF187" s="126"/>
      <c r="AP187" s="126"/>
      <c r="AZ187" s="126"/>
      <c r="BJ187" s="126"/>
      <c r="BT187" s="126"/>
      <c r="CD187" s="126"/>
      <c r="CN187" s="126"/>
      <c r="CO187" s="126"/>
      <c r="CP187" s="126"/>
      <c r="CQ187" s="126"/>
      <c r="CR187" s="126"/>
      <c r="CS187" s="126"/>
      <c r="CT187" s="126"/>
      <c r="CU187" s="126"/>
      <c r="CX187" s="126"/>
      <c r="DH187" s="126"/>
      <c r="DR187" s="126"/>
      <c r="EB187" s="126"/>
      <c r="EL187" s="126"/>
      <c r="EV187" s="126"/>
      <c r="FF187" s="126"/>
      <c r="FP187" s="126"/>
      <c r="FZ187" s="126"/>
      <c r="GJ187" s="126"/>
      <c r="GT187" s="126"/>
      <c r="HD187" s="126"/>
      <c r="HN187" s="126"/>
      <c r="HX187" s="126"/>
      <c r="IH187" s="126"/>
      <c r="IR187" s="126"/>
      <c r="JB187" s="126"/>
      <c r="JL187" s="126"/>
      <c r="JV187" s="126"/>
      <c r="KF187" s="126"/>
      <c r="KP187" s="126"/>
      <c r="KZ187" s="126"/>
    </row>
    <row xmlns:x14ac="http://schemas.microsoft.com/office/spreadsheetml/2009/9/ac" r="188" s="3" customFormat="true" x14ac:dyDescent="0.25">
      <c r="A188" s="401"/>
      <c r="B188" s="126"/>
      <c r="L188" s="126"/>
      <c r="V188" s="126"/>
      <c r="AF188" s="126"/>
      <c r="AP188" s="126"/>
      <c r="AZ188" s="126"/>
      <c r="BJ188" s="126"/>
      <c r="BT188" s="126"/>
      <c r="CD188" s="126"/>
      <c r="CN188" s="126"/>
      <c r="CO188" s="126"/>
      <c r="CP188" s="126"/>
      <c r="CQ188" s="126"/>
      <c r="CR188" s="126"/>
      <c r="CS188" s="126"/>
      <c r="CT188" s="126"/>
      <c r="CU188" s="126"/>
      <c r="CX188" s="126"/>
      <c r="DH188" s="126"/>
      <c r="DR188" s="126"/>
      <c r="EB188" s="126"/>
      <c r="EL188" s="126"/>
      <c r="EV188" s="126"/>
      <c r="FF188" s="126"/>
      <c r="FP188" s="126"/>
      <c r="FZ188" s="126"/>
      <c r="GJ188" s="126"/>
      <c r="GT188" s="126"/>
      <c r="HD188" s="126"/>
      <c r="HN188" s="126"/>
      <c r="HX188" s="126"/>
      <c r="IH188" s="126"/>
      <c r="IR188" s="126"/>
      <c r="JB188" s="126"/>
      <c r="JL188" s="126"/>
      <c r="JV188" s="126"/>
      <c r="KF188" s="126"/>
      <c r="KP188" s="126"/>
      <c r="KZ188" s="126"/>
    </row>
    <row xmlns:x14ac="http://schemas.microsoft.com/office/spreadsheetml/2009/9/ac" r="189" s="3" customFormat="true" x14ac:dyDescent="0.25">
      <c r="A189" s="401"/>
      <c r="B189" s="126"/>
      <c r="L189" s="126"/>
      <c r="V189" s="126"/>
      <c r="AF189" s="126"/>
      <c r="AP189" s="126"/>
      <c r="AZ189" s="126"/>
      <c r="BJ189" s="126"/>
      <c r="BT189" s="126"/>
      <c r="CD189" s="126"/>
      <c r="CN189" s="126"/>
      <c r="CO189" s="126"/>
      <c r="CP189" s="126"/>
      <c r="CQ189" s="126"/>
      <c r="CR189" s="126"/>
      <c r="CS189" s="126"/>
      <c r="CT189" s="126"/>
      <c r="CU189" s="126"/>
      <c r="CX189" s="126"/>
      <c r="DH189" s="126"/>
      <c r="DR189" s="126"/>
      <c r="EB189" s="126"/>
      <c r="EL189" s="126"/>
      <c r="EV189" s="126"/>
      <c r="FF189" s="126"/>
      <c r="FP189" s="126"/>
      <c r="FZ189" s="126"/>
      <c r="GJ189" s="126"/>
      <c r="GT189" s="126"/>
      <c r="HD189" s="126"/>
      <c r="HN189" s="126"/>
      <c r="HX189" s="126"/>
      <c r="IH189" s="126"/>
      <c r="IR189" s="126"/>
      <c r="JB189" s="126"/>
      <c r="JL189" s="126"/>
      <c r="JV189" s="126"/>
      <c r="KF189" s="126"/>
      <c r="KP189" s="126"/>
      <c r="KZ189" s="126"/>
    </row>
    <row xmlns:x14ac="http://schemas.microsoft.com/office/spreadsheetml/2009/9/ac" r="190" s="3" customFormat="true" x14ac:dyDescent="0.25">
      <c r="A190" s="401"/>
      <c r="B190" s="126"/>
      <c r="L190" s="126"/>
      <c r="V190" s="126"/>
      <c r="AF190" s="126"/>
      <c r="AP190" s="126"/>
      <c r="AZ190" s="126"/>
      <c r="BJ190" s="126"/>
      <c r="BT190" s="126"/>
      <c r="CD190" s="126"/>
      <c r="CN190" s="126"/>
      <c r="CO190" s="126"/>
      <c r="CP190" s="126"/>
      <c r="CQ190" s="126"/>
      <c r="CR190" s="126"/>
      <c r="CS190" s="126"/>
      <c r="CT190" s="126"/>
      <c r="CU190" s="126"/>
      <c r="CX190" s="126"/>
      <c r="DH190" s="126"/>
      <c r="DR190" s="126"/>
      <c r="EB190" s="126"/>
      <c r="EL190" s="126"/>
      <c r="EV190" s="126"/>
      <c r="FF190" s="126"/>
      <c r="FP190" s="126"/>
      <c r="FZ190" s="126"/>
      <c r="GJ190" s="126"/>
      <c r="GT190" s="126"/>
      <c r="HD190" s="126"/>
      <c r="HN190" s="126"/>
      <c r="HX190" s="126"/>
      <c r="IH190" s="126"/>
      <c r="IR190" s="126"/>
      <c r="JB190" s="126"/>
      <c r="JL190" s="126"/>
      <c r="JV190" s="126"/>
      <c r="KF190" s="126"/>
      <c r="KP190" s="126"/>
      <c r="KZ190" s="126"/>
    </row>
    <row xmlns:x14ac="http://schemas.microsoft.com/office/spreadsheetml/2009/9/ac" r="191" s="3" customFormat="true" x14ac:dyDescent="0.25">
      <c r="A191" s="401"/>
      <c r="B191" s="126"/>
      <c r="L191" s="126"/>
      <c r="V191" s="126"/>
      <c r="AF191" s="126"/>
      <c r="AP191" s="126"/>
      <c r="AZ191" s="126"/>
      <c r="BJ191" s="126"/>
      <c r="BT191" s="126"/>
      <c r="CD191" s="126"/>
      <c r="CN191" s="126"/>
      <c r="CO191" s="126"/>
      <c r="CP191" s="126"/>
      <c r="CQ191" s="126"/>
      <c r="CR191" s="126"/>
      <c r="CS191" s="126"/>
      <c r="CT191" s="126"/>
      <c r="CU191" s="126"/>
      <c r="CX191" s="126"/>
      <c r="DH191" s="126"/>
      <c r="DR191" s="126"/>
      <c r="EB191" s="126"/>
      <c r="EL191" s="126"/>
      <c r="EV191" s="126"/>
      <c r="FF191" s="126"/>
      <c r="FP191" s="126"/>
      <c r="FZ191" s="126"/>
      <c r="GJ191" s="126"/>
      <c r="GT191" s="126"/>
      <c r="HD191" s="126"/>
      <c r="HN191" s="126"/>
      <c r="HX191" s="126"/>
      <c r="IH191" s="126"/>
      <c r="IR191" s="126"/>
      <c r="JB191" s="126"/>
      <c r="JL191" s="126"/>
      <c r="JV191" s="126"/>
      <c r="KF191" s="126"/>
      <c r="KP191" s="126"/>
      <c r="KZ191" s="126"/>
    </row>
    <row xmlns:x14ac="http://schemas.microsoft.com/office/spreadsheetml/2009/9/ac" r="192" s="3" customFormat="true" x14ac:dyDescent="0.25">
      <c r="A192" s="401"/>
      <c r="B192" s="126"/>
      <c r="L192" s="126"/>
      <c r="V192" s="126"/>
      <c r="AF192" s="126"/>
      <c r="AP192" s="126"/>
      <c r="AZ192" s="126"/>
      <c r="BJ192" s="126"/>
      <c r="BT192" s="126"/>
      <c r="CD192" s="126"/>
      <c r="CN192" s="126"/>
      <c r="CO192" s="126"/>
      <c r="CP192" s="126"/>
      <c r="CQ192" s="126"/>
      <c r="CR192" s="126"/>
      <c r="CS192" s="126"/>
      <c r="CT192" s="126"/>
      <c r="CU192" s="126"/>
      <c r="CX192" s="126"/>
      <c r="DH192" s="126"/>
      <c r="DR192" s="126"/>
      <c r="EB192" s="126"/>
      <c r="EL192" s="126"/>
      <c r="EV192" s="126"/>
      <c r="FF192" s="126"/>
      <c r="FP192" s="126"/>
      <c r="FZ192" s="126"/>
      <c r="GJ192" s="126"/>
      <c r="GT192" s="126"/>
      <c r="HD192" s="126"/>
      <c r="HN192" s="126"/>
      <c r="HX192" s="126"/>
      <c r="IH192" s="126"/>
      <c r="IR192" s="126"/>
      <c r="JB192" s="126"/>
      <c r="JL192" s="126"/>
      <c r="JV192" s="126"/>
      <c r="KF192" s="126"/>
      <c r="KP192" s="126"/>
      <c r="KZ192" s="126"/>
    </row>
    <row xmlns:x14ac="http://schemas.microsoft.com/office/spreadsheetml/2009/9/ac" r="193" s="3" customFormat="true" x14ac:dyDescent="0.25">
      <c r="A193" s="401"/>
      <c r="B193" s="126"/>
      <c r="L193" s="126"/>
      <c r="V193" s="126"/>
      <c r="AF193" s="126"/>
      <c r="AP193" s="126"/>
      <c r="AZ193" s="126"/>
      <c r="BJ193" s="126"/>
      <c r="BT193" s="126"/>
      <c r="CD193" s="126"/>
      <c r="CN193" s="126"/>
      <c r="CO193" s="126"/>
      <c r="CP193" s="126"/>
      <c r="CQ193" s="126"/>
      <c r="CR193" s="126"/>
      <c r="CS193" s="126"/>
      <c r="CT193" s="126"/>
      <c r="CU193" s="126"/>
      <c r="CX193" s="126"/>
      <c r="DH193" s="126"/>
      <c r="DR193" s="126"/>
      <c r="EB193" s="126"/>
      <c r="EL193" s="126"/>
      <c r="EV193" s="126"/>
      <c r="FF193" s="126"/>
      <c r="FP193" s="126"/>
      <c r="FZ193" s="126"/>
      <c r="GJ193" s="126"/>
      <c r="GT193" s="126"/>
      <c r="HD193" s="126"/>
      <c r="HN193" s="126"/>
      <c r="HX193" s="126"/>
      <c r="IH193" s="126"/>
      <c r="IR193" s="126"/>
      <c r="JB193" s="126"/>
      <c r="JL193" s="126"/>
      <c r="JV193" s="126"/>
      <c r="KF193" s="126"/>
      <c r="KP193" s="126"/>
      <c r="KZ193" s="126"/>
    </row>
    <row xmlns:x14ac="http://schemas.microsoft.com/office/spreadsheetml/2009/9/ac" r="194" s="3" customFormat="true" x14ac:dyDescent="0.25">
      <c r="A194" s="401"/>
      <c r="B194" s="126"/>
      <c r="L194" s="126"/>
      <c r="V194" s="126"/>
      <c r="AF194" s="126"/>
      <c r="AP194" s="126"/>
      <c r="AZ194" s="126"/>
      <c r="BJ194" s="126"/>
      <c r="BT194" s="126"/>
      <c r="CD194" s="126"/>
      <c r="CN194" s="126"/>
      <c r="CO194" s="126"/>
      <c r="CP194" s="126"/>
      <c r="CQ194" s="126"/>
      <c r="CR194" s="126"/>
      <c r="CS194" s="126"/>
      <c r="CT194" s="126"/>
      <c r="CU194" s="126"/>
      <c r="CX194" s="126"/>
      <c r="DH194" s="126"/>
      <c r="DR194" s="126"/>
      <c r="EB194" s="126"/>
      <c r="EL194" s="126"/>
      <c r="EV194" s="126"/>
      <c r="FF194" s="126"/>
      <c r="FP194" s="126"/>
      <c r="FZ194" s="126"/>
      <c r="GJ194" s="126"/>
      <c r="GT194" s="126"/>
      <c r="HD194" s="126"/>
      <c r="HN194" s="126"/>
      <c r="HX194" s="126"/>
      <c r="IH194" s="126"/>
      <c r="IR194" s="126"/>
      <c r="JB194" s="126"/>
      <c r="JL194" s="126"/>
      <c r="JV194" s="126"/>
      <c r="KF194" s="126"/>
      <c r="KP194" s="126"/>
      <c r="KZ194" s="126"/>
    </row>
    <row xmlns:x14ac="http://schemas.microsoft.com/office/spreadsheetml/2009/9/ac" r="195" s="3" customFormat="true" x14ac:dyDescent="0.25">
      <c r="A195" s="401"/>
      <c r="B195" s="126"/>
      <c r="L195" s="126"/>
      <c r="V195" s="126"/>
      <c r="AF195" s="126"/>
      <c r="AP195" s="126"/>
      <c r="AZ195" s="126"/>
      <c r="BJ195" s="126"/>
      <c r="BT195" s="126"/>
      <c r="CD195" s="126"/>
      <c r="CN195" s="126"/>
      <c r="CO195" s="126"/>
      <c r="CP195" s="126"/>
      <c r="CQ195" s="126"/>
      <c r="CR195" s="126"/>
      <c r="CS195" s="126"/>
      <c r="CT195" s="126"/>
      <c r="CU195" s="126"/>
      <c r="CX195" s="126"/>
      <c r="DH195" s="126"/>
      <c r="DR195" s="126"/>
      <c r="EB195" s="126"/>
      <c r="EL195" s="126"/>
      <c r="EV195" s="126"/>
      <c r="FF195" s="126"/>
      <c r="FP195" s="126"/>
      <c r="FZ195" s="126"/>
      <c r="GJ195" s="126"/>
      <c r="GT195" s="126"/>
      <c r="HD195" s="126"/>
      <c r="HN195" s="126"/>
      <c r="HX195" s="126"/>
      <c r="IH195" s="126"/>
      <c r="IR195" s="126"/>
      <c r="JB195" s="126"/>
      <c r="JL195" s="126"/>
      <c r="JV195" s="126"/>
      <c r="KF195" s="126"/>
      <c r="KP195" s="126"/>
      <c r="KZ195" s="126"/>
    </row>
    <row xmlns:x14ac="http://schemas.microsoft.com/office/spreadsheetml/2009/9/ac" r="196" s="3" customFormat="true" x14ac:dyDescent="0.25">
      <c r="A196" s="401"/>
      <c r="B196" s="126"/>
      <c r="L196" s="126"/>
      <c r="V196" s="126"/>
      <c r="AF196" s="126"/>
      <c r="AP196" s="126"/>
      <c r="AZ196" s="126"/>
      <c r="BJ196" s="126"/>
      <c r="BT196" s="126"/>
      <c r="CD196" s="126"/>
      <c r="CN196" s="126"/>
      <c r="CO196" s="126"/>
      <c r="CP196" s="126"/>
      <c r="CQ196" s="126"/>
      <c r="CR196" s="126"/>
      <c r="CS196" s="126"/>
      <c r="CT196" s="126"/>
      <c r="CU196" s="126"/>
      <c r="CX196" s="126"/>
      <c r="DH196" s="126"/>
      <c r="DR196" s="126"/>
      <c r="EB196" s="126"/>
      <c r="EL196" s="126"/>
      <c r="EV196" s="126"/>
      <c r="FF196" s="126"/>
      <c r="FP196" s="126"/>
      <c r="FZ196" s="126"/>
      <c r="GJ196" s="126"/>
      <c r="GT196" s="126"/>
      <c r="HD196" s="126"/>
      <c r="HN196" s="126"/>
      <c r="HX196" s="126"/>
      <c r="IH196" s="126"/>
      <c r="IR196" s="126"/>
      <c r="JB196" s="126"/>
      <c r="JL196" s="126"/>
      <c r="JV196" s="126"/>
      <c r="KF196" s="126"/>
      <c r="KP196" s="126"/>
      <c r="KZ196" s="126"/>
    </row>
    <row xmlns:x14ac="http://schemas.microsoft.com/office/spreadsheetml/2009/9/ac" r="197" s="3" customFormat="true" x14ac:dyDescent="0.25">
      <c r="A197" s="401"/>
      <c r="B197" s="126"/>
      <c r="L197" s="126"/>
      <c r="V197" s="126"/>
      <c r="AF197" s="126"/>
      <c r="AP197" s="126"/>
      <c r="AZ197" s="126"/>
      <c r="BJ197" s="126"/>
      <c r="BT197" s="126"/>
      <c r="CD197" s="126"/>
      <c r="CN197" s="126"/>
      <c r="CO197" s="126"/>
      <c r="CP197" s="126"/>
      <c r="CQ197" s="126"/>
      <c r="CR197" s="126"/>
      <c r="CS197" s="126"/>
      <c r="CT197" s="126"/>
      <c r="CU197" s="126"/>
      <c r="CX197" s="126"/>
      <c r="DH197" s="126"/>
      <c r="DR197" s="126"/>
      <c r="EB197" s="126"/>
      <c r="EL197" s="126"/>
      <c r="EV197" s="126"/>
      <c r="FF197" s="126"/>
      <c r="FP197" s="126"/>
      <c r="FZ197" s="126"/>
      <c r="GJ197" s="126"/>
      <c r="GT197" s="126"/>
      <c r="HD197" s="126"/>
      <c r="HN197" s="126"/>
      <c r="HX197" s="126"/>
      <c r="IH197" s="126"/>
      <c r="IR197" s="126"/>
      <c r="JB197" s="126"/>
      <c r="JL197" s="126"/>
      <c r="JV197" s="126"/>
      <c r="KF197" s="126"/>
      <c r="KP197" s="126"/>
      <c r="KZ197" s="126"/>
    </row>
    <row xmlns:x14ac="http://schemas.microsoft.com/office/spreadsheetml/2009/9/ac" r="198" s="3" customFormat="true" x14ac:dyDescent="0.25">
      <c r="A198" s="401"/>
      <c r="B198" s="126"/>
      <c r="L198" s="126"/>
      <c r="V198" s="126"/>
      <c r="AF198" s="126"/>
      <c r="AP198" s="126"/>
      <c r="AZ198" s="126"/>
      <c r="BJ198" s="126"/>
      <c r="BT198" s="126"/>
      <c r="CD198" s="126"/>
      <c r="CN198" s="126"/>
      <c r="CO198" s="126"/>
      <c r="CP198" s="126"/>
      <c r="CQ198" s="126"/>
      <c r="CR198" s="126"/>
      <c r="CS198" s="126"/>
      <c r="CT198" s="126"/>
      <c r="CU198" s="126"/>
      <c r="CX198" s="126"/>
      <c r="DH198" s="126"/>
      <c r="DR198" s="126"/>
      <c r="EB198" s="126"/>
      <c r="EL198" s="126"/>
      <c r="EV198" s="126"/>
      <c r="FF198" s="126"/>
      <c r="FP198" s="126"/>
      <c r="FZ198" s="126"/>
      <c r="GJ198" s="126"/>
      <c r="GT198" s="126"/>
      <c r="HD198" s="126"/>
      <c r="HN198" s="126"/>
      <c r="HX198" s="126"/>
      <c r="IH198" s="126"/>
      <c r="IR198" s="126"/>
      <c r="JB198" s="126"/>
      <c r="JL198" s="126"/>
      <c r="JV198" s="126"/>
      <c r="KF198" s="126"/>
      <c r="KP198" s="126"/>
      <c r="KZ198" s="126"/>
    </row>
    <row xmlns:x14ac="http://schemas.microsoft.com/office/spreadsheetml/2009/9/ac" r="199" s="3" customFormat="true" x14ac:dyDescent="0.25">
      <c r="A199" s="401"/>
      <c r="B199" s="126"/>
      <c r="L199" s="126"/>
      <c r="V199" s="126"/>
      <c r="AF199" s="126"/>
      <c r="AP199" s="126"/>
      <c r="AZ199" s="126"/>
      <c r="BJ199" s="126"/>
      <c r="BT199" s="126"/>
      <c r="CD199" s="126"/>
      <c r="CN199" s="126"/>
      <c r="CO199" s="126"/>
      <c r="CP199" s="126"/>
      <c r="CQ199" s="126"/>
      <c r="CR199" s="126"/>
      <c r="CS199" s="126"/>
      <c r="CT199" s="126"/>
      <c r="CU199" s="126"/>
      <c r="CX199" s="126"/>
      <c r="DH199" s="126"/>
      <c r="DR199" s="126"/>
      <c r="EB199" s="126"/>
      <c r="EL199" s="126"/>
      <c r="EV199" s="126"/>
      <c r="FF199" s="126"/>
      <c r="FP199" s="126"/>
      <c r="FZ199" s="126"/>
      <c r="GJ199" s="126"/>
      <c r="GT199" s="126"/>
      <c r="HD199" s="126"/>
      <c r="HN199" s="126"/>
      <c r="HX199" s="126"/>
      <c r="IH199" s="126"/>
      <c r="IR199" s="126"/>
      <c r="JB199" s="126"/>
      <c r="JL199" s="126"/>
      <c r="JV199" s="126"/>
      <c r="KF199" s="126"/>
      <c r="KP199" s="126"/>
      <c r="KZ199" s="126"/>
    </row>
    <row xmlns:x14ac="http://schemas.microsoft.com/office/spreadsheetml/2009/9/ac" r="200" s="3" customFormat="true" x14ac:dyDescent="0.25">
      <c r="A200" s="401"/>
      <c r="B200" s="126"/>
      <c r="L200" s="126"/>
      <c r="V200" s="126"/>
      <c r="AF200" s="126"/>
      <c r="AP200" s="126"/>
      <c r="AZ200" s="126"/>
      <c r="BJ200" s="126"/>
      <c r="BT200" s="126"/>
      <c r="CD200" s="126"/>
      <c r="CN200" s="126"/>
      <c r="CO200" s="126"/>
      <c r="CP200" s="126"/>
      <c r="CQ200" s="126"/>
      <c r="CR200" s="126"/>
      <c r="CS200" s="126"/>
      <c r="CT200" s="126"/>
      <c r="CU200" s="126"/>
      <c r="CX200" s="126"/>
      <c r="DH200" s="126"/>
      <c r="DR200" s="126"/>
      <c r="EB200" s="126"/>
      <c r="EL200" s="126"/>
      <c r="EV200" s="126"/>
      <c r="FF200" s="126"/>
      <c r="FP200" s="126"/>
      <c r="FZ200" s="126"/>
      <c r="GJ200" s="126"/>
      <c r="GT200" s="126"/>
      <c r="HD200" s="126"/>
      <c r="HN200" s="126"/>
      <c r="HX200" s="126"/>
      <c r="IH200" s="126"/>
      <c r="IR200" s="126"/>
      <c r="JB200" s="126"/>
      <c r="JL200" s="126"/>
      <c r="JV200" s="126"/>
      <c r="KF200" s="126"/>
      <c r="KP200" s="126"/>
      <c r="KZ200" s="126"/>
    </row>
    <row xmlns:x14ac="http://schemas.microsoft.com/office/spreadsheetml/2009/9/ac" r="201" s="3" customFormat="true" x14ac:dyDescent="0.25">
      <c r="A201" s="401"/>
      <c r="B201" s="126"/>
      <c r="L201" s="126"/>
      <c r="V201" s="126"/>
      <c r="AF201" s="126"/>
      <c r="AP201" s="126"/>
      <c r="AZ201" s="126"/>
      <c r="BJ201" s="126"/>
      <c r="BT201" s="126"/>
      <c r="CD201" s="126"/>
      <c r="CN201" s="126"/>
      <c r="CO201" s="126"/>
      <c r="CP201" s="126"/>
      <c r="CQ201" s="126"/>
      <c r="CR201" s="126"/>
      <c r="CS201" s="126"/>
      <c r="CT201" s="126"/>
      <c r="CU201" s="126"/>
      <c r="CX201" s="126"/>
      <c r="DH201" s="126"/>
      <c r="DR201" s="126"/>
      <c r="EB201" s="126"/>
      <c r="EL201" s="126"/>
      <c r="EV201" s="126"/>
      <c r="FF201" s="126"/>
      <c r="FP201" s="126"/>
      <c r="FZ201" s="126"/>
      <c r="GJ201" s="126"/>
      <c r="GT201" s="126"/>
      <c r="HD201" s="126"/>
      <c r="HN201" s="126"/>
      <c r="HX201" s="126"/>
      <c r="IH201" s="126"/>
      <c r="IR201" s="126"/>
      <c r="JB201" s="126"/>
      <c r="JL201" s="126"/>
      <c r="JV201" s="126"/>
      <c r="KF201" s="126"/>
      <c r="KP201" s="126"/>
      <c r="KZ201" s="126"/>
    </row>
    <row xmlns:x14ac="http://schemas.microsoft.com/office/spreadsheetml/2009/9/ac" r="202" s="3" customFormat="true" x14ac:dyDescent="0.25">
      <c r="A202" s="401"/>
      <c r="B202" s="126"/>
      <c r="L202" s="126"/>
      <c r="V202" s="126"/>
      <c r="AF202" s="126"/>
      <c r="AP202" s="126"/>
      <c r="AZ202" s="126"/>
      <c r="BJ202" s="126"/>
      <c r="BT202" s="126"/>
      <c r="CD202" s="126"/>
      <c r="CN202" s="126"/>
      <c r="CO202" s="126"/>
      <c r="CP202" s="126"/>
      <c r="CQ202" s="126"/>
      <c r="CR202" s="126"/>
      <c r="CS202" s="126"/>
      <c r="CT202" s="126"/>
      <c r="CU202" s="126"/>
      <c r="CX202" s="126"/>
      <c r="DH202" s="126"/>
      <c r="DR202" s="126"/>
      <c r="EB202" s="126"/>
      <c r="EL202" s="126"/>
      <c r="EV202" s="126"/>
      <c r="FF202" s="126"/>
      <c r="FP202" s="126"/>
      <c r="FZ202" s="126"/>
      <c r="GJ202" s="126"/>
      <c r="GT202" s="126"/>
      <c r="HD202" s="126"/>
      <c r="HN202" s="126"/>
      <c r="HX202" s="126"/>
      <c r="IH202" s="126"/>
      <c r="IR202" s="126"/>
      <c r="JB202" s="126"/>
      <c r="JL202" s="126"/>
      <c r="JV202" s="126"/>
      <c r="KF202" s="126"/>
      <c r="KP202" s="126"/>
      <c r="KZ202" s="126"/>
    </row>
    <row xmlns:x14ac="http://schemas.microsoft.com/office/spreadsheetml/2009/9/ac" r="203" s="3" customFormat="true" x14ac:dyDescent="0.25">
      <c r="A203" s="401"/>
      <c r="B203" s="126"/>
      <c r="L203" s="126"/>
      <c r="V203" s="126"/>
      <c r="AF203" s="126"/>
      <c r="AP203" s="126"/>
      <c r="AZ203" s="126"/>
      <c r="BJ203" s="126"/>
      <c r="BT203" s="126"/>
      <c r="CD203" s="126"/>
      <c r="CN203" s="126"/>
      <c r="CO203" s="126"/>
      <c r="CP203" s="126"/>
      <c r="CQ203" s="126"/>
      <c r="CR203" s="126"/>
      <c r="CS203" s="126"/>
      <c r="CT203" s="126"/>
      <c r="CU203" s="126"/>
      <c r="CX203" s="126"/>
      <c r="DH203" s="126"/>
      <c r="DR203" s="126"/>
      <c r="EB203" s="126"/>
      <c r="EL203" s="126"/>
      <c r="EV203" s="126"/>
      <c r="FF203" s="126"/>
      <c r="FP203" s="126"/>
      <c r="FZ203" s="126"/>
      <c r="GJ203" s="126"/>
      <c r="GT203" s="126"/>
      <c r="HD203" s="126"/>
      <c r="HN203" s="126"/>
      <c r="HX203" s="126"/>
      <c r="IH203" s="126"/>
      <c r="IR203" s="126"/>
      <c r="JB203" s="126"/>
      <c r="JL203" s="126"/>
      <c r="JV203" s="126"/>
      <c r="KF203" s="126"/>
      <c r="KP203" s="126"/>
      <c r="KZ203" s="126"/>
    </row>
    <row xmlns:x14ac="http://schemas.microsoft.com/office/spreadsheetml/2009/9/ac" r="204" s="3" customFormat="true" x14ac:dyDescent="0.25">
      <c r="A204" s="401"/>
      <c r="B204" s="126"/>
      <c r="L204" s="126"/>
      <c r="V204" s="126"/>
      <c r="AF204" s="126"/>
      <c r="AP204" s="126"/>
      <c r="AZ204" s="126"/>
      <c r="BJ204" s="126"/>
      <c r="BT204" s="126"/>
      <c r="CD204" s="126"/>
      <c r="CN204" s="126"/>
      <c r="CO204" s="126"/>
      <c r="CP204" s="126"/>
      <c r="CQ204" s="126"/>
      <c r="CR204" s="126"/>
      <c r="CS204" s="126"/>
      <c r="CT204" s="126"/>
      <c r="CU204" s="126"/>
      <c r="CX204" s="126"/>
      <c r="DH204" s="126"/>
      <c r="DR204" s="126"/>
      <c r="EB204" s="126"/>
      <c r="EL204" s="126"/>
      <c r="EV204" s="126"/>
      <c r="FF204" s="126"/>
      <c r="FP204" s="126"/>
      <c r="FZ204" s="126"/>
      <c r="GJ204" s="126"/>
      <c r="GT204" s="126"/>
      <c r="HD204" s="126"/>
      <c r="HN204" s="126"/>
      <c r="HX204" s="126"/>
      <c r="IH204" s="126"/>
      <c r="IR204" s="126"/>
      <c r="JB204" s="126"/>
      <c r="JL204" s="126"/>
      <c r="JV204" s="126"/>
      <c r="KF204" s="126"/>
      <c r="KP204" s="126"/>
      <c r="KZ204" s="126"/>
    </row>
    <row xmlns:x14ac="http://schemas.microsoft.com/office/spreadsheetml/2009/9/ac" r="205" s="3" customFormat="true" x14ac:dyDescent="0.25">
      <c r="A205" s="401"/>
      <c r="B205" s="126"/>
      <c r="L205" s="126"/>
      <c r="V205" s="126"/>
      <c r="AF205" s="126"/>
      <c r="AP205" s="126"/>
      <c r="AZ205" s="126"/>
      <c r="BJ205" s="126"/>
      <c r="BT205" s="126"/>
      <c r="CD205" s="126"/>
      <c r="CN205" s="126"/>
      <c r="CO205" s="126"/>
      <c r="CP205" s="126"/>
      <c r="CQ205" s="126"/>
      <c r="CR205" s="126"/>
      <c r="CS205" s="126"/>
      <c r="CT205" s="126"/>
      <c r="CU205" s="126"/>
      <c r="CX205" s="126"/>
      <c r="DH205" s="126"/>
      <c r="DR205" s="126"/>
      <c r="EB205" s="126"/>
      <c r="EL205" s="126"/>
      <c r="EV205" s="126"/>
      <c r="FF205" s="126"/>
      <c r="FP205" s="126"/>
      <c r="FZ205" s="126"/>
      <c r="GJ205" s="126"/>
      <c r="GT205" s="126"/>
      <c r="HD205" s="126"/>
      <c r="HN205" s="126"/>
      <c r="HX205" s="126"/>
      <c r="IH205" s="126"/>
      <c r="IR205" s="126"/>
      <c r="JB205" s="126"/>
      <c r="JL205" s="126"/>
      <c r="JV205" s="126"/>
      <c r="KF205" s="126"/>
      <c r="KP205" s="126"/>
      <c r="KZ205" s="126"/>
    </row>
    <row xmlns:x14ac="http://schemas.microsoft.com/office/spreadsheetml/2009/9/ac" r="206" s="3" customFormat="true" x14ac:dyDescent="0.25">
      <c r="A206" s="401"/>
      <c r="B206" s="126"/>
      <c r="L206" s="126"/>
      <c r="V206" s="126"/>
      <c r="AF206" s="126"/>
      <c r="AP206" s="126"/>
      <c r="AZ206" s="126"/>
      <c r="BJ206" s="126"/>
      <c r="BT206" s="126"/>
      <c r="CD206" s="126"/>
      <c r="CN206" s="126"/>
      <c r="CO206" s="126"/>
      <c r="CP206" s="126"/>
      <c r="CQ206" s="126"/>
      <c r="CR206" s="126"/>
      <c r="CS206" s="126"/>
      <c r="CT206" s="126"/>
      <c r="CU206" s="126"/>
      <c r="CX206" s="126"/>
      <c r="DH206" s="126"/>
      <c r="DR206" s="126"/>
      <c r="EB206" s="126"/>
      <c r="EL206" s="126"/>
      <c r="EV206" s="126"/>
      <c r="FF206" s="126"/>
      <c r="FP206" s="126"/>
      <c r="FZ206" s="126"/>
      <c r="GJ206" s="126"/>
      <c r="GT206" s="126"/>
      <c r="HD206" s="126"/>
      <c r="HN206" s="126"/>
      <c r="HX206" s="126"/>
      <c r="IH206" s="126"/>
      <c r="IR206" s="126"/>
      <c r="JB206" s="126"/>
      <c r="JL206" s="126"/>
      <c r="JV206" s="126"/>
      <c r="KF206" s="126"/>
      <c r="KP206" s="126"/>
      <c r="KZ206" s="126"/>
    </row>
    <row xmlns:x14ac="http://schemas.microsoft.com/office/spreadsheetml/2009/9/ac" r="207" s="3" customFormat="true" x14ac:dyDescent="0.25">
      <c r="A207" s="401"/>
      <c r="B207" s="126"/>
      <c r="L207" s="126"/>
      <c r="V207" s="126"/>
      <c r="AF207" s="126"/>
      <c r="AP207" s="126"/>
      <c r="AZ207" s="126"/>
      <c r="BJ207" s="126"/>
      <c r="BT207" s="126"/>
      <c r="CD207" s="126"/>
      <c r="CN207" s="126"/>
      <c r="CO207" s="126"/>
      <c r="CP207" s="126"/>
      <c r="CQ207" s="126"/>
      <c r="CR207" s="126"/>
      <c r="CS207" s="126"/>
      <c r="CT207" s="126"/>
      <c r="CU207" s="126"/>
      <c r="CX207" s="126"/>
      <c r="DH207" s="126"/>
      <c r="DR207" s="126"/>
      <c r="EB207" s="126"/>
      <c r="EL207" s="126"/>
      <c r="EV207" s="126"/>
      <c r="FF207" s="126"/>
      <c r="FP207" s="126"/>
      <c r="FZ207" s="126"/>
      <c r="GJ207" s="126"/>
      <c r="GT207" s="126"/>
      <c r="HD207" s="126"/>
      <c r="HN207" s="126"/>
      <c r="HX207" s="126"/>
      <c r="IH207" s="126"/>
      <c r="IR207" s="126"/>
      <c r="JB207" s="126"/>
      <c r="JL207" s="126"/>
      <c r="JV207" s="126"/>
      <c r="KF207" s="126"/>
      <c r="KP207" s="126"/>
      <c r="KZ207" s="126"/>
    </row>
    <row xmlns:x14ac="http://schemas.microsoft.com/office/spreadsheetml/2009/9/ac" r="208" s="3" customFormat="true" x14ac:dyDescent="0.25">
      <c r="A208" s="401"/>
      <c r="B208" s="126"/>
      <c r="L208" s="126"/>
      <c r="V208" s="126"/>
      <c r="AF208" s="126"/>
      <c r="AP208" s="126"/>
      <c r="AZ208" s="126"/>
      <c r="BJ208" s="126"/>
      <c r="BT208" s="126"/>
      <c r="CD208" s="126"/>
      <c r="CN208" s="126"/>
      <c r="CO208" s="126"/>
      <c r="CP208" s="126"/>
      <c r="CQ208" s="126"/>
      <c r="CR208" s="126"/>
      <c r="CS208" s="126"/>
      <c r="CT208" s="126"/>
      <c r="CU208" s="126"/>
      <c r="CX208" s="126"/>
      <c r="DH208" s="126"/>
      <c r="DR208" s="126"/>
      <c r="EB208" s="126"/>
      <c r="EL208" s="126"/>
      <c r="EV208" s="126"/>
      <c r="FF208" s="126"/>
      <c r="FP208" s="126"/>
      <c r="FZ208" s="126"/>
      <c r="GJ208" s="126"/>
      <c r="GT208" s="126"/>
      <c r="HD208" s="126"/>
      <c r="HN208" s="126"/>
      <c r="HX208" s="126"/>
      <c r="IH208" s="126"/>
      <c r="IR208" s="126"/>
      <c r="JB208" s="126"/>
      <c r="JL208" s="126"/>
      <c r="JV208" s="126"/>
      <c r="KF208" s="126"/>
      <c r="KP208" s="126"/>
      <c r="KZ208" s="126"/>
    </row>
    <row xmlns:x14ac="http://schemas.microsoft.com/office/spreadsheetml/2009/9/ac" r="209" s="3" customFormat="true" x14ac:dyDescent="0.25">
      <c r="A209" s="401"/>
      <c r="B209" s="126"/>
      <c r="L209" s="126"/>
      <c r="V209" s="126"/>
      <c r="AF209" s="126"/>
      <c r="AP209" s="126"/>
      <c r="AZ209" s="126"/>
      <c r="BJ209" s="126"/>
      <c r="BT209" s="126"/>
      <c r="CD209" s="126"/>
      <c r="CN209" s="126"/>
      <c r="CO209" s="126"/>
      <c r="CP209" s="126"/>
      <c r="CQ209" s="126"/>
      <c r="CR209" s="126"/>
      <c r="CS209" s="126"/>
      <c r="CT209" s="126"/>
      <c r="CU209" s="126"/>
      <c r="CX209" s="126"/>
      <c r="DH209" s="126"/>
      <c r="DR209" s="126"/>
      <c r="EB209" s="126"/>
      <c r="EL209" s="126"/>
      <c r="EV209" s="126"/>
      <c r="FF209" s="126"/>
      <c r="FP209" s="126"/>
      <c r="FZ209" s="126"/>
      <c r="GJ209" s="126"/>
      <c r="GT209" s="126"/>
      <c r="HD209" s="126"/>
      <c r="HN209" s="126"/>
      <c r="HX209" s="126"/>
      <c r="IH209" s="126"/>
      <c r="IR209" s="126"/>
      <c r="JB209" s="126"/>
      <c r="JL209" s="126"/>
      <c r="JV209" s="126"/>
      <c r="KF209" s="126"/>
      <c r="KP209" s="126"/>
      <c r="KZ209" s="126"/>
    </row>
    <row xmlns:x14ac="http://schemas.microsoft.com/office/spreadsheetml/2009/9/ac" r="210" s="3" customFormat="true" x14ac:dyDescent="0.25">
      <c r="A210" s="401"/>
      <c r="B210" s="126"/>
      <c r="L210" s="126"/>
      <c r="V210" s="126"/>
      <c r="AF210" s="126"/>
      <c r="AP210" s="126"/>
      <c r="AZ210" s="126"/>
      <c r="BJ210" s="126"/>
      <c r="BT210" s="126"/>
      <c r="CD210" s="126"/>
      <c r="CN210" s="126"/>
      <c r="CO210" s="126"/>
      <c r="CP210" s="126"/>
      <c r="CQ210" s="126"/>
      <c r="CR210" s="126"/>
      <c r="CS210" s="126"/>
      <c r="CT210" s="126"/>
      <c r="CU210" s="126"/>
      <c r="CX210" s="126"/>
      <c r="DH210" s="126"/>
      <c r="DR210" s="126"/>
      <c r="EB210" s="126"/>
      <c r="EL210" s="126"/>
      <c r="EV210" s="126"/>
      <c r="FF210" s="126"/>
      <c r="FP210" s="126"/>
      <c r="FZ210" s="126"/>
      <c r="GJ210" s="126"/>
      <c r="GT210" s="126"/>
      <c r="HD210" s="126"/>
      <c r="HN210" s="126"/>
      <c r="HX210" s="126"/>
      <c r="IH210" s="126"/>
      <c r="IR210" s="126"/>
      <c r="JB210" s="126"/>
      <c r="JL210" s="126"/>
      <c r="JV210" s="126"/>
      <c r="KF210" s="126"/>
      <c r="KP210" s="126"/>
      <c r="KZ210" s="126"/>
    </row>
    <row xmlns:x14ac="http://schemas.microsoft.com/office/spreadsheetml/2009/9/ac" r="211" s="3" customFormat="true" x14ac:dyDescent="0.25">
      <c r="A211" s="401"/>
      <c r="B211" s="126"/>
      <c r="L211" s="126"/>
      <c r="V211" s="126"/>
      <c r="AF211" s="126"/>
      <c r="AP211" s="126"/>
      <c r="AZ211" s="126"/>
      <c r="BJ211" s="126"/>
      <c r="BT211" s="126"/>
      <c r="CD211" s="126"/>
      <c r="CN211" s="126"/>
      <c r="CO211" s="126"/>
      <c r="CP211" s="126"/>
      <c r="CQ211" s="126"/>
      <c r="CR211" s="126"/>
      <c r="CS211" s="126"/>
      <c r="CT211" s="126"/>
      <c r="CU211" s="126"/>
      <c r="CX211" s="126"/>
      <c r="DH211" s="126"/>
      <c r="DR211" s="126"/>
      <c r="EB211" s="126"/>
      <c r="EL211" s="126"/>
      <c r="EV211" s="126"/>
      <c r="FF211" s="126"/>
      <c r="FP211" s="126"/>
      <c r="FZ211" s="126"/>
      <c r="GJ211" s="126"/>
      <c r="GT211" s="126"/>
      <c r="HD211" s="126"/>
      <c r="HN211" s="126"/>
      <c r="HX211" s="126"/>
      <c r="IH211" s="126"/>
      <c r="IR211" s="126"/>
      <c r="JB211" s="126"/>
      <c r="JL211" s="126"/>
      <c r="JV211" s="126"/>
      <c r="KF211" s="126"/>
      <c r="KP211" s="126"/>
      <c r="KZ211" s="126"/>
    </row>
    <row xmlns:x14ac="http://schemas.microsoft.com/office/spreadsheetml/2009/9/ac" r="212" s="3" customFormat="true" x14ac:dyDescent="0.25">
      <c r="A212" s="401"/>
      <c r="B212" s="126"/>
      <c r="L212" s="126"/>
      <c r="V212" s="126"/>
      <c r="AF212" s="126"/>
      <c r="AP212" s="126"/>
      <c r="AZ212" s="126"/>
      <c r="BJ212" s="126"/>
      <c r="BT212" s="126"/>
      <c r="CD212" s="126"/>
      <c r="CN212" s="126"/>
      <c r="CO212" s="126"/>
      <c r="CP212" s="126"/>
      <c r="CQ212" s="126"/>
      <c r="CR212" s="126"/>
      <c r="CS212" s="126"/>
      <c r="CT212" s="126"/>
      <c r="CU212" s="126"/>
      <c r="CX212" s="126"/>
      <c r="DH212" s="126"/>
      <c r="DR212" s="126"/>
      <c r="EB212" s="126"/>
      <c r="EL212" s="126"/>
      <c r="EV212" s="126"/>
      <c r="FF212" s="126"/>
      <c r="FP212" s="126"/>
      <c r="FZ212" s="126"/>
      <c r="GJ212" s="126"/>
      <c r="GT212" s="126"/>
      <c r="HD212" s="126"/>
      <c r="HN212" s="126"/>
      <c r="HX212" s="126"/>
      <c r="IH212" s="126"/>
      <c r="IR212" s="126"/>
      <c r="JB212" s="126"/>
      <c r="JL212" s="126"/>
      <c r="JV212" s="126"/>
      <c r="KF212" s="126"/>
      <c r="KP212" s="126"/>
      <c r="KZ212" s="126"/>
    </row>
    <row xmlns:x14ac="http://schemas.microsoft.com/office/spreadsheetml/2009/9/ac" r="213" s="3" customFormat="true" x14ac:dyDescent="0.25">
      <c r="A213" s="401"/>
      <c r="B213" s="126"/>
      <c r="L213" s="126"/>
      <c r="V213" s="126"/>
      <c r="AF213" s="126"/>
      <c r="AP213" s="126"/>
      <c r="AZ213" s="126"/>
      <c r="BJ213" s="126"/>
      <c r="BT213" s="126"/>
      <c r="CD213" s="126"/>
      <c r="CN213" s="126"/>
      <c r="CO213" s="126"/>
      <c r="CP213" s="126"/>
      <c r="CQ213" s="126"/>
      <c r="CR213" s="126"/>
      <c r="CS213" s="126"/>
      <c r="CT213" s="126"/>
      <c r="CU213" s="126"/>
      <c r="CX213" s="126"/>
      <c r="DH213" s="126"/>
      <c r="DR213" s="126"/>
      <c r="EB213" s="126"/>
      <c r="EL213" s="126"/>
      <c r="EV213" s="126"/>
      <c r="FF213" s="126"/>
      <c r="FP213" s="126"/>
      <c r="FZ213" s="126"/>
      <c r="GJ213" s="126"/>
      <c r="GT213" s="126"/>
      <c r="HD213" s="126"/>
      <c r="HN213" s="126"/>
      <c r="HX213" s="126"/>
      <c r="IH213" s="126"/>
      <c r="IR213" s="126"/>
      <c r="JB213" s="126"/>
      <c r="JL213" s="126"/>
      <c r="JV213" s="126"/>
      <c r="KF213" s="126"/>
      <c r="KP213" s="126"/>
      <c r="KZ213" s="126"/>
    </row>
    <row xmlns:x14ac="http://schemas.microsoft.com/office/spreadsheetml/2009/9/ac" r="214" s="3" customFormat="true" x14ac:dyDescent="0.25">
      <c r="A214" s="401"/>
      <c r="B214" s="126"/>
      <c r="L214" s="126"/>
      <c r="V214" s="126"/>
      <c r="AF214" s="126"/>
      <c r="AP214" s="126"/>
      <c r="AZ214" s="126"/>
      <c r="BJ214" s="126"/>
      <c r="BT214" s="126"/>
      <c r="CD214" s="126"/>
      <c r="CN214" s="126"/>
      <c r="CO214" s="126"/>
      <c r="CP214" s="126"/>
      <c r="CQ214" s="126"/>
      <c r="CR214" s="126"/>
      <c r="CS214" s="126"/>
      <c r="CT214" s="126"/>
      <c r="CU214" s="126"/>
      <c r="CX214" s="126"/>
      <c r="DH214" s="126"/>
      <c r="DR214" s="126"/>
      <c r="EB214" s="126"/>
      <c r="EL214" s="126"/>
      <c r="EV214" s="126"/>
      <c r="FF214" s="126"/>
      <c r="FP214" s="126"/>
      <c r="FZ214" s="126"/>
      <c r="GJ214" s="126"/>
      <c r="GT214" s="126"/>
      <c r="HD214" s="126"/>
      <c r="HN214" s="126"/>
      <c r="HX214" s="126"/>
      <c r="IH214" s="126"/>
      <c r="IR214" s="126"/>
      <c r="JB214" s="126"/>
      <c r="JL214" s="126"/>
      <c r="JV214" s="126"/>
      <c r="KF214" s="126"/>
      <c r="KP214" s="126"/>
      <c r="KZ214" s="126"/>
    </row>
    <row xmlns:x14ac="http://schemas.microsoft.com/office/spreadsheetml/2009/9/ac" r="215" s="3" customFormat="true" x14ac:dyDescent="0.25">
      <c r="A215" s="401"/>
      <c r="B215" s="126"/>
      <c r="L215" s="126"/>
      <c r="V215" s="126"/>
      <c r="AF215" s="126"/>
      <c r="AP215" s="126"/>
      <c r="AZ215" s="126"/>
      <c r="BJ215" s="126"/>
      <c r="BT215" s="126"/>
      <c r="CD215" s="126"/>
      <c r="CN215" s="126"/>
      <c r="CO215" s="126"/>
      <c r="CP215" s="126"/>
      <c r="CQ215" s="126"/>
      <c r="CR215" s="126"/>
      <c r="CS215" s="126"/>
      <c r="CT215" s="126"/>
      <c r="CU215" s="126"/>
      <c r="CX215" s="126"/>
      <c r="DH215" s="126"/>
      <c r="DR215" s="126"/>
      <c r="EB215" s="126"/>
      <c r="EL215" s="126"/>
      <c r="EV215" s="126"/>
      <c r="FF215" s="126"/>
      <c r="FP215" s="126"/>
      <c r="FZ215" s="126"/>
      <c r="GJ215" s="126"/>
      <c r="GT215" s="126"/>
      <c r="HD215" s="126"/>
      <c r="HN215" s="126"/>
      <c r="HX215" s="126"/>
      <c r="IH215" s="126"/>
      <c r="IR215" s="126"/>
      <c r="JB215" s="126"/>
      <c r="JL215" s="126"/>
      <c r="JV215" s="126"/>
      <c r="KF215" s="126"/>
      <c r="KP215" s="126"/>
      <c r="KZ215" s="126"/>
    </row>
    <row xmlns:x14ac="http://schemas.microsoft.com/office/spreadsheetml/2009/9/ac" r="216" s="3" customFormat="true" x14ac:dyDescent="0.25">
      <c r="A216" s="401"/>
      <c r="B216" s="126"/>
      <c r="L216" s="126"/>
      <c r="V216" s="126"/>
      <c r="AF216" s="126"/>
      <c r="AP216" s="126"/>
      <c r="AZ216" s="126"/>
      <c r="BJ216" s="126"/>
      <c r="BT216" s="126"/>
      <c r="CD216" s="126"/>
      <c r="CN216" s="126"/>
      <c r="CO216" s="126"/>
      <c r="CP216" s="126"/>
      <c r="CQ216" s="126"/>
      <c r="CR216" s="126"/>
      <c r="CS216" s="126"/>
      <c r="CT216" s="126"/>
      <c r="CU216" s="126"/>
      <c r="CX216" s="126"/>
      <c r="DH216" s="126"/>
      <c r="DR216" s="126"/>
      <c r="EB216" s="126"/>
      <c r="EL216" s="126"/>
      <c r="EV216" s="126"/>
      <c r="FF216" s="126"/>
      <c r="FP216" s="126"/>
      <c r="FZ216" s="126"/>
      <c r="GJ216" s="126"/>
      <c r="GT216" s="126"/>
      <c r="HD216" s="126"/>
      <c r="HN216" s="126"/>
      <c r="HX216" s="126"/>
      <c r="IH216" s="126"/>
      <c r="IR216" s="126"/>
      <c r="JB216" s="126"/>
      <c r="JL216" s="126"/>
      <c r="JV216" s="126"/>
      <c r="KF216" s="126"/>
      <c r="KP216" s="126"/>
      <c r="KZ216" s="126"/>
    </row>
    <row xmlns:x14ac="http://schemas.microsoft.com/office/spreadsheetml/2009/9/ac" r="217" s="3" customFormat="true" x14ac:dyDescent="0.25">
      <c r="A217" s="401"/>
      <c r="B217" s="126"/>
      <c r="L217" s="126"/>
      <c r="V217" s="126"/>
      <c r="AF217" s="126"/>
      <c r="AP217" s="126"/>
      <c r="AZ217" s="126"/>
      <c r="BJ217" s="126"/>
      <c r="BT217" s="126"/>
      <c r="CD217" s="126"/>
      <c r="CN217" s="126"/>
      <c r="CO217" s="126"/>
      <c r="CP217" s="126"/>
      <c r="CQ217" s="126"/>
      <c r="CR217" s="126"/>
      <c r="CS217" s="126"/>
      <c r="CT217" s="126"/>
      <c r="CU217" s="126"/>
      <c r="CX217" s="126"/>
      <c r="DH217" s="126"/>
      <c r="DR217" s="126"/>
      <c r="EB217" s="126"/>
      <c r="EL217" s="126"/>
      <c r="EV217" s="126"/>
      <c r="FF217" s="126"/>
      <c r="FP217" s="126"/>
      <c r="FZ217" s="126"/>
      <c r="GJ217" s="126"/>
      <c r="GT217" s="126"/>
      <c r="HD217" s="126"/>
      <c r="HN217" s="126"/>
      <c r="HX217" s="126"/>
      <c r="IH217" s="126"/>
      <c r="IR217" s="126"/>
      <c r="JB217" s="126"/>
      <c r="JL217" s="126"/>
      <c r="JV217" s="126"/>
      <c r="KF217" s="126"/>
      <c r="KP217" s="126"/>
      <c r="KZ217" s="126"/>
    </row>
    <row xmlns:x14ac="http://schemas.microsoft.com/office/spreadsheetml/2009/9/ac" r="218" s="3" customFormat="true" x14ac:dyDescent="0.25">
      <c r="A218" s="401"/>
      <c r="B218" s="126"/>
      <c r="L218" s="126"/>
      <c r="V218" s="126"/>
      <c r="AF218" s="126"/>
      <c r="AP218" s="126"/>
      <c r="AZ218" s="126"/>
      <c r="BJ218" s="126"/>
      <c r="BT218" s="126"/>
      <c r="CD218" s="126"/>
      <c r="CN218" s="126"/>
      <c r="CO218" s="126"/>
      <c r="CP218" s="126"/>
      <c r="CQ218" s="126"/>
      <c r="CR218" s="126"/>
      <c r="CS218" s="126"/>
      <c r="CT218" s="126"/>
      <c r="CU218" s="126"/>
      <c r="CX218" s="126"/>
      <c r="DH218" s="126"/>
      <c r="DR218" s="126"/>
      <c r="EB218" s="126"/>
      <c r="EL218" s="126"/>
      <c r="EV218" s="126"/>
      <c r="FF218" s="126"/>
      <c r="FP218" s="126"/>
      <c r="FZ218" s="126"/>
      <c r="GJ218" s="126"/>
      <c r="GT218" s="126"/>
      <c r="HD218" s="126"/>
      <c r="HN218" s="126"/>
      <c r="HX218" s="126"/>
      <c r="IH218" s="126"/>
      <c r="IR218" s="126"/>
      <c r="JB218" s="126"/>
      <c r="JL218" s="126"/>
      <c r="JV218" s="126"/>
      <c r="KF218" s="126"/>
      <c r="KP218" s="126"/>
      <c r="KZ218" s="126"/>
    </row>
    <row xmlns:x14ac="http://schemas.microsoft.com/office/spreadsheetml/2009/9/ac" r="219" s="3" customFormat="true" x14ac:dyDescent="0.25">
      <c r="A219" s="401"/>
      <c r="B219" s="126"/>
      <c r="L219" s="126"/>
      <c r="V219" s="126"/>
      <c r="AF219" s="126"/>
      <c r="AP219" s="126"/>
      <c r="AZ219" s="126"/>
      <c r="BJ219" s="126"/>
      <c r="BT219" s="126"/>
      <c r="CD219" s="126"/>
      <c r="CN219" s="126"/>
      <c r="CO219" s="126"/>
      <c r="CP219" s="126"/>
      <c r="CQ219" s="126"/>
      <c r="CR219" s="126"/>
      <c r="CS219" s="126"/>
      <c r="CT219" s="126"/>
      <c r="CU219" s="126"/>
      <c r="CX219" s="126"/>
      <c r="DH219" s="126"/>
      <c r="DR219" s="126"/>
      <c r="EB219" s="126"/>
      <c r="EL219" s="126"/>
      <c r="EV219" s="126"/>
      <c r="FF219" s="126"/>
      <c r="FP219" s="126"/>
      <c r="FZ219" s="126"/>
      <c r="GJ219" s="126"/>
      <c r="GT219" s="126"/>
      <c r="HD219" s="126"/>
      <c r="HN219" s="126"/>
      <c r="HX219" s="126"/>
      <c r="IH219" s="126"/>
      <c r="IR219" s="126"/>
      <c r="JB219" s="126"/>
      <c r="JL219" s="126"/>
      <c r="JV219" s="126"/>
      <c r="KF219" s="126"/>
      <c r="KP219" s="126"/>
      <c r="KZ219" s="126"/>
    </row>
    <row xmlns:x14ac="http://schemas.microsoft.com/office/spreadsheetml/2009/9/ac" r="220" s="3" customFormat="true" x14ac:dyDescent="0.25">
      <c r="A220" s="401"/>
      <c r="B220" s="126"/>
      <c r="L220" s="126"/>
      <c r="V220" s="126"/>
      <c r="AF220" s="126"/>
      <c r="AP220" s="126"/>
      <c r="AZ220" s="126"/>
      <c r="BJ220" s="126"/>
      <c r="BT220" s="126"/>
      <c r="CD220" s="126"/>
      <c r="CN220" s="126"/>
      <c r="CO220" s="126"/>
      <c r="CP220" s="126"/>
      <c r="CQ220" s="126"/>
      <c r="CR220" s="126"/>
      <c r="CS220" s="126"/>
      <c r="CT220" s="126"/>
      <c r="CU220" s="126"/>
      <c r="CX220" s="126"/>
      <c r="DH220" s="126"/>
      <c r="DR220" s="126"/>
      <c r="EB220" s="126"/>
      <c r="EL220" s="126"/>
      <c r="EV220" s="126"/>
      <c r="FF220" s="126"/>
      <c r="FP220" s="126"/>
      <c r="FZ220" s="126"/>
      <c r="GJ220" s="126"/>
      <c r="GT220" s="126"/>
      <c r="HD220" s="126"/>
      <c r="HN220" s="126"/>
      <c r="HX220" s="126"/>
      <c r="IH220" s="126"/>
      <c r="IR220" s="126"/>
      <c r="JB220" s="126"/>
      <c r="JL220" s="126"/>
      <c r="JV220" s="126"/>
      <c r="KF220" s="126"/>
      <c r="KP220" s="126"/>
      <c r="KZ220" s="126"/>
    </row>
    <row xmlns:x14ac="http://schemas.microsoft.com/office/spreadsheetml/2009/9/ac" r="221" s="3" customFormat="true" x14ac:dyDescent="0.25">
      <c r="A221" s="401"/>
      <c r="B221" s="126"/>
      <c r="L221" s="126"/>
      <c r="V221" s="126"/>
      <c r="AF221" s="126"/>
      <c r="AP221" s="126"/>
      <c r="AZ221" s="126"/>
      <c r="BJ221" s="126"/>
      <c r="BT221" s="126"/>
      <c r="CD221" s="126"/>
      <c r="CN221" s="126"/>
      <c r="CO221" s="126"/>
      <c r="CP221" s="126"/>
      <c r="CQ221" s="126"/>
      <c r="CR221" s="126"/>
      <c r="CS221" s="126"/>
      <c r="CT221" s="126"/>
      <c r="CU221" s="126"/>
      <c r="CX221" s="126"/>
      <c r="DH221" s="126"/>
      <c r="DR221" s="126"/>
      <c r="EB221" s="126"/>
      <c r="EL221" s="126"/>
      <c r="EV221" s="126"/>
      <c r="FF221" s="126"/>
      <c r="FP221" s="126"/>
      <c r="FZ221" s="126"/>
      <c r="GJ221" s="126"/>
      <c r="GT221" s="126"/>
      <c r="HD221" s="126"/>
      <c r="HN221" s="126"/>
      <c r="HX221" s="126"/>
      <c r="IH221" s="126"/>
      <c r="IR221" s="126"/>
      <c r="JB221" s="126"/>
      <c r="JL221" s="126"/>
      <c r="JV221" s="126"/>
      <c r="KF221" s="126"/>
      <c r="KP221" s="126"/>
      <c r="KZ221" s="126"/>
    </row>
    <row xmlns:x14ac="http://schemas.microsoft.com/office/spreadsheetml/2009/9/ac" r="222" s="3" customFormat="true" x14ac:dyDescent="0.25">
      <c r="A222" s="401"/>
      <c r="B222" s="126"/>
      <c r="L222" s="126"/>
      <c r="V222" s="126"/>
      <c r="AF222" s="126"/>
      <c r="AP222" s="126"/>
      <c r="AZ222" s="126"/>
      <c r="BJ222" s="126"/>
      <c r="BT222" s="126"/>
      <c r="CD222" s="126"/>
      <c r="CN222" s="126"/>
      <c r="CO222" s="126"/>
      <c r="CP222" s="126"/>
      <c r="CQ222" s="126"/>
      <c r="CR222" s="126"/>
      <c r="CS222" s="126"/>
      <c r="CT222" s="126"/>
      <c r="CU222" s="126"/>
      <c r="CX222" s="126"/>
      <c r="DH222" s="126"/>
      <c r="DR222" s="126"/>
      <c r="EB222" s="126"/>
      <c r="EL222" s="126"/>
      <c r="EV222" s="126"/>
      <c r="FF222" s="126"/>
      <c r="FP222" s="126"/>
      <c r="FZ222" s="126"/>
      <c r="GJ222" s="126"/>
      <c r="GT222" s="126"/>
      <c r="HD222" s="126"/>
      <c r="HN222" s="126"/>
      <c r="HX222" s="126"/>
      <c r="IH222" s="126"/>
      <c r="IR222" s="126"/>
      <c r="JB222" s="126"/>
      <c r="JL222" s="126"/>
      <c r="JV222" s="126"/>
      <c r="KF222" s="126"/>
      <c r="KP222" s="126"/>
      <c r="KZ222" s="126"/>
    </row>
    <row xmlns:x14ac="http://schemas.microsoft.com/office/spreadsheetml/2009/9/ac" r="223" s="3" customFormat="true" x14ac:dyDescent="0.25">
      <c r="A223" s="401"/>
      <c r="B223" s="126"/>
      <c r="L223" s="126"/>
      <c r="V223" s="126"/>
      <c r="AF223" s="126"/>
      <c r="AP223" s="126"/>
      <c r="AZ223" s="126"/>
      <c r="BJ223" s="126"/>
      <c r="BT223" s="126"/>
      <c r="CD223" s="126"/>
      <c r="CN223" s="126"/>
      <c r="CO223" s="126"/>
      <c r="CP223" s="126"/>
      <c r="CQ223" s="126"/>
      <c r="CR223" s="126"/>
      <c r="CS223" s="126"/>
      <c r="CT223" s="126"/>
      <c r="CU223" s="126"/>
      <c r="CX223" s="126"/>
      <c r="DH223" s="126"/>
      <c r="DR223" s="126"/>
      <c r="EB223" s="126"/>
      <c r="EL223" s="126"/>
      <c r="EV223" s="126"/>
      <c r="FF223" s="126"/>
      <c r="FP223" s="126"/>
      <c r="FZ223" s="126"/>
      <c r="GJ223" s="126"/>
      <c r="GT223" s="126"/>
      <c r="HD223" s="126"/>
      <c r="HN223" s="126"/>
      <c r="HX223" s="126"/>
      <c r="IH223" s="126"/>
      <c r="IR223" s="126"/>
      <c r="JB223" s="126"/>
      <c r="JL223" s="126"/>
      <c r="JV223" s="126"/>
      <c r="KF223" s="126"/>
      <c r="KP223" s="126"/>
      <c r="KZ223" s="126"/>
    </row>
    <row xmlns:x14ac="http://schemas.microsoft.com/office/spreadsheetml/2009/9/ac" r="224" s="3" customFormat="true" x14ac:dyDescent="0.25">
      <c r="A224" s="401"/>
      <c r="B224" s="126"/>
      <c r="L224" s="126"/>
      <c r="V224" s="126"/>
      <c r="AF224" s="126"/>
      <c r="AP224" s="126"/>
      <c r="AZ224" s="126"/>
      <c r="BJ224" s="126"/>
      <c r="BT224" s="126"/>
      <c r="CD224" s="126"/>
      <c r="CN224" s="126"/>
      <c r="CO224" s="126"/>
      <c r="CP224" s="126"/>
      <c r="CQ224" s="126"/>
      <c r="CR224" s="126"/>
      <c r="CS224" s="126"/>
      <c r="CT224" s="126"/>
      <c r="CU224" s="126"/>
      <c r="CX224" s="126"/>
      <c r="DH224" s="126"/>
      <c r="DR224" s="126"/>
      <c r="EB224" s="126"/>
      <c r="EL224" s="126"/>
      <c r="EV224" s="126"/>
      <c r="FF224" s="126"/>
      <c r="FP224" s="126"/>
      <c r="FZ224" s="126"/>
      <c r="GJ224" s="126"/>
      <c r="GT224" s="126"/>
      <c r="HD224" s="126"/>
      <c r="HN224" s="126"/>
      <c r="HX224" s="126"/>
      <c r="IH224" s="126"/>
      <c r="IR224" s="126"/>
      <c r="JB224" s="126"/>
      <c r="JL224" s="126"/>
      <c r="JV224" s="126"/>
      <c r="KF224" s="126"/>
      <c r="KP224" s="126"/>
      <c r="KZ224" s="126"/>
    </row>
    <row xmlns:x14ac="http://schemas.microsoft.com/office/spreadsheetml/2009/9/ac" r="225" s="3" customFormat="true" x14ac:dyDescent="0.25">
      <c r="A225" s="401"/>
      <c r="B225" s="126"/>
      <c r="L225" s="126"/>
      <c r="V225" s="126"/>
      <c r="AF225" s="126"/>
      <c r="AP225" s="126"/>
      <c r="AZ225" s="126"/>
      <c r="BJ225" s="126"/>
      <c r="BT225" s="126"/>
      <c r="CD225" s="126"/>
      <c r="CN225" s="126"/>
      <c r="CO225" s="126"/>
      <c r="CP225" s="126"/>
      <c r="CQ225" s="126"/>
      <c r="CR225" s="126"/>
      <c r="CS225" s="126"/>
      <c r="CT225" s="126"/>
      <c r="CU225" s="126"/>
      <c r="CX225" s="126"/>
      <c r="DH225" s="126"/>
      <c r="DR225" s="126"/>
      <c r="EB225" s="126"/>
      <c r="EL225" s="126"/>
      <c r="EV225" s="126"/>
      <c r="FF225" s="126"/>
      <c r="FP225" s="126"/>
      <c r="FZ225" s="126"/>
      <c r="GJ225" s="126"/>
      <c r="GT225" s="126"/>
      <c r="HD225" s="126"/>
      <c r="HN225" s="126"/>
      <c r="HX225" s="126"/>
      <c r="IH225" s="126"/>
      <c r="IR225" s="126"/>
      <c r="JB225" s="126"/>
      <c r="JL225" s="126"/>
      <c r="JV225" s="126"/>
      <c r="KF225" s="126"/>
      <c r="KP225" s="126"/>
      <c r="KZ225" s="126"/>
    </row>
    <row xmlns:x14ac="http://schemas.microsoft.com/office/spreadsheetml/2009/9/ac" r="226" s="3" customFormat="true" x14ac:dyDescent="0.25">
      <c r="A226" s="401"/>
      <c r="B226" s="126"/>
      <c r="L226" s="126"/>
      <c r="V226" s="126"/>
      <c r="AF226" s="126"/>
      <c r="AP226" s="126"/>
      <c r="AZ226" s="126"/>
      <c r="BJ226" s="126"/>
      <c r="BT226" s="126"/>
      <c r="CD226" s="126"/>
      <c r="CN226" s="126"/>
      <c r="CO226" s="126"/>
      <c r="CP226" s="126"/>
      <c r="CQ226" s="126"/>
      <c r="CR226" s="126"/>
      <c r="CS226" s="126"/>
      <c r="CT226" s="126"/>
      <c r="CU226" s="126"/>
      <c r="CX226" s="126"/>
      <c r="DH226" s="126"/>
      <c r="DR226" s="126"/>
      <c r="EB226" s="126"/>
      <c r="EL226" s="126"/>
      <c r="EV226" s="126"/>
      <c r="FF226" s="126"/>
      <c r="FP226" s="126"/>
      <c r="FZ226" s="126"/>
      <c r="GJ226" s="126"/>
      <c r="GT226" s="126"/>
      <c r="HD226" s="126"/>
      <c r="HN226" s="126"/>
      <c r="HX226" s="126"/>
      <c r="IH226" s="126"/>
      <c r="IR226" s="126"/>
      <c r="JB226" s="126"/>
      <c r="JL226" s="126"/>
      <c r="JV226" s="126"/>
      <c r="KF226" s="126"/>
      <c r="KP226" s="126"/>
      <c r="KZ226" s="126"/>
    </row>
    <row xmlns:x14ac="http://schemas.microsoft.com/office/spreadsheetml/2009/9/ac" r="227" s="3" customFormat="true" x14ac:dyDescent="0.25">
      <c r="A227" s="401"/>
      <c r="B227" s="126"/>
      <c r="L227" s="126"/>
      <c r="V227" s="126"/>
      <c r="AF227" s="126"/>
      <c r="AP227" s="126"/>
      <c r="AZ227" s="126"/>
      <c r="BJ227" s="126"/>
      <c r="BT227" s="126"/>
      <c r="CD227" s="126"/>
      <c r="CN227" s="126"/>
      <c r="CO227" s="126"/>
      <c r="CP227" s="126"/>
      <c r="CQ227" s="126"/>
      <c r="CR227" s="126"/>
      <c r="CS227" s="126"/>
      <c r="CT227" s="126"/>
      <c r="CU227" s="126"/>
      <c r="CX227" s="126"/>
      <c r="DH227" s="126"/>
      <c r="DR227" s="126"/>
      <c r="EB227" s="126"/>
      <c r="EL227" s="126"/>
      <c r="EV227" s="126"/>
      <c r="FF227" s="126"/>
      <c r="FP227" s="126"/>
      <c r="FZ227" s="126"/>
      <c r="GJ227" s="126"/>
      <c r="GT227" s="126"/>
      <c r="HD227" s="126"/>
      <c r="HN227" s="126"/>
      <c r="HX227" s="126"/>
      <c r="IH227" s="126"/>
      <c r="IR227" s="126"/>
      <c r="JB227" s="126"/>
      <c r="JL227" s="126"/>
      <c r="JV227" s="126"/>
      <c r="KF227" s="126"/>
      <c r="KP227" s="126"/>
      <c r="KZ227" s="126"/>
    </row>
    <row xmlns:x14ac="http://schemas.microsoft.com/office/spreadsheetml/2009/9/ac" r="228" s="3" customFormat="true" x14ac:dyDescent="0.25">
      <c r="A228" s="401"/>
      <c r="B228" s="126"/>
      <c r="L228" s="126"/>
      <c r="V228" s="126"/>
      <c r="AF228" s="126"/>
      <c r="AP228" s="126"/>
      <c r="AZ228" s="126"/>
      <c r="BJ228" s="126"/>
      <c r="BT228" s="126"/>
      <c r="CD228" s="126"/>
      <c r="CN228" s="126"/>
      <c r="CO228" s="126"/>
      <c r="CP228" s="126"/>
      <c r="CQ228" s="126"/>
      <c r="CR228" s="126"/>
      <c r="CS228" s="126"/>
      <c r="CT228" s="126"/>
      <c r="CU228" s="126"/>
      <c r="CX228" s="126"/>
      <c r="DH228" s="126"/>
      <c r="DR228" s="126"/>
      <c r="EB228" s="126"/>
      <c r="EL228" s="126"/>
      <c r="EV228" s="126"/>
      <c r="FF228" s="126"/>
      <c r="FP228" s="126"/>
      <c r="FZ228" s="126"/>
      <c r="GJ228" s="126"/>
      <c r="GT228" s="126"/>
      <c r="HD228" s="126"/>
      <c r="HN228" s="126"/>
      <c r="HX228" s="126"/>
      <c r="IH228" s="126"/>
      <c r="IR228" s="126"/>
      <c r="JB228" s="126"/>
      <c r="JL228" s="126"/>
      <c r="JV228" s="126"/>
      <c r="KF228" s="126"/>
      <c r="KP228" s="126"/>
      <c r="KZ228" s="126"/>
    </row>
    <row xmlns:x14ac="http://schemas.microsoft.com/office/spreadsheetml/2009/9/ac" r="229" s="3" customFormat="true" x14ac:dyDescent="0.25">
      <c r="A229" s="401"/>
      <c r="B229" s="126"/>
      <c r="L229" s="126"/>
      <c r="V229" s="126"/>
      <c r="AF229" s="126"/>
      <c r="AP229" s="126"/>
      <c r="AZ229" s="126"/>
      <c r="BJ229" s="126"/>
      <c r="BT229" s="126"/>
      <c r="CD229" s="126"/>
      <c r="CN229" s="126"/>
      <c r="CO229" s="126"/>
      <c r="CP229" s="126"/>
      <c r="CQ229" s="126"/>
      <c r="CR229" s="126"/>
      <c r="CS229" s="126"/>
      <c r="CT229" s="126"/>
      <c r="CU229" s="126"/>
      <c r="CX229" s="126"/>
      <c r="DH229" s="126"/>
      <c r="DR229" s="126"/>
      <c r="EB229" s="126"/>
      <c r="EL229" s="126"/>
      <c r="EV229" s="126"/>
      <c r="FF229" s="126"/>
      <c r="FP229" s="126"/>
      <c r="FZ229" s="126"/>
      <c r="GJ229" s="126"/>
      <c r="GT229" s="126"/>
      <c r="HD229" s="126"/>
      <c r="HN229" s="126"/>
      <c r="HX229" s="126"/>
      <c r="IH229" s="126"/>
      <c r="IR229" s="126"/>
      <c r="JB229" s="126"/>
      <c r="JL229" s="126"/>
      <c r="JV229" s="126"/>
      <c r="KF229" s="126"/>
      <c r="KP229" s="126"/>
      <c r="KZ229" s="126"/>
    </row>
    <row xmlns:x14ac="http://schemas.microsoft.com/office/spreadsheetml/2009/9/ac" r="230" s="3" customFormat="true" x14ac:dyDescent="0.25">
      <c r="A230" s="401"/>
      <c r="B230" s="126"/>
      <c r="L230" s="126"/>
      <c r="V230" s="126"/>
      <c r="AF230" s="126"/>
      <c r="AP230" s="126"/>
      <c r="AZ230" s="126"/>
      <c r="BJ230" s="126"/>
      <c r="BT230" s="126"/>
      <c r="CD230" s="126"/>
      <c r="CN230" s="126"/>
      <c r="CO230" s="126"/>
      <c r="CP230" s="126"/>
      <c r="CQ230" s="126"/>
      <c r="CR230" s="126"/>
      <c r="CS230" s="126"/>
      <c r="CT230" s="126"/>
      <c r="CU230" s="126"/>
      <c r="CX230" s="126"/>
      <c r="DH230" s="126"/>
      <c r="DR230" s="126"/>
      <c r="EB230" s="126"/>
      <c r="EL230" s="126"/>
      <c r="EV230" s="126"/>
      <c r="FF230" s="126"/>
      <c r="FP230" s="126"/>
      <c r="FZ230" s="126"/>
      <c r="GJ230" s="126"/>
      <c r="GT230" s="126"/>
      <c r="HD230" s="126"/>
      <c r="HN230" s="126"/>
      <c r="HX230" s="126"/>
      <c r="IH230" s="126"/>
      <c r="IR230" s="126"/>
      <c r="JB230" s="126"/>
      <c r="JL230" s="126"/>
      <c r="JV230" s="126"/>
      <c r="KF230" s="126"/>
      <c r="KP230" s="126"/>
      <c r="KZ230" s="126"/>
    </row>
    <row xmlns:x14ac="http://schemas.microsoft.com/office/spreadsheetml/2009/9/ac" r="231" s="3" customFormat="true" x14ac:dyDescent="0.25">
      <c r="A231" s="401"/>
      <c r="B231" s="126"/>
      <c r="L231" s="126"/>
      <c r="V231" s="126"/>
      <c r="AF231" s="126"/>
      <c r="AP231" s="126"/>
      <c r="AZ231" s="126"/>
      <c r="BJ231" s="126"/>
      <c r="BT231" s="126"/>
      <c r="CD231" s="126"/>
      <c r="CN231" s="126"/>
      <c r="CO231" s="126"/>
      <c r="CP231" s="126"/>
      <c r="CQ231" s="126"/>
      <c r="CR231" s="126"/>
      <c r="CS231" s="126"/>
      <c r="CT231" s="126"/>
      <c r="CU231" s="126"/>
      <c r="CX231" s="126"/>
      <c r="DH231" s="126"/>
      <c r="DR231" s="126"/>
      <c r="EB231" s="126"/>
      <c r="EL231" s="126"/>
      <c r="EV231" s="126"/>
      <c r="FF231" s="126"/>
      <c r="FP231" s="126"/>
      <c r="FZ231" s="126"/>
      <c r="GJ231" s="126"/>
      <c r="GT231" s="126"/>
      <c r="HD231" s="126"/>
      <c r="HN231" s="126"/>
      <c r="HX231" s="126"/>
      <c r="IH231" s="126"/>
      <c r="IR231" s="126"/>
      <c r="JB231" s="126"/>
      <c r="JL231" s="126"/>
      <c r="JV231" s="126"/>
      <c r="KF231" s="126"/>
      <c r="KP231" s="126"/>
      <c r="KZ231" s="126"/>
    </row>
    <row xmlns:x14ac="http://schemas.microsoft.com/office/spreadsheetml/2009/9/ac" r="232" s="3" customFormat="true" x14ac:dyDescent="0.25">
      <c r="A232" s="401"/>
      <c r="B232" s="126"/>
      <c r="L232" s="126"/>
      <c r="V232" s="126"/>
      <c r="AF232" s="126"/>
      <c r="AP232" s="126"/>
      <c r="AZ232" s="126"/>
      <c r="BJ232" s="126"/>
      <c r="BT232" s="126"/>
      <c r="CD232" s="126"/>
      <c r="CN232" s="126"/>
      <c r="CO232" s="126"/>
      <c r="CP232" s="126"/>
      <c r="CQ232" s="126"/>
      <c r="CR232" s="126"/>
      <c r="CS232" s="126"/>
      <c r="CT232" s="126"/>
      <c r="CU232" s="126"/>
      <c r="CX232" s="126"/>
      <c r="DH232" s="126"/>
      <c r="DR232" s="126"/>
      <c r="EB232" s="126"/>
      <c r="EL232" s="126"/>
      <c r="EV232" s="126"/>
      <c r="FF232" s="126"/>
      <c r="FP232" s="126"/>
      <c r="FZ232" s="126"/>
      <c r="GJ232" s="126"/>
      <c r="GT232" s="126"/>
      <c r="HD232" s="126"/>
      <c r="HN232" s="126"/>
      <c r="HX232" s="126"/>
      <c r="IH232" s="126"/>
      <c r="IR232" s="126"/>
      <c r="JB232" s="126"/>
      <c r="JL232" s="126"/>
      <c r="JV232" s="126"/>
      <c r="KF232" s="126"/>
      <c r="KP232" s="126"/>
      <c r="KZ232" s="126"/>
    </row>
    <row xmlns:x14ac="http://schemas.microsoft.com/office/spreadsheetml/2009/9/ac" r="233" s="3" customFormat="true" x14ac:dyDescent="0.25">
      <c r="A233" s="401"/>
      <c r="B233" s="126"/>
      <c r="L233" s="126"/>
      <c r="V233" s="126"/>
      <c r="AF233" s="126"/>
      <c r="AP233" s="126"/>
      <c r="AZ233" s="126"/>
      <c r="BJ233" s="126"/>
      <c r="BT233" s="126"/>
      <c r="CD233" s="126"/>
      <c r="CN233" s="126"/>
      <c r="CO233" s="126"/>
      <c r="CP233" s="126"/>
      <c r="CQ233" s="126"/>
      <c r="CR233" s="126"/>
      <c r="CS233" s="126"/>
      <c r="CT233" s="126"/>
      <c r="CU233" s="126"/>
      <c r="CX233" s="126"/>
      <c r="DH233" s="126"/>
      <c r="DR233" s="126"/>
      <c r="EB233" s="126"/>
      <c r="EL233" s="126"/>
      <c r="EV233" s="126"/>
      <c r="FF233" s="126"/>
      <c r="FP233" s="126"/>
      <c r="FZ233" s="126"/>
      <c r="GJ233" s="126"/>
      <c r="GT233" s="126"/>
      <c r="HD233" s="126"/>
      <c r="HN233" s="126"/>
      <c r="HX233" s="126"/>
      <c r="IH233" s="126"/>
      <c r="IR233" s="126"/>
      <c r="JB233" s="126"/>
      <c r="JL233" s="126"/>
      <c r="JV233" s="126"/>
      <c r="KF233" s="126"/>
      <c r="KP233" s="126"/>
      <c r="KZ233" s="126"/>
    </row>
    <row xmlns:x14ac="http://schemas.microsoft.com/office/spreadsheetml/2009/9/ac" r="234" s="3" customFormat="true" x14ac:dyDescent="0.25">
      <c r="A234" s="401"/>
      <c r="B234" s="126"/>
      <c r="L234" s="126"/>
      <c r="V234" s="126"/>
      <c r="AF234" s="126"/>
      <c r="AP234" s="126"/>
      <c r="AZ234" s="126"/>
      <c r="BJ234" s="126"/>
      <c r="BT234" s="126"/>
      <c r="CD234" s="126"/>
      <c r="CN234" s="126"/>
      <c r="CO234" s="126"/>
      <c r="CP234" s="126"/>
      <c r="CQ234" s="126"/>
      <c r="CR234" s="126"/>
      <c r="CS234" s="126"/>
      <c r="CT234" s="126"/>
      <c r="CU234" s="126"/>
      <c r="CX234" s="126"/>
      <c r="DH234" s="126"/>
      <c r="DR234" s="126"/>
      <c r="EB234" s="126"/>
      <c r="EL234" s="126"/>
      <c r="EV234" s="126"/>
      <c r="FF234" s="126"/>
      <c r="FP234" s="126"/>
      <c r="FZ234" s="126"/>
      <c r="GJ234" s="126"/>
      <c r="GT234" s="126"/>
      <c r="HD234" s="126"/>
      <c r="HN234" s="126"/>
      <c r="HX234" s="126"/>
      <c r="IH234" s="126"/>
      <c r="IR234" s="126"/>
      <c r="JB234" s="126"/>
      <c r="JL234" s="126"/>
      <c r="JV234" s="126"/>
      <c r="KF234" s="126"/>
      <c r="KP234" s="126"/>
      <c r="KZ234" s="126"/>
    </row>
    <row xmlns:x14ac="http://schemas.microsoft.com/office/spreadsheetml/2009/9/ac" r="235" s="3" customFormat="true" x14ac:dyDescent="0.25">
      <c r="A235" s="401"/>
      <c r="B235" s="126"/>
      <c r="L235" s="126"/>
      <c r="V235" s="126"/>
      <c r="AF235" s="126"/>
      <c r="AP235" s="126"/>
      <c r="AZ235" s="126"/>
      <c r="BJ235" s="126"/>
      <c r="BT235" s="126"/>
      <c r="CD235" s="126"/>
      <c r="CN235" s="126"/>
      <c r="CO235" s="126"/>
      <c r="CP235" s="126"/>
      <c r="CQ235" s="126"/>
      <c r="CR235" s="126"/>
      <c r="CS235" s="126"/>
      <c r="CT235" s="126"/>
      <c r="CU235" s="126"/>
      <c r="CX235" s="126"/>
      <c r="DH235" s="126"/>
      <c r="DR235" s="126"/>
      <c r="EB235" s="126"/>
      <c r="EL235" s="126"/>
      <c r="EV235" s="126"/>
      <c r="FF235" s="126"/>
      <c r="FP235" s="126"/>
      <c r="FZ235" s="126"/>
      <c r="GJ235" s="126"/>
      <c r="GT235" s="126"/>
      <c r="HD235" s="126"/>
      <c r="HN235" s="126"/>
      <c r="HX235" s="126"/>
      <c r="IH235" s="126"/>
      <c r="IR235" s="126"/>
      <c r="JB235" s="126"/>
      <c r="JL235" s="126"/>
      <c r="JV235" s="126"/>
      <c r="KF235" s="126"/>
      <c r="KP235" s="126"/>
      <c r="KZ235" s="126"/>
    </row>
    <row xmlns:x14ac="http://schemas.microsoft.com/office/spreadsheetml/2009/9/ac" r="236" s="3" customFormat="true" x14ac:dyDescent="0.25">
      <c r="A236" s="401"/>
      <c r="B236" s="126"/>
      <c r="L236" s="126"/>
      <c r="V236" s="126"/>
      <c r="AF236" s="126"/>
      <c r="AP236" s="126"/>
      <c r="AZ236" s="126"/>
      <c r="BJ236" s="126"/>
      <c r="BT236" s="126"/>
      <c r="CD236" s="126"/>
      <c r="CN236" s="126"/>
      <c r="CO236" s="126"/>
      <c r="CP236" s="126"/>
      <c r="CQ236" s="126"/>
      <c r="CR236" s="126"/>
      <c r="CS236" s="126"/>
      <c r="CT236" s="126"/>
      <c r="CU236" s="126"/>
      <c r="CX236" s="126"/>
      <c r="DH236" s="126"/>
      <c r="DR236" s="126"/>
      <c r="EB236" s="126"/>
      <c r="EL236" s="126"/>
      <c r="EV236" s="126"/>
      <c r="FF236" s="126"/>
      <c r="FP236" s="126"/>
      <c r="FZ236" s="126"/>
      <c r="GJ236" s="126"/>
      <c r="GT236" s="126"/>
      <c r="HD236" s="126"/>
      <c r="HN236" s="126"/>
      <c r="HX236" s="126"/>
      <c r="IH236" s="126"/>
      <c r="IR236" s="126"/>
      <c r="JB236" s="126"/>
      <c r="JL236" s="126"/>
      <c r="JV236" s="126"/>
      <c r="KF236" s="126"/>
      <c r="KP236" s="126"/>
      <c r="KZ236" s="126"/>
    </row>
    <row xmlns:x14ac="http://schemas.microsoft.com/office/spreadsheetml/2009/9/ac" r="237" s="3" customFormat="true" x14ac:dyDescent="0.25">
      <c r="A237" s="401"/>
      <c r="B237" s="126"/>
      <c r="L237" s="126"/>
      <c r="V237" s="126"/>
      <c r="AF237" s="126"/>
      <c r="AP237" s="126"/>
      <c r="AZ237" s="126"/>
      <c r="BJ237" s="126"/>
      <c r="BT237" s="126"/>
      <c r="CD237" s="126"/>
      <c r="CN237" s="126"/>
      <c r="CO237" s="126"/>
      <c r="CP237" s="126"/>
      <c r="CQ237" s="126"/>
      <c r="CR237" s="126"/>
      <c r="CS237" s="126"/>
      <c r="CT237" s="126"/>
      <c r="CU237" s="126"/>
      <c r="CX237" s="126"/>
      <c r="DH237" s="126"/>
      <c r="DR237" s="126"/>
      <c r="EB237" s="126"/>
      <c r="EL237" s="126"/>
      <c r="EV237" s="126"/>
      <c r="FF237" s="126"/>
      <c r="FP237" s="126"/>
      <c r="FZ237" s="126"/>
      <c r="GJ237" s="126"/>
      <c r="GT237" s="126"/>
      <c r="HD237" s="126"/>
      <c r="HN237" s="126"/>
      <c r="HX237" s="126"/>
      <c r="IH237" s="126"/>
      <c r="IR237" s="126"/>
      <c r="JB237" s="126"/>
      <c r="JL237" s="126"/>
      <c r="JV237" s="126"/>
      <c r="KF237" s="126"/>
      <c r="KP237" s="126"/>
      <c r="KZ237" s="126"/>
    </row>
    <row xmlns:x14ac="http://schemas.microsoft.com/office/spreadsheetml/2009/9/ac" r="238" s="3" customFormat="true" x14ac:dyDescent="0.25">
      <c r="A238" s="401"/>
      <c r="B238" s="126"/>
      <c r="L238" s="126"/>
      <c r="V238" s="126"/>
      <c r="AF238" s="126"/>
      <c r="AP238" s="126"/>
      <c r="AZ238" s="126"/>
      <c r="BJ238" s="126"/>
      <c r="BT238" s="126"/>
      <c r="CD238" s="126"/>
      <c r="CN238" s="126"/>
      <c r="CO238" s="126"/>
      <c r="CP238" s="126"/>
      <c r="CQ238" s="126"/>
      <c r="CR238" s="126"/>
      <c r="CS238" s="126"/>
      <c r="CT238" s="126"/>
      <c r="CU238" s="126"/>
      <c r="CX238" s="126"/>
      <c r="DH238" s="126"/>
      <c r="DR238" s="126"/>
      <c r="EB238" s="126"/>
      <c r="EL238" s="126"/>
      <c r="EV238" s="126"/>
      <c r="FF238" s="126"/>
      <c r="FP238" s="126"/>
      <c r="FZ238" s="126"/>
      <c r="GJ238" s="126"/>
      <c r="GT238" s="126"/>
      <c r="HD238" s="126"/>
      <c r="HN238" s="126"/>
      <c r="HX238" s="126"/>
      <c r="IH238" s="126"/>
      <c r="IR238" s="126"/>
      <c r="JB238" s="126"/>
      <c r="JL238" s="126"/>
      <c r="JV238" s="126"/>
      <c r="KF238" s="126"/>
      <c r="KP238" s="126"/>
      <c r="KZ238" s="126"/>
    </row>
    <row xmlns:x14ac="http://schemas.microsoft.com/office/spreadsheetml/2009/9/ac" r="239" s="3" customFormat="true" x14ac:dyDescent="0.25">
      <c r="A239" s="401"/>
      <c r="B239" s="126"/>
      <c r="L239" s="126"/>
      <c r="V239" s="126"/>
      <c r="AF239" s="126"/>
      <c r="AP239" s="126"/>
      <c r="AZ239" s="126"/>
      <c r="BJ239" s="126"/>
      <c r="BT239" s="126"/>
      <c r="CD239" s="126"/>
      <c r="CN239" s="126"/>
      <c r="CO239" s="126"/>
      <c r="CP239" s="126"/>
      <c r="CQ239" s="126"/>
      <c r="CR239" s="126"/>
      <c r="CS239" s="126"/>
      <c r="CT239" s="126"/>
      <c r="CU239" s="126"/>
      <c r="CX239" s="126"/>
      <c r="DH239" s="126"/>
      <c r="DR239" s="126"/>
      <c r="EB239" s="126"/>
      <c r="EL239" s="126"/>
      <c r="EV239" s="126"/>
      <c r="FF239" s="126"/>
      <c r="FP239" s="126"/>
      <c r="FZ239" s="126"/>
      <c r="GJ239" s="126"/>
      <c r="GT239" s="126"/>
      <c r="HD239" s="126"/>
      <c r="HN239" s="126"/>
      <c r="HX239" s="126"/>
      <c r="IH239" s="126"/>
      <c r="IR239" s="126"/>
      <c r="JB239" s="126"/>
      <c r="JL239" s="126"/>
      <c r="JV239" s="126"/>
      <c r="KF239" s="126"/>
      <c r="KP239" s="126"/>
      <c r="KZ239" s="126"/>
    </row>
    <row xmlns:x14ac="http://schemas.microsoft.com/office/spreadsheetml/2009/9/ac" r="240" s="3" customFormat="true" x14ac:dyDescent="0.25">
      <c r="A240" s="401"/>
      <c r="B240" s="126"/>
      <c r="L240" s="126"/>
      <c r="V240" s="126"/>
      <c r="AF240" s="126"/>
      <c r="AP240" s="126"/>
      <c r="AZ240" s="126"/>
      <c r="BJ240" s="126"/>
      <c r="BT240" s="126"/>
      <c r="CD240" s="126"/>
      <c r="CN240" s="126"/>
      <c r="CO240" s="126"/>
      <c r="CP240" s="126"/>
      <c r="CQ240" s="126"/>
      <c r="CR240" s="126"/>
      <c r="CS240" s="126"/>
      <c r="CT240" s="126"/>
      <c r="CU240" s="126"/>
      <c r="CX240" s="126"/>
      <c r="DH240" s="126"/>
      <c r="DR240" s="126"/>
      <c r="EB240" s="126"/>
      <c r="EL240" s="126"/>
      <c r="EV240" s="126"/>
      <c r="FF240" s="126"/>
      <c r="FP240" s="126"/>
      <c r="FZ240" s="126"/>
      <c r="GJ240" s="126"/>
      <c r="GT240" s="126"/>
      <c r="HD240" s="126"/>
      <c r="HN240" s="126"/>
      <c r="HX240" s="126"/>
      <c r="IH240" s="126"/>
      <c r="IR240" s="126"/>
      <c r="JB240" s="126"/>
      <c r="JL240" s="126"/>
      <c r="JV240" s="126"/>
      <c r="KF240" s="126"/>
      <c r="KP240" s="126"/>
      <c r="KZ240" s="126"/>
    </row>
    <row xmlns:x14ac="http://schemas.microsoft.com/office/spreadsheetml/2009/9/ac" r="241" s="3" customFormat="true" x14ac:dyDescent="0.25">
      <c r="A241" s="401"/>
      <c r="B241" s="126"/>
      <c r="L241" s="126"/>
      <c r="V241" s="126"/>
      <c r="AF241" s="126"/>
      <c r="AP241" s="126"/>
      <c r="AZ241" s="126"/>
      <c r="BJ241" s="126"/>
      <c r="BT241" s="126"/>
      <c r="CD241" s="126"/>
      <c r="CN241" s="126"/>
      <c r="CO241" s="126"/>
      <c r="CP241" s="126"/>
      <c r="CQ241" s="126"/>
      <c r="CR241" s="126"/>
      <c r="CS241" s="126"/>
      <c r="CT241" s="126"/>
      <c r="CU241" s="126"/>
      <c r="CX241" s="126"/>
      <c r="DH241" s="126"/>
      <c r="DR241" s="126"/>
      <c r="EB241" s="126"/>
      <c r="EL241" s="126"/>
      <c r="EV241" s="126"/>
      <c r="FF241" s="126"/>
      <c r="FP241" s="126"/>
      <c r="FZ241" s="126"/>
      <c r="GJ241" s="126"/>
      <c r="GT241" s="126"/>
      <c r="HD241" s="126"/>
      <c r="HN241" s="126"/>
      <c r="HX241" s="126"/>
      <c r="IH241" s="126"/>
      <c r="IR241" s="126"/>
      <c r="JB241" s="126"/>
      <c r="JL241" s="126"/>
      <c r="JV241" s="126"/>
      <c r="KF241" s="126"/>
      <c r="KP241" s="126"/>
      <c r="KZ241" s="126"/>
    </row>
    <row xmlns:x14ac="http://schemas.microsoft.com/office/spreadsheetml/2009/9/ac" r="242" s="3" customFormat="true" x14ac:dyDescent="0.25">
      <c r="A242" s="401"/>
      <c r="B242" s="126"/>
      <c r="L242" s="126"/>
      <c r="V242" s="126"/>
      <c r="AF242" s="126"/>
      <c r="AP242" s="126"/>
      <c r="AZ242" s="126"/>
      <c r="BJ242" s="126"/>
      <c r="BT242" s="126"/>
      <c r="CD242" s="126"/>
      <c r="CN242" s="126"/>
      <c r="CO242" s="126"/>
      <c r="CP242" s="126"/>
      <c r="CQ242" s="126"/>
      <c r="CR242" s="126"/>
      <c r="CS242" s="126"/>
      <c r="CT242" s="126"/>
      <c r="CU242" s="126"/>
      <c r="CX242" s="126"/>
      <c r="DH242" s="126"/>
      <c r="DR242" s="126"/>
      <c r="EB242" s="126"/>
      <c r="EL242" s="126"/>
      <c r="EV242" s="126"/>
      <c r="FF242" s="126"/>
      <c r="FP242" s="126"/>
      <c r="FZ242" s="126"/>
      <c r="GJ242" s="126"/>
      <c r="GT242" s="126"/>
      <c r="HD242" s="126"/>
      <c r="HN242" s="126"/>
      <c r="HX242" s="126"/>
      <c r="IH242" s="126"/>
      <c r="IR242" s="126"/>
      <c r="JB242" s="126"/>
      <c r="JL242" s="126"/>
      <c r="JV242" s="126"/>
      <c r="KF242" s="126"/>
      <c r="KP242" s="126"/>
      <c r="KZ242" s="126"/>
    </row>
    <row xmlns:x14ac="http://schemas.microsoft.com/office/spreadsheetml/2009/9/ac" r="243" s="3" customFormat="true" x14ac:dyDescent="0.25">
      <c r="A243" s="401"/>
      <c r="B243" s="126"/>
      <c r="L243" s="126"/>
      <c r="V243" s="126"/>
      <c r="AF243" s="126"/>
      <c r="AP243" s="126"/>
      <c r="AZ243" s="126"/>
      <c r="BJ243" s="126"/>
      <c r="BT243" s="126"/>
      <c r="CD243" s="126"/>
      <c r="CN243" s="126"/>
      <c r="CO243" s="126"/>
      <c r="CP243" s="126"/>
      <c r="CQ243" s="126"/>
      <c r="CR243" s="126"/>
      <c r="CS243" s="126"/>
      <c r="CT243" s="126"/>
      <c r="CU243" s="126"/>
      <c r="CX243" s="126"/>
      <c r="DH243" s="126"/>
      <c r="DR243" s="126"/>
      <c r="EB243" s="126"/>
      <c r="EL243" s="126"/>
      <c r="EV243" s="126"/>
      <c r="FF243" s="126"/>
      <c r="FP243" s="126"/>
      <c r="FZ243" s="126"/>
      <c r="GJ243" s="126"/>
      <c r="GT243" s="126"/>
      <c r="HD243" s="126"/>
      <c r="HN243" s="126"/>
      <c r="HX243" s="126"/>
      <c r="IH243" s="126"/>
      <c r="IR243" s="126"/>
      <c r="JB243" s="126"/>
      <c r="JL243" s="126"/>
      <c r="JV243" s="126"/>
      <c r="KF243" s="126"/>
      <c r="KP243" s="126"/>
      <c r="KZ243" s="126"/>
    </row>
    <row xmlns:x14ac="http://schemas.microsoft.com/office/spreadsheetml/2009/9/ac" r="244" s="3" customFormat="true" x14ac:dyDescent="0.25">
      <c r="A244" s="401"/>
      <c r="B244" s="126"/>
      <c r="L244" s="126"/>
      <c r="V244" s="126"/>
      <c r="AF244" s="126"/>
      <c r="AP244" s="126"/>
      <c r="AZ244" s="126"/>
      <c r="BJ244" s="126"/>
      <c r="BT244" s="126"/>
      <c r="CD244" s="126"/>
      <c r="CN244" s="126"/>
      <c r="CO244" s="126"/>
      <c r="CP244" s="126"/>
      <c r="CQ244" s="126"/>
      <c r="CR244" s="126"/>
      <c r="CS244" s="126"/>
      <c r="CT244" s="126"/>
      <c r="CU244" s="126"/>
      <c r="CX244" s="126"/>
      <c r="DH244" s="126"/>
      <c r="DR244" s="126"/>
      <c r="EB244" s="126"/>
      <c r="EL244" s="126"/>
      <c r="EV244" s="126"/>
      <c r="FF244" s="126"/>
      <c r="FP244" s="126"/>
      <c r="FZ244" s="126"/>
      <c r="GJ244" s="126"/>
      <c r="GT244" s="126"/>
      <c r="HD244" s="126"/>
      <c r="HN244" s="126"/>
      <c r="HX244" s="126"/>
      <c r="IH244" s="126"/>
      <c r="IR244" s="126"/>
      <c r="JB244" s="126"/>
      <c r="JL244" s="126"/>
      <c r="JV244" s="126"/>
      <c r="KF244" s="126"/>
      <c r="KP244" s="126"/>
      <c r="KZ244" s="126"/>
    </row>
    <row xmlns:x14ac="http://schemas.microsoft.com/office/spreadsheetml/2009/9/ac" r="245" s="3" customFormat="true" x14ac:dyDescent="0.25">
      <c r="A245" s="401"/>
      <c r="B245" s="126"/>
      <c r="L245" s="126"/>
      <c r="V245" s="126"/>
      <c r="AF245" s="126"/>
      <c r="AP245" s="126"/>
      <c r="AZ245" s="126"/>
      <c r="BJ245" s="126"/>
      <c r="BT245" s="126"/>
      <c r="CD245" s="126"/>
      <c r="CN245" s="126"/>
      <c r="CO245" s="126"/>
      <c r="CP245" s="126"/>
      <c r="CQ245" s="126"/>
      <c r="CR245" s="126"/>
      <c r="CS245" s="126"/>
      <c r="CT245" s="126"/>
      <c r="CU245" s="126"/>
      <c r="CX245" s="126"/>
      <c r="DH245" s="126"/>
      <c r="DR245" s="126"/>
      <c r="EB245" s="126"/>
      <c r="EL245" s="126"/>
      <c r="EV245" s="126"/>
      <c r="FF245" s="126"/>
      <c r="FP245" s="126"/>
      <c r="FZ245" s="126"/>
      <c r="GJ245" s="126"/>
      <c r="GT245" s="126"/>
      <c r="HD245" s="126"/>
      <c r="HN245" s="126"/>
      <c r="HX245" s="126"/>
      <c r="IH245" s="126"/>
      <c r="IR245" s="126"/>
      <c r="JB245" s="126"/>
      <c r="JL245" s="126"/>
      <c r="JV245" s="126"/>
      <c r="KF245" s="126"/>
      <c r="KP245" s="126"/>
      <c r="KZ245" s="126"/>
    </row>
    <row xmlns:x14ac="http://schemas.microsoft.com/office/spreadsheetml/2009/9/ac" r="246" s="3" customFormat="true" x14ac:dyDescent="0.25">
      <c r="A246" s="401"/>
      <c r="B246" s="126"/>
      <c r="L246" s="126"/>
      <c r="V246" s="126"/>
      <c r="AF246" s="126"/>
      <c r="AP246" s="126"/>
      <c r="AZ246" s="126"/>
      <c r="BJ246" s="126"/>
      <c r="BT246" s="126"/>
      <c r="CD246" s="126"/>
      <c r="CN246" s="126"/>
      <c r="CO246" s="126"/>
      <c r="CP246" s="126"/>
      <c r="CQ246" s="126"/>
      <c r="CR246" s="126"/>
      <c r="CS246" s="126"/>
      <c r="CT246" s="126"/>
      <c r="CU246" s="126"/>
      <c r="CX246" s="126"/>
      <c r="DH246" s="126"/>
      <c r="DR246" s="126"/>
      <c r="EB246" s="126"/>
      <c r="EL246" s="126"/>
      <c r="EV246" s="126"/>
      <c r="FF246" s="126"/>
      <c r="FP246" s="126"/>
      <c r="FZ246" s="126"/>
      <c r="GJ246" s="126"/>
      <c r="GT246" s="126"/>
      <c r="HD246" s="126"/>
      <c r="HN246" s="126"/>
      <c r="HX246" s="126"/>
      <c r="IH246" s="126"/>
      <c r="IR246" s="126"/>
      <c r="JB246" s="126"/>
      <c r="JL246" s="126"/>
      <c r="JV246" s="126"/>
      <c r="KF246" s="126"/>
      <c r="KP246" s="126"/>
      <c r="KZ246" s="126"/>
    </row>
    <row xmlns:x14ac="http://schemas.microsoft.com/office/spreadsheetml/2009/9/ac" r="247" s="3" customFormat="true" x14ac:dyDescent="0.25">
      <c r="A247" s="401"/>
      <c r="B247" s="126"/>
      <c r="L247" s="126"/>
      <c r="V247" s="126"/>
      <c r="AF247" s="126"/>
      <c r="AP247" s="126"/>
      <c r="AZ247" s="126"/>
      <c r="BJ247" s="126"/>
      <c r="BT247" s="126"/>
      <c r="CD247" s="126"/>
      <c r="CN247" s="126"/>
      <c r="CO247" s="126"/>
      <c r="CP247" s="126"/>
      <c r="CQ247" s="126"/>
      <c r="CR247" s="126"/>
      <c r="CS247" s="126"/>
      <c r="CT247" s="126"/>
      <c r="CU247" s="126"/>
      <c r="CX247" s="126"/>
      <c r="DH247" s="126"/>
      <c r="DR247" s="126"/>
      <c r="EB247" s="126"/>
      <c r="EL247" s="126"/>
      <c r="EV247" s="126"/>
      <c r="FF247" s="126"/>
      <c r="FP247" s="126"/>
      <c r="FZ247" s="126"/>
      <c r="GJ247" s="126"/>
      <c r="GT247" s="126"/>
      <c r="HD247" s="126"/>
      <c r="HN247" s="126"/>
      <c r="HX247" s="126"/>
      <c r="IH247" s="126"/>
      <c r="IR247" s="126"/>
      <c r="JB247" s="126"/>
      <c r="JL247" s="126"/>
      <c r="JV247" s="126"/>
      <c r="KF247" s="126"/>
      <c r="KP247" s="126"/>
      <c r="KZ247" s="126"/>
    </row>
    <row xmlns:x14ac="http://schemas.microsoft.com/office/spreadsheetml/2009/9/ac" r="248" s="3" customFormat="true" x14ac:dyDescent="0.25">
      <c r="A248" s="401"/>
      <c r="B248" s="126"/>
      <c r="L248" s="126"/>
      <c r="V248" s="126"/>
      <c r="AF248" s="126"/>
      <c r="AP248" s="126"/>
      <c r="AZ248" s="126"/>
      <c r="BJ248" s="126"/>
      <c r="BT248" s="126"/>
      <c r="CD248" s="126"/>
      <c r="CN248" s="126"/>
      <c r="CO248" s="126"/>
      <c r="CP248" s="126"/>
      <c r="CQ248" s="126"/>
      <c r="CR248" s="126"/>
      <c r="CS248" s="126"/>
      <c r="CT248" s="126"/>
      <c r="CU248" s="126"/>
      <c r="CX248" s="126"/>
      <c r="DH248" s="126"/>
      <c r="DR248" s="126"/>
      <c r="EB248" s="126"/>
      <c r="EL248" s="126"/>
      <c r="EV248" s="126"/>
      <c r="FF248" s="126"/>
      <c r="FP248" s="126"/>
      <c r="FZ248" s="126"/>
      <c r="GJ248" s="126"/>
      <c r="GT248" s="126"/>
      <c r="HD248" s="126"/>
      <c r="HN248" s="126"/>
      <c r="HX248" s="126"/>
      <c r="IH248" s="126"/>
      <c r="IR248" s="126"/>
      <c r="JB248" s="126"/>
      <c r="JL248" s="126"/>
      <c r="JV248" s="126"/>
      <c r="KF248" s="126"/>
      <c r="KP248" s="126"/>
      <c r="KZ248" s="126"/>
    </row>
    <row xmlns:x14ac="http://schemas.microsoft.com/office/spreadsheetml/2009/9/ac" r="249" s="3" customFormat="true" x14ac:dyDescent="0.25">
      <c r="A249" s="401"/>
      <c r="B249" s="126"/>
      <c r="L249" s="126"/>
      <c r="V249" s="126"/>
      <c r="AF249" s="126"/>
      <c r="AP249" s="126"/>
      <c r="AZ249" s="126"/>
      <c r="BJ249" s="126"/>
      <c r="BT249" s="126"/>
      <c r="CD249" s="126"/>
      <c r="CN249" s="126"/>
      <c r="CO249" s="126"/>
      <c r="CP249" s="126"/>
      <c r="CQ249" s="126"/>
      <c r="CR249" s="126"/>
      <c r="CS249" s="126"/>
      <c r="CT249" s="126"/>
      <c r="CU249" s="126"/>
      <c r="CX249" s="126"/>
      <c r="DH249" s="126"/>
      <c r="DR249" s="126"/>
      <c r="EB249" s="126"/>
      <c r="EL249" s="126"/>
      <c r="EV249" s="126"/>
      <c r="FF249" s="126"/>
      <c r="FP249" s="126"/>
      <c r="FZ249" s="126"/>
      <c r="GJ249" s="126"/>
      <c r="GT249" s="126"/>
      <c r="HD249" s="126"/>
      <c r="HN249" s="126"/>
      <c r="HX249" s="126"/>
      <c r="IH249" s="126"/>
      <c r="IR249" s="126"/>
      <c r="JB249" s="126"/>
      <c r="JL249" s="126"/>
      <c r="JV249" s="126"/>
      <c r="KF249" s="126"/>
      <c r="KP249" s="126"/>
      <c r="KZ249" s="126"/>
    </row>
    <row xmlns:x14ac="http://schemas.microsoft.com/office/spreadsheetml/2009/9/ac" r="250" s="3" customFormat="true" x14ac:dyDescent="0.25">
      <c r="A250" s="401"/>
      <c r="B250" s="126"/>
      <c r="L250" s="126"/>
      <c r="V250" s="126"/>
      <c r="AF250" s="126"/>
      <c r="AP250" s="126"/>
      <c r="AZ250" s="126"/>
      <c r="BJ250" s="126"/>
      <c r="BT250" s="126"/>
      <c r="CD250" s="126"/>
      <c r="CN250" s="126"/>
      <c r="CO250" s="126"/>
      <c r="CP250" s="126"/>
      <c r="CQ250" s="126"/>
      <c r="CR250" s="126"/>
      <c r="CS250" s="126"/>
      <c r="CT250" s="126"/>
      <c r="CU250" s="126"/>
      <c r="CX250" s="126"/>
      <c r="DH250" s="126"/>
      <c r="DR250" s="126"/>
      <c r="EB250" s="126"/>
      <c r="EL250" s="126"/>
      <c r="EV250" s="126"/>
      <c r="FF250" s="126"/>
      <c r="FP250" s="126"/>
      <c r="FZ250" s="126"/>
      <c r="GJ250" s="126"/>
      <c r="GT250" s="126"/>
      <c r="HD250" s="126"/>
      <c r="HN250" s="126"/>
      <c r="HX250" s="126"/>
      <c r="IH250" s="126"/>
      <c r="IR250" s="126"/>
      <c r="JB250" s="126"/>
      <c r="JL250" s="126"/>
      <c r="JV250" s="126"/>
      <c r="KF250" s="126"/>
      <c r="KP250" s="126"/>
      <c r="KZ250" s="126"/>
    </row>
    <row xmlns:x14ac="http://schemas.microsoft.com/office/spreadsheetml/2009/9/ac" r="251" s="3" customFormat="true" x14ac:dyDescent="0.25">
      <c r="A251" s="401"/>
      <c r="B251" s="126"/>
      <c r="L251" s="126"/>
      <c r="V251" s="126"/>
      <c r="AF251" s="126"/>
      <c r="AP251" s="126"/>
      <c r="AZ251" s="126"/>
      <c r="BJ251" s="126"/>
      <c r="BT251" s="126"/>
      <c r="CD251" s="126"/>
      <c r="CN251" s="126"/>
      <c r="CO251" s="126"/>
      <c r="CP251" s="126"/>
      <c r="CQ251" s="126"/>
      <c r="CR251" s="126"/>
      <c r="CS251" s="126"/>
      <c r="CT251" s="126"/>
      <c r="CU251" s="126"/>
      <c r="CX251" s="126"/>
      <c r="DH251" s="126"/>
      <c r="DR251" s="126"/>
      <c r="EB251" s="126"/>
      <c r="EL251" s="126"/>
      <c r="EV251" s="126"/>
      <c r="FF251" s="126"/>
      <c r="FP251" s="126"/>
      <c r="FZ251" s="126"/>
      <c r="GJ251" s="126"/>
      <c r="GT251" s="126"/>
      <c r="HD251" s="126"/>
      <c r="HN251" s="126"/>
      <c r="HX251" s="126"/>
      <c r="IH251" s="126"/>
      <c r="IR251" s="126"/>
      <c r="JB251" s="126"/>
      <c r="JL251" s="126"/>
      <c r="JV251" s="126"/>
      <c r="KF251" s="126"/>
      <c r="KP251" s="126"/>
      <c r="KZ251" s="126"/>
    </row>
    <row xmlns:x14ac="http://schemas.microsoft.com/office/spreadsheetml/2009/9/ac" r="252" s="3" customFormat="true" x14ac:dyDescent="0.25">
      <c r="A252" s="401"/>
      <c r="B252" s="126"/>
      <c r="L252" s="126"/>
      <c r="V252" s="126"/>
      <c r="AF252" s="126"/>
      <c r="AP252" s="126"/>
      <c r="AZ252" s="126"/>
      <c r="BJ252" s="126"/>
      <c r="BT252" s="126"/>
      <c r="CD252" s="126"/>
      <c r="CN252" s="126"/>
      <c r="CO252" s="126"/>
      <c r="CP252" s="126"/>
      <c r="CQ252" s="126"/>
      <c r="CR252" s="126"/>
      <c r="CS252" s="126"/>
      <c r="CT252" s="126"/>
      <c r="CU252" s="126"/>
      <c r="CX252" s="126"/>
      <c r="DH252" s="126"/>
      <c r="DR252" s="126"/>
      <c r="EB252" s="126"/>
      <c r="EL252" s="126"/>
      <c r="EV252" s="126"/>
      <c r="FF252" s="126"/>
      <c r="FP252" s="126"/>
      <c r="FZ252" s="126"/>
      <c r="GJ252" s="126"/>
      <c r="GT252" s="126"/>
      <c r="HD252" s="126"/>
      <c r="HN252" s="126"/>
      <c r="HX252" s="126"/>
      <c r="IH252" s="126"/>
      <c r="IR252" s="126"/>
      <c r="JB252" s="126"/>
      <c r="JL252" s="126"/>
      <c r="JV252" s="126"/>
      <c r="KF252" s="126"/>
      <c r="KP252" s="126"/>
      <c r="KZ252" s="126"/>
    </row>
    <row xmlns:x14ac="http://schemas.microsoft.com/office/spreadsheetml/2009/9/ac" r="253" s="3" customFormat="true" x14ac:dyDescent="0.25">
      <c r="A253" s="401"/>
      <c r="B253" s="126"/>
      <c r="L253" s="126"/>
      <c r="V253" s="126"/>
      <c r="AF253" s="126"/>
      <c r="AP253" s="126"/>
      <c r="AZ253" s="126"/>
      <c r="BJ253" s="126"/>
      <c r="BT253" s="126"/>
      <c r="CD253" s="126"/>
      <c r="CN253" s="126"/>
      <c r="CO253" s="126"/>
      <c r="CP253" s="126"/>
      <c r="CQ253" s="126"/>
      <c r="CR253" s="126"/>
      <c r="CS253" s="126"/>
      <c r="CT253" s="126"/>
      <c r="CU253" s="126"/>
      <c r="CX253" s="126"/>
      <c r="DH253" s="126"/>
      <c r="DR253" s="126"/>
      <c r="EB253" s="126"/>
      <c r="EL253" s="126"/>
      <c r="EV253" s="126"/>
      <c r="FF253" s="126"/>
      <c r="FP253" s="126"/>
      <c r="FZ253" s="126"/>
      <c r="GJ253" s="126"/>
      <c r="GT253" s="126"/>
      <c r="HD253" s="126"/>
      <c r="HN253" s="126"/>
      <c r="HX253" s="126"/>
      <c r="IH253" s="126"/>
      <c r="IR253" s="126"/>
      <c r="JB253" s="126"/>
      <c r="JL253" s="126"/>
      <c r="JV253" s="126"/>
      <c r="KF253" s="126"/>
      <c r="KP253" s="126"/>
      <c r="KZ253" s="126"/>
    </row>
    <row xmlns:x14ac="http://schemas.microsoft.com/office/spreadsheetml/2009/9/ac" r="254" s="3" customFormat="true" x14ac:dyDescent="0.25">
      <c r="A254" s="401"/>
      <c r="B254" s="126"/>
      <c r="L254" s="126"/>
      <c r="V254" s="126"/>
      <c r="AF254" s="126"/>
      <c r="AP254" s="126"/>
      <c r="AZ254" s="126"/>
      <c r="BJ254" s="126"/>
      <c r="BT254" s="126"/>
      <c r="CD254" s="126"/>
      <c r="CN254" s="126"/>
      <c r="CO254" s="126"/>
      <c r="CP254" s="126"/>
      <c r="CQ254" s="126"/>
      <c r="CR254" s="126"/>
      <c r="CS254" s="126"/>
      <c r="CT254" s="126"/>
      <c r="CU254" s="126"/>
      <c r="CX254" s="126"/>
      <c r="DH254" s="126"/>
      <c r="DR254" s="126"/>
      <c r="EB254" s="126"/>
      <c r="EL254" s="126"/>
      <c r="EV254" s="126"/>
      <c r="FF254" s="126"/>
      <c r="FP254" s="126"/>
      <c r="FZ254" s="126"/>
      <c r="GJ254" s="126"/>
      <c r="GT254" s="126"/>
      <c r="HD254" s="126"/>
      <c r="HN254" s="126"/>
      <c r="HX254" s="126"/>
      <c r="IH254" s="126"/>
      <c r="IR254" s="126"/>
      <c r="JB254" s="126"/>
      <c r="JL254" s="126"/>
      <c r="JV254" s="126"/>
      <c r="KF254" s="126"/>
      <c r="KP254" s="126"/>
      <c r="KZ254" s="126"/>
    </row>
    <row xmlns:x14ac="http://schemas.microsoft.com/office/spreadsheetml/2009/9/ac" r="255" s="3" customFormat="true" x14ac:dyDescent="0.25">
      <c r="A255" s="401"/>
      <c r="B255" s="126"/>
      <c r="L255" s="126"/>
      <c r="V255" s="126"/>
      <c r="AF255" s="126"/>
      <c r="AP255" s="126"/>
      <c r="AZ255" s="126"/>
      <c r="BJ255" s="126"/>
      <c r="BT255" s="126"/>
      <c r="CD255" s="126"/>
      <c r="CN255" s="126"/>
      <c r="CO255" s="126"/>
      <c r="CP255" s="126"/>
      <c r="CQ255" s="126"/>
      <c r="CR255" s="126"/>
      <c r="CS255" s="126"/>
      <c r="CT255" s="126"/>
      <c r="CU255" s="126"/>
      <c r="CX255" s="126"/>
      <c r="DH255" s="126"/>
      <c r="DR255" s="126"/>
      <c r="EB255" s="126"/>
      <c r="EL255" s="126"/>
      <c r="EV255" s="126"/>
      <c r="FF255" s="126"/>
      <c r="FP255" s="126"/>
      <c r="FZ255" s="126"/>
      <c r="GJ255" s="126"/>
      <c r="GT255" s="126"/>
      <c r="HD255" s="126"/>
      <c r="HN255" s="126"/>
      <c r="HX255" s="126"/>
      <c r="IH255" s="126"/>
      <c r="IR255" s="126"/>
      <c r="JB255" s="126"/>
      <c r="JL255" s="126"/>
      <c r="JV255" s="126"/>
      <c r="KF255" s="126"/>
      <c r="KP255" s="126"/>
      <c r="KZ255" s="126"/>
    </row>
    <row xmlns:x14ac="http://schemas.microsoft.com/office/spreadsheetml/2009/9/ac" r="256" s="3" customFormat="true" x14ac:dyDescent="0.25">
      <c r="A256" s="401"/>
      <c r="B256" s="126"/>
      <c r="L256" s="126"/>
      <c r="V256" s="126"/>
      <c r="AF256" s="126"/>
      <c r="AP256" s="126"/>
      <c r="AZ256" s="126"/>
      <c r="BJ256" s="126"/>
      <c r="BT256" s="126"/>
      <c r="CD256" s="126"/>
      <c r="CN256" s="126"/>
      <c r="CO256" s="126"/>
      <c r="CP256" s="126"/>
      <c r="CQ256" s="126"/>
      <c r="CR256" s="126"/>
      <c r="CS256" s="126"/>
      <c r="CT256" s="126"/>
      <c r="CU256" s="126"/>
      <c r="CX256" s="126"/>
      <c r="DH256" s="126"/>
      <c r="DR256" s="126"/>
      <c r="EB256" s="126"/>
      <c r="EL256" s="126"/>
      <c r="EV256" s="126"/>
      <c r="FF256" s="126"/>
      <c r="FP256" s="126"/>
      <c r="FZ256" s="126"/>
      <c r="GJ256" s="126"/>
      <c r="GT256" s="126"/>
      <c r="HD256" s="126"/>
      <c r="HN256" s="126"/>
      <c r="HX256" s="126"/>
      <c r="IH256" s="126"/>
      <c r="IR256" s="126"/>
      <c r="JB256" s="126"/>
      <c r="JL256" s="126"/>
      <c r="JV256" s="126"/>
      <c r="KF256" s="126"/>
      <c r="KP256" s="126"/>
      <c r="KZ256" s="126"/>
    </row>
    <row xmlns:x14ac="http://schemas.microsoft.com/office/spreadsheetml/2009/9/ac" r="257" s="3" customFormat="true" x14ac:dyDescent="0.25">
      <c r="A257" s="401"/>
      <c r="B257" s="126"/>
      <c r="L257" s="126"/>
      <c r="V257" s="126"/>
      <c r="AF257" s="126"/>
      <c r="AP257" s="126"/>
      <c r="AZ257" s="126"/>
      <c r="BJ257" s="126"/>
      <c r="BT257" s="126"/>
      <c r="CD257" s="126"/>
      <c r="CN257" s="126"/>
      <c r="CO257" s="126"/>
      <c r="CP257" s="126"/>
      <c r="CQ257" s="126"/>
      <c r="CR257" s="126"/>
      <c r="CS257" s="126"/>
      <c r="CT257" s="126"/>
      <c r="CU257" s="126"/>
      <c r="CX257" s="126"/>
      <c r="DH257" s="126"/>
      <c r="DR257" s="126"/>
      <c r="EB257" s="126"/>
      <c r="EL257" s="126"/>
      <c r="EV257" s="126"/>
      <c r="FF257" s="126"/>
      <c r="FP257" s="126"/>
      <c r="FZ257" s="126"/>
      <c r="GJ257" s="126"/>
      <c r="GT257" s="126"/>
      <c r="HD257" s="126"/>
      <c r="HN257" s="126"/>
      <c r="HX257" s="126"/>
      <c r="IH257" s="126"/>
      <c r="IR257" s="126"/>
      <c r="JB257" s="126"/>
      <c r="JL257" s="126"/>
      <c r="JV257" s="126"/>
      <c r="KF257" s="126"/>
      <c r="KP257" s="126"/>
      <c r="KZ257" s="126"/>
    </row>
    <row xmlns:x14ac="http://schemas.microsoft.com/office/spreadsheetml/2009/9/ac" r="258" s="3" customFormat="true" x14ac:dyDescent="0.25">
      <c r="A258" s="401"/>
      <c r="B258" s="126"/>
      <c r="L258" s="126"/>
      <c r="V258" s="126"/>
      <c r="AF258" s="126"/>
      <c r="AP258" s="126"/>
      <c r="AZ258" s="126"/>
      <c r="BJ258" s="126"/>
      <c r="BT258" s="126"/>
      <c r="CD258" s="126"/>
      <c r="CN258" s="126"/>
      <c r="CO258" s="126"/>
      <c r="CP258" s="126"/>
      <c r="CQ258" s="126"/>
      <c r="CR258" s="126"/>
      <c r="CS258" s="126"/>
      <c r="CT258" s="126"/>
      <c r="CU258" s="126"/>
      <c r="CX258" s="126"/>
      <c r="DH258" s="126"/>
      <c r="DR258" s="126"/>
      <c r="EB258" s="126"/>
      <c r="EL258" s="126"/>
      <c r="EV258" s="126"/>
      <c r="FF258" s="126"/>
      <c r="FP258" s="126"/>
      <c r="FZ258" s="126"/>
      <c r="GJ258" s="126"/>
      <c r="GT258" s="126"/>
      <c r="HD258" s="126"/>
      <c r="HN258" s="126"/>
      <c r="HX258" s="126"/>
      <c r="IH258" s="126"/>
      <c r="IR258" s="126"/>
      <c r="JB258" s="126"/>
      <c r="JL258" s="126"/>
      <c r="JV258" s="126"/>
      <c r="KF258" s="126"/>
      <c r="KP258" s="126"/>
      <c r="KZ258" s="126"/>
    </row>
    <row xmlns:x14ac="http://schemas.microsoft.com/office/spreadsheetml/2009/9/ac" r="259" s="3" customFormat="true" x14ac:dyDescent="0.25">
      <c r="A259" s="401"/>
      <c r="B259" s="126"/>
      <c r="L259" s="126"/>
      <c r="V259" s="126"/>
      <c r="AF259" s="126"/>
      <c r="AP259" s="126"/>
      <c r="AZ259" s="126"/>
      <c r="BJ259" s="126"/>
      <c r="BT259" s="126"/>
      <c r="CD259" s="126"/>
      <c r="CN259" s="126"/>
      <c r="CO259" s="126"/>
      <c r="CP259" s="126"/>
      <c r="CQ259" s="126"/>
      <c r="CR259" s="126"/>
      <c r="CS259" s="126"/>
      <c r="CT259" s="126"/>
      <c r="CU259" s="126"/>
      <c r="CX259" s="126"/>
      <c r="DH259" s="126"/>
      <c r="DR259" s="126"/>
      <c r="EB259" s="126"/>
      <c r="EL259" s="126"/>
      <c r="EV259" s="126"/>
      <c r="FF259" s="126"/>
      <c r="FP259" s="126"/>
      <c r="FZ259" s="126"/>
      <c r="GJ259" s="126"/>
      <c r="GT259" s="126"/>
      <c r="HD259" s="126"/>
      <c r="HN259" s="126"/>
      <c r="HX259" s="126"/>
      <c r="IH259" s="126"/>
      <c r="IR259" s="126"/>
      <c r="JB259" s="126"/>
      <c r="JL259" s="126"/>
      <c r="JV259" s="126"/>
      <c r="KF259" s="126"/>
      <c r="KP259" s="126"/>
      <c r="KZ259" s="126"/>
    </row>
    <row xmlns:x14ac="http://schemas.microsoft.com/office/spreadsheetml/2009/9/ac" r="260" s="3" customFormat="true" x14ac:dyDescent="0.25">
      <c r="A260" s="401"/>
      <c r="B260" s="126"/>
      <c r="L260" s="126"/>
      <c r="V260" s="126"/>
      <c r="AF260" s="126"/>
      <c r="AP260" s="126"/>
      <c r="AZ260" s="126"/>
      <c r="BJ260" s="126"/>
      <c r="BT260" s="126"/>
      <c r="CD260" s="126"/>
      <c r="CN260" s="126"/>
      <c r="CO260" s="126"/>
      <c r="CP260" s="126"/>
      <c r="CQ260" s="126"/>
      <c r="CR260" s="126"/>
      <c r="CS260" s="126"/>
      <c r="CT260" s="126"/>
      <c r="CU260" s="126"/>
      <c r="CX260" s="126"/>
      <c r="DH260" s="126"/>
      <c r="DR260" s="126"/>
      <c r="EB260" s="126"/>
      <c r="EL260" s="126"/>
      <c r="EV260" s="126"/>
      <c r="FF260" s="126"/>
      <c r="FP260" s="126"/>
      <c r="FZ260" s="126"/>
      <c r="GJ260" s="126"/>
      <c r="GT260" s="126"/>
      <c r="HD260" s="126"/>
      <c r="HN260" s="126"/>
      <c r="HX260" s="126"/>
      <c r="IH260" s="126"/>
      <c r="IR260" s="126"/>
      <c r="JB260" s="126"/>
      <c r="JL260" s="126"/>
      <c r="JV260" s="126"/>
      <c r="KF260" s="126"/>
      <c r="KP260" s="126"/>
      <c r="KZ260" s="126"/>
    </row>
    <row xmlns:x14ac="http://schemas.microsoft.com/office/spreadsheetml/2009/9/ac" r="261" s="3" customFormat="true" x14ac:dyDescent="0.25">
      <c r="A261" s="401"/>
      <c r="B261" s="126"/>
      <c r="L261" s="126"/>
      <c r="V261" s="126"/>
      <c r="AF261" s="126"/>
      <c r="AP261" s="126"/>
      <c r="AZ261" s="126"/>
      <c r="BJ261" s="126"/>
      <c r="BT261" s="126"/>
      <c r="CD261" s="126"/>
      <c r="CN261" s="126"/>
      <c r="CO261" s="126"/>
      <c r="CP261" s="126"/>
      <c r="CQ261" s="126"/>
      <c r="CR261" s="126"/>
      <c r="CS261" s="126"/>
      <c r="CT261" s="126"/>
      <c r="CU261" s="126"/>
      <c r="CX261" s="126"/>
      <c r="DH261" s="126"/>
      <c r="DR261" s="126"/>
      <c r="EB261" s="126"/>
      <c r="EL261" s="126"/>
      <c r="EV261" s="126"/>
      <c r="FF261" s="126"/>
      <c r="FP261" s="126"/>
      <c r="FZ261" s="126"/>
      <c r="GJ261" s="126"/>
      <c r="GT261" s="126"/>
      <c r="HD261" s="126"/>
      <c r="HN261" s="126"/>
      <c r="HX261" s="126"/>
      <c r="IH261" s="126"/>
      <c r="IR261" s="126"/>
      <c r="JB261" s="126"/>
      <c r="JL261" s="126"/>
      <c r="JV261" s="126"/>
      <c r="KF261" s="126"/>
      <c r="KP261" s="126"/>
      <c r="KZ261" s="126"/>
    </row>
    <row xmlns:x14ac="http://schemas.microsoft.com/office/spreadsheetml/2009/9/ac" r="262" s="3" customFormat="true" x14ac:dyDescent="0.25">
      <c r="A262" s="401"/>
      <c r="B262" s="126"/>
      <c r="L262" s="126"/>
      <c r="V262" s="126"/>
      <c r="AF262" s="126"/>
      <c r="AP262" s="126"/>
      <c r="AZ262" s="126"/>
      <c r="BJ262" s="126"/>
      <c r="BT262" s="126"/>
      <c r="CD262" s="126"/>
      <c r="CN262" s="126"/>
      <c r="CO262" s="126"/>
      <c r="CP262" s="126"/>
      <c r="CQ262" s="126"/>
      <c r="CR262" s="126"/>
      <c r="CS262" s="126"/>
      <c r="CT262" s="126"/>
      <c r="CU262" s="126"/>
      <c r="CX262" s="126"/>
      <c r="DH262" s="126"/>
      <c r="DR262" s="126"/>
      <c r="EB262" s="126"/>
      <c r="EL262" s="126"/>
      <c r="EV262" s="126"/>
      <c r="FF262" s="126"/>
      <c r="FP262" s="126"/>
      <c r="FZ262" s="126"/>
      <c r="GJ262" s="126"/>
      <c r="GT262" s="126"/>
      <c r="HD262" s="126"/>
      <c r="HN262" s="126"/>
      <c r="HX262" s="126"/>
      <c r="IH262" s="126"/>
      <c r="IR262" s="126"/>
      <c r="JB262" s="126"/>
      <c r="JL262" s="126"/>
      <c r="JV262" s="126"/>
      <c r="KF262" s="126"/>
      <c r="KP262" s="126"/>
      <c r="KZ262" s="126"/>
    </row>
    <row xmlns:x14ac="http://schemas.microsoft.com/office/spreadsheetml/2009/9/ac" r="263" s="3" customFormat="true" x14ac:dyDescent="0.25">
      <c r="A263" s="401"/>
      <c r="B263" s="126"/>
      <c r="L263" s="126"/>
      <c r="V263" s="126"/>
      <c r="AF263" s="126"/>
      <c r="AP263" s="126"/>
      <c r="AZ263" s="126"/>
      <c r="BJ263" s="126"/>
      <c r="BT263" s="126"/>
      <c r="CD263" s="126"/>
      <c r="CN263" s="126"/>
      <c r="CO263" s="126"/>
      <c r="CP263" s="126"/>
      <c r="CQ263" s="126"/>
      <c r="CR263" s="126"/>
      <c r="CS263" s="126"/>
      <c r="CT263" s="126"/>
      <c r="CU263" s="126"/>
      <c r="CX263" s="126"/>
      <c r="DH263" s="126"/>
      <c r="DR263" s="126"/>
      <c r="EB263" s="126"/>
      <c r="EL263" s="126"/>
      <c r="EV263" s="126"/>
      <c r="FF263" s="126"/>
      <c r="FP263" s="126"/>
      <c r="FZ263" s="126"/>
      <c r="GJ263" s="126"/>
      <c r="GT263" s="126"/>
      <c r="HD263" s="126"/>
      <c r="HN263" s="126"/>
      <c r="HX263" s="126"/>
      <c r="IH263" s="126"/>
      <c r="IR263" s="126"/>
      <c r="JB263" s="126"/>
      <c r="JL263" s="126"/>
      <c r="JV263" s="126"/>
      <c r="KF263" s="126"/>
      <c r="KP263" s="126"/>
      <c r="KZ263" s="126"/>
    </row>
    <row xmlns:x14ac="http://schemas.microsoft.com/office/spreadsheetml/2009/9/ac" r="264" s="3" customFormat="true" x14ac:dyDescent="0.25">
      <c r="A264" s="401"/>
      <c r="B264" s="126"/>
      <c r="L264" s="126"/>
      <c r="V264" s="126"/>
      <c r="AF264" s="126"/>
      <c r="AP264" s="126"/>
      <c r="AZ264" s="126"/>
      <c r="BJ264" s="126"/>
      <c r="BT264" s="126"/>
      <c r="CD264" s="126"/>
      <c r="CN264" s="126"/>
      <c r="CO264" s="126"/>
      <c r="CP264" s="126"/>
      <c r="CQ264" s="126"/>
      <c r="CR264" s="126"/>
      <c r="CS264" s="126"/>
      <c r="CT264" s="126"/>
      <c r="CU264" s="126"/>
      <c r="CX264" s="126"/>
      <c r="DH264" s="126"/>
      <c r="DR264" s="126"/>
      <c r="EB264" s="126"/>
      <c r="EL264" s="126"/>
      <c r="EV264" s="126"/>
      <c r="FF264" s="126"/>
      <c r="FP264" s="126"/>
      <c r="FZ264" s="126"/>
      <c r="GJ264" s="126"/>
      <c r="GT264" s="126"/>
      <c r="HD264" s="126"/>
      <c r="HN264" s="126"/>
      <c r="HX264" s="126"/>
      <c r="IH264" s="126"/>
      <c r="IR264" s="126"/>
      <c r="JB264" s="126"/>
      <c r="JL264" s="126"/>
      <c r="JV264" s="126"/>
      <c r="KF264" s="126"/>
      <c r="KP264" s="126"/>
      <c r="KZ264" s="126"/>
    </row>
    <row xmlns:x14ac="http://schemas.microsoft.com/office/spreadsheetml/2009/9/ac" r="265" s="3" customFormat="true" x14ac:dyDescent="0.25">
      <c r="A265" s="401"/>
      <c r="B265" s="126"/>
      <c r="L265" s="126"/>
      <c r="V265" s="126"/>
      <c r="AF265" s="126"/>
      <c r="AP265" s="126"/>
      <c r="AZ265" s="126"/>
      <c r="BJ265" s="126"/>
      <c r="BT265" s="126"/>
      <c r="CD265" s="126"/>
      <c r="CN265" s="126"/>
      <c r="CO265" s="126"/>
      <c r="CP265" s="126"/>
      <c r="CQ265" s="126"/>
      <c r="CR265" s="126"/>
      <c r="CS265" s="126"/>
      <c r="CT265" s="126"/>
      <c r="CU265" s="126"/>
      <c r="CX265" s="126"/>
      <c r="DH265" s="126"/>
      <c r="DR265" s="126"/>
      <c r="EB265" s="126"/>
      <c r="EL265" s="126"/>
      <c r="EV265" s="126"/>
      <c r="FF265" s="126"/>
      <c r="FP265" s="126"/>
      <c r="FZ265" s="126"/>
      <c r="GJ265" s="126"/>
      <c r="GT265" s="126"/>
      <c r="HD265" s="126"/>
      <c r="HN265" s="126"/>
      <c r="HX265" s="126"/>
      <c r="IH265" s="126"/>
      <c r="IR265" s="126"/>
      <c r="JB265" s="126"/>
      <c r="JL265" s="126"/>
      <c r="JV265" s="126"/>
      <c r="KF265" s="126"/>
      <c r="KP265" s="126"/>
      <c r="KZ265" s="126"/>
    </row>
    <row xmlns:x14ac="http://schemas.microsoft.com/office/spreadsheetml/2009/9/ac" r="266" s="3" customFormat="true" x14ac:dyDescent="0.25">
      <c r="A266" s="401"/>
      <c r="B266" s="126"/>
      <c r="L266" s="126"/>
      <c r="V266" s="126"/>
      <c r="AF266" s="126"/>
      <c r="AP266" s="126"/>
      <c r="AZ266" s="126"/>
      <c r="BJ266" s="126"/>
      <c r="BT266" s="126"/>
      <c r="CD266" s="126"/>
      <c r="CN266" s="126"/>
      <c r="CO266" s="126"/>
      <c r="CP266" s="126"/>
      <c r="CQ266" s="126"/>
      <c r="CR266" s="126"/>
      <c r="CS266" s="126"/>
      <c r="CT266" s="126"/>
      <c r="CU266" s="126"/>
      <c r="CX266" s="126"/>
      <c r="DH266" s="126"/>
      <c r="DR266" s="126"/>
      <c r="EB266" s="126"/>
      <c r="EL266" s="126"/>
      <c r="EV266" s="126"/>
      <c r="FF266" s="126"/>
      <c r="FP266" s="126"/>
      <c r="FZ266" s="126"/>
      <c r="GJ266" s="126"/>
      <c r="GT266" s="126"/>
      <c r="HD266" s="126"/>
      <c r="HN266" s="126"/>
      <c r="HX266" s="126"/>
      <c r="IH266" s="126"/>
      <c r="IR266" s="126"/>
      <c r="JB266" s="126"/>
      <c r="JL266" s="126"/>
      <c r="JV266" s="126"/>
      <c r="KF266" s="126"/>
      <c r="KP266" s="126"/>
      <c r="KZ266" s="126"/>
    </row>
    <row xmlns:x14ac="http://schemas.microsoft.com/office/spreadsheetml/2009/9/ac" r="267" s="3" customFormat="true" x14ac:dyDescent="0.25">
      <c r="A267" s="401"/>
      <c r="B267" s="126"/>
      <c r="L267" s="126"/>
      <c r="V267" s="126"/>
      <c r="AF267" s="126"/>
      <c r="AP267" s="126"/>
      <c r="AZ267" s="126"/>
      <c r="BJ267" s="126"/>
      <c r="BT267" s="126"/>
      <c r="CD267" s="126"/>
      <c r="CN267" s="126"/>
      <c r="CO267" s="126"/>
      <c r="CP267" s="126"/>
      <c r="CQ267" s="126"/>
      <c r="CR267" s="126"/>
      <c r="CS267" s="126"/>
      <c r="CT267" s="126"/>
      <c r="CU267" s="126"/>
      <c r="CX267" s="126"/>
      <c r="DH267" s="126"/>
      <c r="DR267" s="126"/>
      <c r="EB267" s="126"/>
      <c r="EL267" s="126"/>
      <c r="EV267" s="126"/>
      <c r="FF267" s="126"/>
      <c r="FP267" s="126"/>
      <c r="FZ267" s="126"/>
      <c r="GJ267" s="126"/>
      <c r="GT267" s="126"/>
      <c r="HD267" s="126"/>
      <c r="HN267" s="126"/>
      <c r="HX267" s="126"/>
      <c r="IH267" s="126"/>
      <c r="IR267" s="126"/>
      <c r="JB267" s="126"/>
      <c r="JL267" s="126"/>
      <c r="JV267" s="126"/>
      <c r="KF267" s="126"/>
      <c r="KP267" s="126"/>
      <c r="KZ267" s="126"/>
    </row>
    <row xmlns:x14ac="http://schemas.microsoft.com/office/spreadsheetml/2009/9/ac" r="268" s="3" customFormat="true" x14ac:dyDescent="0.25">
      <c r="A268" s="401"/>
      <c r="B268" s="126"/>
      <c r="L268" s="126"/>
      <c r="V268" s="126"/>
      <c r="AF268" s="126"/>
      <c r="AP268" s="126"/>
      <c r="AZ268" s="126"/>
      <c r="BJ268" s="126"/>
      <c r="BT268" s="126"/>
      <c r="CD268" s="126"/>
      <c r="CN268" s="126"/>
      <c r="CO268" s="126"/>
      <c r="CP268" s="126"/>
      <c r="CQ268" s="126"/>
      <c r="CR268" s="126"/>
      <c r="CS268" s="126"/>
      <c r="CT268" s="126"/>
      <c r="CU268" s="126"/>
      <c r="CX268" s="126"/>
      <c r="DH268" s="126"/>
      <c r="DR268" s="126"/>
      <c r="EB268" s="126"/>
      <c r="EL268" s="126"/>
      <c r="EV268" s="126"/>
      <c r="FF268" s="126"/>
      <c r="FP268" s="126"/>
      <c r="FZ268" s="126"/>
      <c r="GJ268" s="126"/>
      <c r="GT268" s="126"/>
      <c r="HD268" s="126"/>
      <c r="HN268" s="126"/>
      <c r="HX268" s="126"/>
      <c r="IH268" s="126"/>
      <c r="IR268" s="126"/>
      <c r="JB268" s="126"/>
      <c r="JL268" s="126"/>
      <c r="JV268" s="126"/>
      <c r="KF268" s="126"/>
      <c r="KP268" s="126"/>
      <c r="KZ268" s="126"/>
    </row>
    <row xmlns:x14ac="http://schemas.microsoft.com/office/spreadsheetml/2009/9/ac" r="269" s="3" customFormat="true" x14ac:dyDescent="0.25">
      <c r="A269" s="401"/>
      <c r="B269" s="126"/>
      <c r="L269" s="126"/>
      <c r="V269" s="126"/>
      <c r="AF269" s="126"/>
      <c r="AP269" s="126"/>
      <c r="AZ269" s="126"/>
      <c r="BJ269" s="126"/>
      <c r="BT269" s="126"/>
      <c r="CD269" s="126"/>
      <c r="CN269" s="126"/>
      <c r="CO269" s="126"/>
      <c r="CP269" s="126"/>
      <c r="CQ269" s="126"/>
      <c r="CR269" s="126"/>
      <c r="CS269" s="126"/>
      <c r="CT269" s="126"/>
      <c r="CU269" s="126"/>
      <c r="CX269" s="126"/>
      <c r="DH269" s="126"/>
      <c r="DR269" s="126"/>
      <c r="EB269" s="126"/>
      <c r="EL269" s="126"/>
      <c r="EV269" s="126"/>
      <c r="FF269" s="126"/>
      <c r="FP269" s="126"/>
      <c r="FZ269" s="126"/>
      <c r="GJ269" s="126"/>
      <c r="GT269" s="126"/>
      <c r="HD269" s="126"/>
      <c r="HN269" s="126"/>
      <c r="HX269" s="126"/>
      <c r="IH269" s="126"/>
      <c r="IR269" s="126"/>
      <c r="JB269" s="126"/>
      <c r="JL269" s="126"/>
      <c r="JV269" s="126"/>
      <c r="KF269" s="126"/>
      <c r="KP269" s="126"/>
      <c r="KZ269" s="126"/>
    </row>
    <row xmlns:x14ac="http://schemas.microsoft.com/office/spreadsheetml/2009/9/ac" r="270" s="3" customFormat="true" x14ac:dyDescent="0.25">
      <c r="A270" s="401"/>
      <c r="B270" s="126"/>
      <c r="L270" s="126"/>
      <c r="V270" s="126"/>
      <c r="AF270" s="126"/>
      <c r="AP270" s="126"/>
      <c r="AZ270" s="126"/>
      <c r="BJ270" s="126"/>
      <c r="BT270" s="126"/>
      <c r="CD270" s="126"/>
      <c r="CN270" s="126"/>
      <c r="CO270" s="126"/>
      <c r="CP270" s="126"/>
      <c r="CQ270" s="126"/>
      <c r="CR270" s="126"/>
      <c r="CS270" s="126"/>
      <c r="CT270" s="126"/>
      <c r="CU270" s="126"/>
      <c r="CX270" s="126"/>
      <c r="DH270" s="126"/>
      <c r="DR270" s="126"/>
      <c r="EB270" s="126"/>
      <c r="EL270" s="126"/>
      <c r="EV270" s="126"/>
      <c r="FF270" s="126"/>
      <c r="FP270" s="126"/>
      <c r="FZ270" s="126"/>
      <c r="GJ270" s="126"/>
      <c r="GT270" s="126"/>
      <c r="HD270" s="126"/>
      <c r="HN270" s="126"/>
      <c r="HX270" s="126"/>
      <c r="IH270" s="126"/>
      <c r="IR270" s="126"/>
      <c r="JB270" s="126"/>
      <c r="JL270" s="126"/>
      <c r="JV270" s="126"/>
      <c r="KF270" s="126"/>
      <c r="KP270" s="126"/>
      <c r="KZ270" s="126"/>
    </row>
    <row xmlns:x14ac="http://schemas.microsoft.com/office/spreadsheetml/2009/9/ac" r="271" s="3" customFormat="true" x14ac:dyDescent="0.25">
      <c r="A271" s="401"/>
      <c r="B271" s="126"/>
      <c r="L271" s="126"/>
      <c r="V271" s="126"/>
      <c r="AF271" s="126"/>
      <c r="AP271" s="126"/>
      <c r="AZ271" s="126"/>
      <c r="BJ271" s="126"/>
      <c r="BT271" s="126"/>
      <c r="CD271" s="126"/>
      <c r="CN271" s="126"/>
      <c r="CO271" s="126"/>
      <c r="CP271" s="126"/>
      <c r="CQ271" s="126"/>
      <c r="CR271" s="126"/>
      <c r="CS271" s="126"/>
      <c r="CT271" s="126"/>
      <c r="CU271" s="126"/>
      <c r="CX271" s="126"/>
      <c r="DH271" s="126"/>
      <c r="DR271" s="126"/>
      <c r="EB271" s="126"/>
      <c r="EL271" s="126"/>
      <c r="EV271" s="126"/>
      <c r="FF271" s="126"/>
      <c r="FP271" s="126"/>
      <c r="FZ271" s="126"/>
      <c r="GJ271" s="126"/>
      <c r="GT271" s="126"/>
      <c r="HD271" s="126"/>
      <c r="HN271" s="126"/>
      <c r="HX271" s="126"/>
      <c r="IH271" s="126"/>
      <c r="IR271" s="126"/>
      <c r="JB271" s="126"/>
      <c r="JL271" s="126"/>
      <c r="JV271" s="126"/>
      <c r="KF271" s="126"/>
      <c r="KP271" s="126"/>
      <c r="KZ271" s="126"/>
    </row>
    <row xmlns:x14ac="http://schemas.microsoft.com/office/spreadsheetml/2009/9/ac" r="272" s="3" customFormat="true" x14ac:dyDescent="0.25">
      <c r="A272" s="401"/>
      <c r="B272" s="126"/>
      <c r="L272" s="126"/>
      <c r="V272" s="126"/>
      <c r="AF272" s="126"/>
      <c r="AP272" s="126"/>
      <c r="AZ272" s="126"/>
      <c r="BJ272" s="126"/>
      <c r="BT272" s="126"/>
      <c r="CD272" s="126"/>
      <c r="CN272" s="126"/>
      <c r="CO272" s="126"/>
      <c r="CP272" s="126"/>
      <c r="CQ272" s="126"/>
      <c r="CR272" s="126"/>
      <c r="CS272" s="126"/>
      <c r="CT272" s="126"/>
      <c r="CU272" s="126"/>
      <c r="CX272" s="126"/>
      <c r="DH272" s="126"/>
      <c r="DR272" s="126"/>
      <c r="EB272" s="126"/>
      <c r="EL272" s="126"/>
      <c r="EV272" s="126"/>
      <c r="FF272" s="126"/>
      <c r="FP272" s="126"/>
      <c r="FZ272" s="126"/>
      <c r="GJ272" s="126"/>
      <c r="GT272" s="126"/>
      <c r="HD272" s="126"/>
      <c r="HN272" s="126"/>
      <c r="HX272" s="126"/>
      <c r="IH272" s="126"/>
      <c r="IR272" s="126"/>
      <c r="JB272" s="126"/>
      <c r="JL272" s="126"/>
      <c r="JV272" s="126"/>
      <c r="KF272" s="126"/>
      <c r="KP272" s="126"/>
      <c r="KZ272" s="126"/>
    </row>
    <row xmlns:x14ac="http://schemas.microsoft.com/office/spreadsheetml/2009/9/ac" r="273" s="3" customFormat="true" x14ac:dyDescent="0.25">
      <c r="A273" s="401"/>
      <c r="B273" s="126"/>
      <c r="L273" s="126"/>
      <c r="V273" s="126"/>
      <c r="AF273" s="126"/>
      <c r="AP273" s="126"/>
      <c r="AZ273" s="126"/>
      <c r="BJ273" s="126"/>
      <c r="BT273" s="126"/>
      <c r="CD273" s="126"/>
      <c r="CN273" s="126"/>
      <c r="CO273" s="126"/>
      <c r="CP273" s="126"/>
      <c r="CQ273" s="126"/>
      <c r="CR273" s="126"/>
      <c r="CS273" s="126"/>
      <c r="CT273" s="126"/>
      <c r="CU273" s="126"/>
      <c r="CX273" s="126"/>
      <c r="DH273" s="126"/>
      <c r="DR273" s="126"/>
      <c r="EB273" s="126"/>
      <c r="EL273" s="126"/>
      <c r="EV273" s="126"/>
      <c r="FF273" s="126"/>
      <c r="FP273" s="126"/>
      <c r="FZ273" s="126"/>
      <c r="GJ273" s="126"/>
      <c r="GT273" s="126"/>
      <c r="HD273" s="126"/>
      <c r="HN273" s="126"/>
      <c r="HX273" s="126"/>
      <c r="IH273" s="126"/>
      <c r="IR273" s="126"/>
      <c r="JB273" s="126"/>
      <c r="JL273" s="126"/>
      <c r="JV273" s="126"/>
      <c r="KF273" s="126"/>
      <c r="KP273" s="126"/>
      <c r="KZ273" s="126"/>
    </row>
    <row xmlns:x14ac="http://schemas.microsoft.com/office/spreadsheetml/2009/9/ac" r="274" s="3" customFormat="true" x14ac:dyDescent="0.25">
      <c r="A274" s="401"/>
      <c r="B274" s="126"/>
      <c r="L274" s="126"/>
      <c r="V274" s="126"/>
      <c r="AF274" s="126"/>
      <c r="AP274" s="126"/>
      <c r="AZ274" s="126"/>
      <c r="BJ274" s="126"/>
      <c r="BT274" s="126"/>
      <c r="CD274" s="126"/>
      <c r="CN274" s="126"/>
      <c r="CO274" s="126"/>
      <c r="CP274" s="126"/>
      <c r="CQ274" s="126"/>
      <c r="CR274" s="126"/>
      <c r="CS274" s="126"/>
      <c r="CT274" s="126"/>
      <c r="CU274" s="126"/>
      <c r="CX274" s="126"/>
      <c r="DH274" s="126"/>
      <c r="DR274" s="126"/>
      <c r="EB274" s="126"/>
      <c r="EL274" s="126"/>
      <c r="EV274" s="126"/>
      <c r="FF274" s="126"/>
      <c r="FP274" s="126"/>
      <c r="FZ274" s="126"/>
      <c r="GJ274" s="126"/>
      <c r="GT274" s="126"/>
      <c r="HD274" s="126"/>
      <c r="HN274" s="126"/>
      <c r="HX274" s="126"/>
      <c r="IH274" s="126"/>
      <c r="IR274" s="126"/>
      <c r="JB274" s="126"/>
      <c r="JL274" s="126"/>
      <c r="JV274" s="126"/>
      <c r="KF274" s="126"/>
      <c r="KP274" s="126"/>
      <c r="KZ274" s="126"/>
    </row>
    <row xmlns:x14ac="http://schemas.microsoft.com/office/spreadsheetml/2009/9/ac" r="275" s="3" customFormat="true" x14ac:dyDescent="0.25">
      <c r="A275" s="401"/>
      <c r="B275" s="126"/>
      <c r="L275" s="126"/>
      <c r="V275" s="126"/>
      <c r="AF275" s="126"/>
      <c r="AP275" s="126"/>
      <c r="AZ275" s="126"/>
      <c r="BJ275" s="126"/>
      <c r="BT275" s="126"/>
      <c r="CD275" s="126"/>
      <c r="CN275" s="126"/>
      <c r="CO275" s="126"/>
      <c r="CP275" s="126"/>
      <c r="CQ275" s="126"/>
      <c r="CR275" s="126"/>
      <c r="CS275" s="126"/>
      <c r="CT275" s="126"/>
      <c r="CU275" s="126"/>
      <c r="CX275" s="126"/>
      <c r="DH275" s="126"/>
      <c r="DR275" s="126"/>
      <c r="EB275" s="126"/>
      <c r="EL275" s="126"/>
      <c r="EV275" s="126"/>
      <c r="FF275" s="126"/>
      <c r="FP275" s="126"/>
      <c r="FZ275" s="126"/>
      <c r="GJ275" s="126"/>
      <c r="GT275" s="126"/>
      <c r="HD275" s="126"/>
      <c r="HN275" s="126"/>
      <c r="HX275" s="126"/>
      <c r="IH275" s="126"/>
      <c r="IR275" s="126"/>
      <c r="JB275" s="126"/>
      <c r="JL275" s="126"/>
      <c r="JV275" s="126"/>
      <c r="KF275" s="126"/>
      <c r="KP275" s="126"/>
      <c r="KZ275" s="126"/>
    </row>
    <row xmlns:x14ac="http://schemas.microsoft.com/office/spreadsheetml/2009/9/ac" r="276" s="3" customFormat="true" x14ac:dyDescent="0.25">
      <c r="A276" s="401"/>
      <c r="B276" s="126"/>
      <c r="L276" s="126"/>
      <c r="V276" s="126"/>
      <c r="AF276" s="126"/>
      <c r="AP276" s="126"/>
      <c r="AZ276" s="126"/>
      <c r="BJ276" s="126"/>
      <c r="BT276" s="126"/>
      <c r="CD276" s="126"/>
      <c r="CN276" s="126"/>
      <c r="CO276" s="126"/>
      <c r="CP276" s="126"/>
      <c r="CQ276" s="126"/>
      <c r="CR276" s="126"/>
      <c r="CS276" s="126"/>
      <c r="CT276" s="126"/>
      <c r="CU276" s="126"/>
      <c r="CX276" s="126"/>
      <c r="DH276" s="126"/>
      <c r="DR276" s="126"/>
      <c r="EB276" s="126"/>
      <c r="EL276" s="126"/>
      <c r="EV276" s="126"/>
      <c r="FF276" s="126"/>
      <c r="FP276" s="126"/>
      <c r="FZ276" s="126"/>
      <c r="GJ276" s="126"/>
      <c r="GT276" s="126"/>
      <c r="HD276" s="126"/>
      <c r="HN276" s="126"/>
      <c r="HX276" s="126"/>
      <c r="IH276" s="126"/>
      <c r="IR276" s="126"/>
      <c r="JB276" s="126"/>
      <c r="JL276" s="126"/>
      <c r="JV276" s="126"/>
      <c r="KF276" s="126"/>
      <c r="KP276" s="126"/>
      <c r="KZ276" s="126"/>
    </row>
    <row xmlns:x14ac="http://schemas.microsoft.com/office/spreadsheetml/2009/9/ac" r="277" s="3" customFormat="true" x14ac:dyDescent="0.25">
      <c r="A277" s="401"/>
      <c r="B277" s="126"/>
      <c r="L277" s="126"/>
      <c r="V277" s="126"/>
      <c r="AF277" s="126"/>
      <c r="AP277" s="126"/>
      <c r="AZ277" s="126"/>
      <c r="BJ277" s="126"/>
      <c r="BT277" s="126"/>
      <c r="CD277" s="126"/>
      <c r="CN277" s="126"/>
      <c r="CO277" s="126"/>
      <c r="CP277" s="126"/>
      <c r="CQ277" s="126"/>
      <c r="CR277" s="126"/>
      <c r="CS277" s="126"/>
      <c r="CT277" s="126"/>
      <c r="CU277" s="126"/>
      <c r="CX277" s="126"/>
      <c r="DH277" s="126"/>
      <c r="DR277" s="126"/>
      <c r="EB277" s="126"/>
      <c r="EL277" s="126"/>
      <c r="EV277" s="126"/>
      <c r="FF277" s="126"/>
      <c r="FP277" s="126"/>
      <c r="FZ277" s="126"/>
      <c r="GJ277" s="126"/>
      <c r="GT277" s="126"/>
      <c r="HD277" s="126"/>
      <c r="HN277" s="126"/>
      <c r="HX277" s="126"/>
      <c r="IH277" s="126"/>
      <c r="IR277" s="126"/>
      <c r="JB277" s="126"/>
      <c r="JL277" s="126"/>
      <c r="JV277" s="126"/>
      <c r="KF277" s="126"/>
      <c r="KP277" s="126"/>
      <c r="KZ277" s="126"/>
    </row>
    <row xmlns:x14ac="http://schemas.microsoft.com/office/spreadsheetml/2009/9/ac" r="278" s="3" customFormat="true" x14ac:dyDescent="0.25">
      <c r="A278" s="401"/>
      <c r="B278" s="126"/>
      <c r="L278" s="126"/>
      <c r="V278" s="126"/>
      <c r="AF278" s="126"/>
      <c r="AP278" s="126"/>
      <c r="AZ278" s="126"/>
      <c r="BJ278" s="126"/>
      <c r="BT278" s="126"/>
      <c r="CD278" s="126"/>
      <c r="CN278" s="126"/>
      <c r="CO278" s="126"/>
      <c r="CP278" s="126"/>
      <c r="CQ278" s="126"/>
      <c r="CR278" s="126"/>
      <c r="CS278" s="126"/>
      <c r="CT278" s="126"/>
      <c r="CU278" s="126"/>
      <c r="CX278" s="126"/>
      <c r="DH278" s="126"/>
      <c r="DR278" s="126"/>
      <c r="EB278" s="126"/>
      <c r="EL278" s="126"/>
      <c r="EV278" s="126"/>
      <c r="FF278" s="126"/>
      <c r="FP278" s="126"/>
      <c r="FZ278" s="126"/>
      <c r="GJ278" s="126"/>
      <c r="GT278" s="126"/>
      <c r="HD278" s="126"/>
      <c r="HN278" s="126"/>
      <c r="HX278" s="126"/>
      <c r="IH278" s="126"/>
      <c r="IR278" s="126"/>
      <c r="JB278" s="126"/>
      <c r="JL278" s="126"/>
      <c r="JV278" s="126"/>
      <c r="KF278" s="126"/>
      <c r="KP278" s="126"/>
      <c r="KZ278" s="126"/>
    </row>
    <row xmlns:x14ac="http://schemas.microsoft.com/office/spreadsheetml/2009/9/ac" r="279" s="3" customFormat="true" x14ac:dyDescent="0.25">
      <c r="A279" s="401"/>
      <c r="B279" s="126"/>
      <c r="L279" s="126"/>
      <c r="V279" s="126"/>
      <c r="AF279" s="126"/>
      <c r="AP279" s="126"/>
      <c r="AZ279" s="126"/>
      <c r="BJ279" s="126"/>
      <c r="BT279" s="126"/>
      <c r="CD279" s="126"/>
      <c r="CN279" s="126"/>
      <c r="CO279" s="126"/>
      <c r="CP279" s="126"/>
      <c r="CQ279" s="126"/>
      <c r="CR279" s="126"/>
      <c r="CS279" s="126"/>
      <c r="CT279" s="126"/>
      <c r="CU279" s="126"/>
      <c r="CX279" s="126"/>
      <c r="DH279" s="126"/>
      <c r="DR279" s="126"/>
      <c r="EB279" s="126"/>
      <c r="EL279" s="126"/>
      <c r="EV279" s="126"/>
      <c r="FF279" s="126"/>
      <c r="FP279" s="126"/>
      <c r="FZ279" s="126"/>
      <c r="GJ279" s="126"/>
      <c r="GT279" s="126"/>
      <c r="HD279" s="126"/>
      <c r="HN279" s="126"/>
      <c r="HX279" s="126"/>
      <c r="IH279" s="126"/>
      <c r="IR279" s="126"/>
      <c r="JB279" s="126"/>
      <c r="JL279" s="126"/>
      <c r="JV279" s="126"/>
      <c r="KF279" s="126"/>
      <c r="KP279" s="126"/>
      <c r="KZ279" s="126"/>
    </row>
    <row xmlns:x14ac="http://schemas.microsoft.com/office/spreadsheetml/2009/9/ac" r="280" s="3" customFormat="true" x14ac:dyDescent="0.25">
      <c r="A280" s="401"/>
      <c r="B280" s="126"/>
      <c r="L280" s="126"/>
      <c r="V280" s="126"/>
      <c r="AF280" s="126"/>
      <c r="AP280" s="126"/>
      <c r="AZ280" s="126"/>
      <c r="BJ280" s="126"/>
      <c r="BT280" s="126"/>
      <c r="CD280" s="126"/>
      <c r="CN280" s="126"/>
      <c r="CO280" s="126"/>
      <c r="CP280" s="126"/>
      <c r="CQ280" s="126"/>
      <c r="CR280" s="126"/>
      <c r="CS280" s="126"/>
      <c r="CT280" s="126"/>
      <c r="CU280" s="126"/>
      <c r="CX280" s="126"/>
      <c r="DH280" s="126"/>
      <c r="DR280" s="126"/>
      <c r="EB280" s="126"/>
      <c r="EL280" s="126"/>
      <c r="EV280" s="126"/>
      <c r="FF280" s="126"/>
      <c r="FP280" s="126"/>
      <c r="FZ280" s="126"/>
      <c r="GJ280" s="126"/>
      <c r="GT280" s="126"/>
      <c r="HD280" s="126"/>
      <c r="HN280" s="126"/>
      <c r="HX280" s="126"/>
      <c r="IH280" s="126"/>
      <c r="IR280" s="126"/>
      <c r="JB280" s="126"/>
      <c r="JL280" s="126"/>
      <c r="JV280" s="126"/>
      <c r="KF280" s="126"/>
      <c r="KP280" s="126"/>
      <c r="KZ280" s="126"/>
    </row>
    <row xmlns:x14ac="http://schemas.microsoft.com/office/spreadsheetml/2009/9/ac" r="281" s="3" customFormat="true" x14ac:dyDescent="0.25">
      <c r="A281" s="401"/>
      <c r="B281" s="126"/>
      <c r="L281" s="126"/>
      <c r="V281" s="126"/>
      <c r="AF281" s="126"/>
      <c r="AP281" s="126"/>
      <c r="AZ281" s="126"/>
      <c r="BJ281" s="126"/>
      <c r="BT281" s="126"/>
      <c r="CD281" s="126"/>
      <c r="CN281" s="126"/>
      <c r="CO281" s="126"/>
      <c r="CP281" s="126"/>
      <c r="CQ281" s="126"/>
      <c r="CR281" s="126"/>
      <c r="CS281" s="126"/>
      <c r="CT281" s="126"/>
      <c r="CU281" s="126"/>
      <c r="CX281" s="126"/>
      <c r="DH281" s="126"/>
      <c r="DR281" s="126"/>
      <c r="EB281" s="126"/>
      <c r="EL281" s="126"/>
      <c r="EV281" s="126"/>
      <c r="FF281" s="126"/>
      <c r="FP281" s="126"/>
      <c r="FZ281" s="126"/>
      <c r="GJ281" s="126"/>
      <c r="GT281" s="126"/>
      <c r="HD281" s="126"/>
      <c r="HN281" s="126"/>
      <c r="HX281" s="126"/>
      <c r="IH281" s="126"/>
      <c r="IR281" s="126"/>
      <c r="JB281" s="126"/>
      <c r="JL281" s="126"/>
      <c r="JV281" s="126"/>
      <c r="KF281" s="126"/>
      <c r="KP281" s="126"/>
      <c r="KZ281" s="126"/>
    </row>
    <row xmlns:x14ac="http://schemas.microsoft.com/office/spreadsheetml/2009/9/ac" r="282" s="3" customFormat="true" x14ac:dyDescent="0.25">
      <c r="A282" s="401"/>
      <c r="B282" s="126"/>
      <c r="L282" s="126"/>
      <c r="V282" s="126"/>
      <c r="AF282" s="126"/>
      <c r="AP282" s="126"/>
      <c r="AZ282" s="126"/>
      <c r="BJ282" s="126"/>
      <c r="BT282" s="126"/>
      <c r="CD282" s="126"/>
      <c r="CN282" s="126"/>
      <c r="CO282" s="126"/>
      <c r="CP282" s="126"/>
      <c r="CQ282" s="126"/>
      <c r="CR282" s="126"/>
      <c r="CS282" s="126"/>
      <c r="CT282" s="126"/>
      <c r="CU282" s="126"/>
      <c r="CX282" s="126"/>
      <c r="DH282" s="126"/>
      <c r="DR282" s="126"/>
      <c r="EB282" s="126"/>
      <c r="EL282" s="126"/>
      <c r="EV282" s="126"/>
      <c r="FF282" s="126"/>
      <c r="FP282" s="126"/>
      <c r="FZ282" s="126"/>
      <c r="GJ282" s="126"/>
      <c r="GT282" s="126"/>
      <c r="HD282" s="126"/>
      <c r="HN282" s="126"/>
      <c r="HX282" s="126"/>
      <c r="IH282" s="126"/>
      <c r="IR282" s="126"/>
      <c r="JB282" s="126"/>
      <c r="JL282" s="126"/>
      <c r="JV282" s="126"/>
      <c r="KF282" s="126"/>
      <c r="KP282" s="126"/>
      <c r="KZ282" s="126"/>
    </row>
    <row xmlns:x14ac="http://schemas.microsoft.com/office/spreadsheetml/2009/9/ac" r="283" s="3" customFormat="true" x14ac:dyDescent="0.25">
      <c r="A283" s="401"/>
      <c r="B283" s="126"/>
      <c r="L283" s="126"/>
      <c r="V283" s="126"/>
      <c r="AF283" s="126"/>
      <c r="AP283" s="126"/>
      <c r="AZ283" s="126"/>
      <c r="BJ283" s="126"/>
      <c r="BT283" s="126"/>
      <c r="CD283" s="126"/>
      <c r="CN283" s="126"/>
      <c r="CO283" s="126"/>
      <c r="CP283" s="126"/>
      <c r="CQ283" s="126"/>
      <c r="CR283" s="126"/>
      <c r="CS283" s="126"/>
      <c r="CT283" s="126"/>
      <c r="CU283" s="126"/>
      <c r="CX283" s="126"/>
      <c r="DH283" s="126"/>
      <c r="DR283" s="126"/>
      <c r="EB283" s="126"/>
      <c r="EL283" s="126"/>
      <c r="EV283" s="126"/>
      <c r="FF283" s="126"/>
      <c r="FP283" s="126"/>
      <c r="FZ283" s="126"/>
      <c r="GJ283" s="126"/>
      <c r="GT283" s="126"/>
      <c r="HD283" s="126"/>
      <c r="HN283" s="126"/>
      <c r="HX283" s="126"/>
      <c r="IH283" s="126"/>
      <c r="IR283" s="126"/>
      <c r="JB283" s="126"/>
      <c r="JL283" s="126"/>
      <c r="JV283" s="126"/>
      <c r="KF283" s="126"/>
      <c r="KP283" s="126"/>
      <c r="KZ283" s="126"/>
    </row>
    <row xmlns:x14ac="http://schemas.microsoft.com/office/spreadsheetml/2009/9/ac" r="284" s="3" customFormat="true" x14ac:dyDescent="0.25">
      <c r="A284" s="401"/>
      <c r="B284" s="126"/>
      <c r="L284" s="126"/>
      <c r="V284" s="126"/>
      <c r="AF284" s="126"/>
      <c r="AP284" s="126"/>
      <c r="AZ284" s="126"/>
      <c r="BJ284" s="126"/>
      <c r="BT284" s="126"/>
      <c r="CD284" s="126"/>
      <c r="CN284" s="126"/>
      <c r="CO284" s="126"/>
      <c r="CP284" s="126"/>
      <c r="CQ284" s="126"/>
      <c r="CR284" s="126"/>
      <c r="CS284" s="126"/>
      <c r="CT284" s="126"/>
      <c r="CU284" s="126"/>
      <c r="CX284" s="126"/>
      <c r="DH284" s="126"/>
      <c r="DR284" s="126"/>
      <c r="EB284" s="126"/>
      <c r="EL284" s="126"/>
      <c r="EV284" s="126"/>
      <c r="FF284" s="126"/>
      <c r="FP284" s="126"/>
      <c r="FZ284" s="126"/>
      <c r="GJ284" s="126"/>
      <c r="GT284" s="126"/>
      <c r="HD284" s="126"/>
      <c r="HN284" s="126"/>
      <c r="HX284" s="126"/>
      <c r="IH284" s="126"/>
      <c r="IR284" s="126"/>
      <c r="JB284" s="126"/>
      <c r="JL284" s="126"/>
      <c r="JV284" s="126"/>
      <c r="KF284" s="126"/>
      <c r="KP284" s="126"/>
      <c r="KZ284" s="126"/>
    </row>
    <row xmlns:x14ac="http://schemas.microsoft.com/office/spreadsheetml/2009/9/ac" r="285" s="3" customFormat="true" x14ac:dyDescent="0.25">
      <c r="A285" s="401"/>
      <c r="B285" s="126"/>
      <c r="L285" s="126"/>
      <c r="V285" s="126"/>
      <c r="AF285" s="126"/>
      <c r="AP285" s="126"/>
      <c r="AZ285" s="126"/>
      <c r="BJ285" s="126"/>
      <c r="BT285" s="126"/>
      <c r="CD285" s="126"/>
      <c r="CN285" s="126"/>
      <c r="CO285" s="126"/>
      <c r="CP285" s="126"/>
      <c r="CQ285" s="126"/>
      <c r="CR285" s="126"/>
      <c r="CS285" s="126"/>
      <c r="CT285" s="126"/>
      <c r="CU285" s="126"/>
      <c r="CX285" s="126"/>
      <c r="DH285" s="126"/>
      <c r="DR285" s="126"/>
      <c r="EB285" s="126"/>
      <c r="EL285" s="126"/>
      <c r="EV285" s="126"/>
      <c r="FF285" s="126"/>
      <c r="FP285" s="126"/>
      <c r="FZ285" s="126"/>
      <c r="GJ285" s="126"/>
      <c r="GT285" s="126"/>
      <c r="HD285" s="126"/>
      <c r="HN285" s="126"/>
      <c r="HX285" s="126"/>
      <c r="IH285" s="126"/>
      <c r="IR285" s="126"/>
      <c r="JB285" s="126"/>
      <c r="JL285" s="126"/>
      <c r="JV285" s="126"/>
      <c r="KF285" s="126"/>
      <c r="KP285" s="126"/>
      <c r="KZ285" s="126"/>
    </row>
    <row xmlns:x14ac="http://schemas.microsoft.com/office/spreadsheetml/2009/9/ac" r="286" s="3" customFormat="true" x14ac:dyDescent="0.25">
      <c r="A286" s="401"/>
      <c r="B286" s="126"/>
      <c r="L286" s="126"/>
      <c r="V286" s="126"/>
      <c r="AF286" s="126"/>
      <c r="AP286" s="126"/>
      <c r="AZ286" s="126"/>
      <c r="BJ286" s="126"/>
      <c r="BT286" s="126"/>
      <c r="CD286" s="126"/>
      <c r="CN286" s="126"/>
      <c r="CO286" s="126"/>
      <c r="CP286" s="126"/>
      <c r="CQ286" s="126"/>
      <c r="CR286" s="126"/>
      <c r="CS286" s="126"/>
      <c r="CT286" s="126"/>
      <c r="CU286" s="126"/>
      <c r="CX286" s="126"/>
      <c r="DH286" s="126"/>
      <c r="DR286" s="126"/>
      <c r="EB286" s="126"/>
      <c r="EL286" s="126"/>
      <c r="EV286" s="126"/>
      <c r="FF286" s="126"/>
      <c r="FP286" s="126"/>
      <c r="FZ286" s="126"/>
      <c r="GJ286" s="126"/>
      <c r="GT286" s="126"/>
      <c r="HD286" s="126"/>
      <c r="HN286" s="126"/>
      <c r="HX286" s="126"/>
      <c r="IH286" s="126"/>
      <c r="IR286" s="126"/>
      <c r="JB286" s="126"/>
      <c r="JL286" s="126"/>
      <c r="JV286" s="126"/>
      <c r="KF286" s="126"/>
      <c r="KP286" s="126"/>
      <c r="KZ286" s="126"/>
    </row>
    <row xmlns:x14ac="http://schemas.microsoft.com/office/spreadsheetml/2009/9/ac" r="287" s="3" customFormat="true" x14ac:dyDescent="0.25">
      <c r="A287" s="401"/>
      <c r="B287" s="126"/>
      <c r="L287" s="126"/>
      <c r="V287" s="126"/>
      <c r="AF287" s="126"/>
      <c r="AP287" s="126"/>
      <c r="AZ287" s="126"/>
      <c r="BJ287" s="126"/>
      <c r="BT287" s="126"/>
      <c r="CD287" s="126"/>
      <c r="CN287" s="126"/>
      <c r="CO287" s="126"/>
      <c r="CP287" s="126"/>
      <c r="CQ287" s="126"/>
      <c r="CR287" s="126"/>
      <c r="CS287" s="126"/>
      <c r="CT287" s="126"/>
      <c r="CU287" s="126"/>
      <c r="CX287" s="126"/>
      <c r="DH287" s="126"/>
      <c r="DR287" s="126"/>
      <c r="EB287" s="126"/>
      <c r="EL287" s="126"/>
      <c r="EV287" s="126"/>
      <c r="FF287" s="126"/>
      <c r="FP287" s="126"/>
      <c r="FZ287" s="126"/>
      <c r="GJ287" s="126"/>
      <c r="GT287" s="126"/>
      <c r="HD287" s="126"/>
      <c r="HN287" s="126"/>
      <c r="HX287" s="126"/>
      <c r="IH287" s="126"/>
      <c r="IR287" s="126"/>
      <c r="JB287" s="126"/>
      <c r="JL287" s="126"/>
      <c r="JV287" s="126"/>
      <c r="KF287" s="126"/>
      <c r="KP287" s="126"/>
      <c r="KZ287" s="126"/>
    </row>
    <row xmlns:x14ac="http://schemas.microsoft.com/office/spreadsheetml/2009/9/ac" r="288" s="3" customFormat="true" x14ac:dyDescent="0.25">
      <c r="A288" s="401"/>
      <c r="B288" s="126"/>
      <c r="L288" s="126"/>
      <c r="V288" s="126"/>
      <c r="AF288" s="126"/>
      <c r="AP288" s="126"/>
      <c r="AZ288" s="126"/>
      <c r="BJ288" s="126"/>
      <c r="BT288" s="126"/>
      <c r="CD288" s="126"/>
      <c r="CN288" s="126"/>
      <c r="CO288" s="126"/>
      <c r="CP288" s="126"/>
      <c r="CQ288" s="126"/>
      <c r="CR288" s="126"/>
      <c r="CS288" s="126"/>
      <c r="CT288" s="126"/>
      <c r="CU288" s="126"/>
      <c r="CX288" s="126"/>
      <c r="DH288" s="126"/>
      <c r="DR288" s="126"/>
      <c r="EB288" s="126"/>
      <c r="EL288" s="126"/>
      <c r="EV288" s="126"/>
      <c r="FF288" s="126"/>
      <c r="FP288" s="126"/>
      <c r="FZ288" s="126"/>
      <c r="GJ288" s="126"/>
      <c r="GT288" s="126"/>
      <c r="HD288" s="126"/>
      <c r="HN288" s="126"/>
      <c r="HX288" s="126"/>
      <c r="IH288" s="126"/>
      <c r="IR288" s="126"/>
      <c r="JB288" s="126"/>
      <c r="JL288" s="126"/>
      <c r="JV288" s="126"/>
      <c r="KF288" s="126"/>
      <c r="KP288" s="126"/>
      <c r="KZ288" s="126"/>
    </row>
    <row xmlns:x14ac="http://schemas.microsoft.com/office/spreadsheetml/2009/9/ac" r="289" s="3" customFormat="true" x14ac:dyDescent="0.25">
      <c r="A289" s="401"/>
      <c r="B289" s="126"/>
      <c r="L289" s="126"/>
      <c r="V289" s="126"/>
      <c r="AF289" s="126"/>
      <c r="AP289" s="126"/>
      <c r="AZ289" s="126"/>
      <c r="BJ289" s="126"/>
      <c r="BT289" s="126"/>
      <c r="CD289" s="126"/>
      <c r="CN289" s="126"/>
      <c r="CO289" s="126"/>
      <c r="CP289" s="126"/>
      <c r="CQ289" s="126"/>
      <c r="CR289" s="126"/>
      <c r="CS289" s="126"/>
      <c r="CT289" s="126"/>
      <c r="CU289" s="126"/>
      <c r="CX289" s="126"/>
      <c r="DH289" s="126"/>
      <c r="DR289" s="126"/>
      <c r="EB289" s="126"/>
      <c r="EL289" s="126"/>
      <c r="EV289" s="126"/>
      <c r="FF289" s="126"/>
      <c r="FP289" s="126"/>
      <c r="FZ289" s="126"/>
      <c r="GJ289" s="126"/>
      <c r="GT289" s="126"/>
      <c r="HD289" s="126"/>
      <c r="HN289" s="126"/>
      <c r="HX289" s="126"/>
      <c r="IH289" s="126"/>
      <c r="IR289" s="126"/>
      <c r="JB289" s="126"/>
      <c r="JL289" s="126"/>
      <c r="JV289" s="126"/>
      <c r="KF289" s="126"/>
      <c r="KP289" s="126"/>
      <c r="KZ289" s="126"/>
    </row>
    <row xmlns:x14ac="http://schemas.microsoft.com/office/spreadsheetml/2009/9/ac" r="290" s="3" customFormat="true" x14ac:dyDescent="0.25">
      <c r="A290" s="401"/>
      <c r="B290" s="126"/>
      <c r="L290" s="126"/>
      <c r="V290" s="126"/>
      <c r="AF290" s="126"/>
      <c r="AP290" s="126"/>
      <c r="AZ290" s="126"/>
      <c r="BJ290" s="126"/>
      <c r="BT290" s="126"/>
      <c r="CD290" s="126"/>
      <c r="CN290" s="126"/>
      <c r="CO290" s="126"/>
      <c r="CP290" s="126"/>
      <c r="CQ290" s="126"/>
      <c r="CR290" s="126"/>
      <c r="CS290" s="126"/>
      <c r="CT290" s="126"/>
      <c r="CU290" s="126"/>
      <c r="CX290" s="126"/>
      <c r="DH290" s="126"/>
      <c r="DR290" s="126"/>
      <c r="EB290" s="126"/>
      <c r="EL290" s="126"/>
      <c r="EV290" s="126"/>
      <c r="FF290" s="126"/>
      <c r="FP290" s="126"/>
      <c r="FZ290" s="126"/>
      <c r="GJ290" s="126"/>
      <c r="GT290" s="126"/>
      <c r="HD290" s="126"/>
      <c r="HN290" s="126"/>
      <c r="HX290" s="126"/>
      <c r="IH290" s="126"/>
      <c r="IR290" s="126"/>
      <c r="JB290" s="126"/>
      <c r="JL290" s="126"/>
      <c r="JV290" s="126"/>
      <c r="KF290" s="126"/>
      <c r="KP290" s="126"/>
      <c r="KZ290" s="126"/>
    </row>
    <row xmlns:x14ac="http://schemas.microsoft.com/office/spreadsheetml/2009/9/ac" r="291" s="3" customFormat="true" x14ac:dyDescent="0.25">
      <c r="A291" s="401"/>
      <c r="B291" s="126"/>
      <c r="L291" s="126"/>
      <c r="V291" s="126"/>
      <c r="AF291" s="126"/>
      <c r="AP291" s="126"/>
      <c r="AZ291" s="126"/>
      <c r="BJ291" s="126"/>
      <c r="BT291" s="126"/>
      <c r="CD291" s="126"/>
      <c r="CN291" s="126"/>
      <c r="CO291" s="126"/>
      <c r="CP291" s="126"/>
      <c r="CQ291" s="126"/>
      <c r="CR291" s="126"/>
      <c r="CS291" s="126"/>
      <c r="CT291" s="126"/>
      <c r="CU291" s="126"/>
      <c r="CX291" s="126"/>
      <c r="DH291" s="126"/>
      <c r="DR291" s="126"/>
      <c r="EB291" s="126"/>
      <c r="EL291" s="126"/>
      <c r="EV291" s="126"/>
      <c r="FF291" s="126"/>
      <c r="FP291" s="126"/>
      <c r="FZ291" s="126"/>
      <c r="GJ291" s="126"/>
      <c r="GT291" s="126"/>
      <c r="HD291" s="126"/>
      <c r="HN291" s="126"/>
      <c r="HX291" s="126"/>
      <c r="IH291" s="126"/>
      <c r="IR291" s="126"/>
      <c r="JB291" s="126"/>
      <c r="JL291" s="126"/>
      <c r="JV291" s="126"/>
      <c r="KF291" s="126"/>
      <c r="KP291" s="126"/>
      <c r="KZ291" s="126"/>
    </row>
    <row xmlns:x14ac="http://schemas.microsoft.com/office/spreadsheetml/2009/9/ac" r="292" s="3" customFormat="true" x14ac:dyDescent="0.25">
      <c r="A292" s="401"/>
      <c r="B292" s="126"/>
      <c r="L292" s="126"/>
      <c r="V292" s="126"/>
      <c r="AF292" s="126"/>
      <c r="AP292" s="126"/>
      <c r="AZ292" s="126"/>
      <c r="BJ292" s="126"/>
      <c r="BT292" s="126"/>
      <c r="CD292" s="126"/>
      <c r="CN292" s="126"/>
      <c r="CO292" s="126"/>
      <c r="CP292" s="126"/>
      <c r="CQ292" s="126"/>
      <c r="CR292" s="126"/>
      <c r="CS292" s="126"/>
      <c r="CT292" s="126"/>
      <c r="CU292" s="126"/>
      <c r="CX292" s="126"/>
      <c r="DH292" s="126"/>
      <c r="DR292" s="126"/>
      <c r="EB292" s="126"/>
      <c r="EL292" s="126"/>
      <c r="EV292" s="126"/>
      <c r="FF292" s="126"/>
      <c r="FP292" s="126"/>
      <c r="FZ292" s="126"/>
      <c r="GJ292" s="126"/>
      <c r="GT292" s="126"/>
      <c r="HD292" s="126"/>
      <c r="HN292" s="126"/>
      <c r="HX292" s="126"/>
      <c r="IH292" s="126"/>
      <c r="IR292" s="126"/>
      <c r="JB292" s="126"/>
      <c r="JL292" s="126"/>
      <c r="JV292" s="126"/>
      <c r="KF292" s="126"/>
      <c r="KP292" s="126"/>
      <c r="KZ292" s="126"/>
    </row>
    <row xmlns:x14ac="http://schemas.microsoft.com/office/spreadsheetml/2009/9/ac" r="293" s="3" customFormat="true" x14ac:dyDescent="0.25">
      <c r="A293" s="401"/>
      <c r="B293" s="126"/>
      <c r="L293" s="126"/>
      <c r="V293" s="126"/>
      <c r="AF293" s="126"/>
      <c r="AP293" s="126"/>
      <c r="AZ293" s="126"/>
      <c r="BJ293" s="126"/>
      <c r="BT293" s="126"/>
      <c r="CD293" s="126"/>
      <c r="CN293" s="126"/>
      <c r="CO293" s="126"/>
      <c r="CP293" s="126"/>
      <c r="CQ293" s="126"/>
      <c r="CR293" s="126"/>
      <c r="CS293" s="126"/>
      <c r="CT293" s="126"/>
      <c r="CU293" s="126"/>
      <c r="CX293" s="126"/>
      <c r="DH293" s="126"/>
      <c r="DR293" s="126"/>
      <c r="EB293" s="126"/>
      <c r="EL293" s="126"/>
      <c r="EV293" s="126"/>
      <c r="FF293" s="126"/>
      <c r="FP293" s="126"/>
      <c r="FZ293" s="126"/>
      <c r="GJ293" s="126"/>
      <c r="GT293" s="126"/>
      <c r="HD293" s="126"/>
      <c r="HN293" s="126"/>
      <c r="HX293" s="126"/>
      <c r="IH293" s="126"/>
      <c r="IR293" s="126"/>
      <c r="JB293" s="126"/>
      <c r="JL293" s="126"/>
      <c r="JV293" s="126"/>
      <c r="KF293" s="126"/>
      <c r="KP293" s="126"/>
      <c r="KZ293" s="126"/>
    </row>
    <row xmlns:x14ac="http://schemas.microsoft.com/office/spreadsheetml/2009/9/ac" r="294" s="3" customFormat="true" x14ac:dyDescent="0.25">
      <c r="A294" s="401"/>
      <c r="B294" s="126"/>
      <c r="L294" s="126"/>
      <c r="V294" s="126"/>
      <c r="AF294" s="126"/>
      <c r="AP294" s="126"/>
      <c r="AZ294" s="126"/>
      <c r="BJ294" s="126"/>
      <c r="BT294" s="126"/>
      <c r="CD294" s="126"/>
      <c r="CN294" s="126"/>
      <c r="CO294" s="126"/>
      <c r="CP294" s="126"/>
      <c r="CQ294" s="126"/>
      <c r="CR294" s="126"/>
      <c r="CS294" s="126"/>
      <c r="CT294" s="126"/>
      <c r="CU294" s="126"/>
      <c r="CX294" s="126"/>
      <c r="DH294" s="126"/>
      <c r="DR294" s="126"/>
      <c r="EB294" s="126"/>
      <c r="EL294" s="126"/>
      <c r="EV294" s="126"/>
      <c r="FF294" s="126"/>
      <c r="FP294" s="126"/>
      <c r="FZ294" s="126"/>
      <c r="GJ294" s="126"/>
      <c r="GT294" s="126"/>
      <c r="HD294" s="126"/>
      <c r="HN294" s="126"/>
      <c r="HX294" s="126"/>
      <c r="IH294" s="126"/>
      <c r="IR294" s="126"/>
      <c r="JB294" s="126"/>
      <c r="JL294" s="126"/>
      <c r="JV294" s="126"/>
      <c r="KF294" s="126"/>
      <c r="KP294" s="126"/>
      <c r="KZ294" s="126"/>
    </row>
    <row xmlns:x14ac="http://schemas.microsoft.com/office/spreadsheetml/2009/9/ac" r="295" s="3" customFormat="true" x14ac:dyDescent="0.25">
      <c r="A295" s="401"/>
      <c r="B295" s="126"/>
      <c r="L295" s="126"/>
      <c r="V295" s="126"/>
      <c r="AF295" s="126"/>
      <c r="AP295" s="126"/>
      <c r="AZ295" s="126"/>
      <c r="BJ295" s="126"/>
      <c r="BT295" s="126"/>
      <c r="CD295" s="126"/>
      <c r="CN295" s="126"/>
      <c r="CO295" s="126"/>
      <c r="CP295" s="126"/>
      <c r="CQ295" s="126"/>
      <c r="CR295" s="126"/>
      <c r="CS295" s="126"/>
      <c r="CT295" s="126"/>
      <c r="CU295" s="126"/>
      <c r="CX295" s="126"/>
      <c r="DH295" s="126"/>
      <c r="DR295" s="126"/>
      <c r="EB295" s="126"/>
      <c r="EL295" s="126"/>
      <c r="EV295" s="126"/>
      <c r="FF295" s="126"/>
      <c r="FP295" s="126"/>
      <c r="FZ295" s="126"/>
      <c r="GJ295" s="126"/>
      <c r="GT295" s="126"/>
      <c r="HD295" s="126"/>
      <c r="HN295" s="126"/>
      <c r="HX295" s="126"/>
      <c r="IH295" s="126"/>
      <c r="IR295" s="126"/>
      <c r="JB295" s="126"/>
      <c r="JL295" s="126"/>
      <c r="JV295" s="126"/>
      <c r="KF295" s="126"/>
      <c r="KP295" s="126"/>
      <c r="KZ295" s="126"/>
    </row>
    <row xmlns:x14ac="http://schemas.microsoft.com/office/spreadsheetml/2009/9/ac" r="296" s="3" customFormat="true" x14ac:dyDescent="0.25">
      <c r="A296" s="401"/>
      <c r="B296" s="126"/>
      <c r="L296" s="126"/>
      <c r="V296" s="126"/>
      <c r="AF296" s="126"/>
      <c r="AP296" s="126"/>
      <c r="AZ296" s="126"/>
      <c r="BJ296" s="126"/>
      <c r="BT296" s="126"/>
      <c r="CD296" s="126"/>
      <c r="CN296" s="126"/>
      <c r="CO296" s="126"/>
      <c r="CP296" s="126"/>
      <c r="CQ296" s="126"/>
      <c r="CR296" s="126"/>
      <c r="CS296" s="126"/>
      <c r="CT296" s="126"/>
      <c r="CU296" s="126"/>
      <c r="CX296" s="126"/>
      <c r="DH296" s="126"/>
      <c r="DR296" s="126"/>
      <c r="EB296" s="126"/>
      <c r="EL296" s="126"/>
      <c r="EV296" s="126"/>
      <c r="FF296" s="126"/>
      <c r="FP296" s="126"/>
      <c r="FZ296" s="126"/>
      <c r="GJ296" s="126"/>
      <c r="GT296" s="126"/>
      <c r="HD296" s="126"/>
      <c r="HN296" s="126"/>
      <c r="HX296" s="126"/>
      <c r="IH296" s="126"/>
      <c r="IR296" s="126"/>
      <c r="JB296" s="126"/>
      <c r="JL296" s="126"/>
      <c r="JV296" s="126"/>
      <c r="KF296" s="126"/>
      <c r="KP296" s="126"/>
      <c r="KZ296" s="126"/>
    </row>
    <row xmlns:x14ac="http://schemas.microsoft.com/office/spreadsheetml/2009/9/ac" r="297" s="3" customFormat="true" x14ac:dyDescent="0.25">
      <c r="A297" s="401"/>
      <c r="B297" s="126"/>
      <c r="L297" s="126"/>
      <c r="V297" s="126"/>
      <c r="AF297" s="126"/>
      <c r="AP297" s="126"/>
      <c r="AZ297" s="126"/>
      <c r="BJ297" s="126"/>
      <c r="BT297" s="126"/>
      <c r="CD297" s="126"/>
      <c r="CN297" s="126"/>
      <c r="CO297" s="126"/>
      <c r="CP297" s="126"/>
      <c r="CQ297" s="126"/>
      <c r="CR297" s="126"/>
      <c r="CS297" s="126"/>
      <c r="CT297" s="126"/>
      <c r="CU297" s="126"/>
      <c r="CX297" s="126"/>
      <c r="DH297" s="126"/>
      <c r="DR297" s="126"/>
      <c r="EB297" s="126"/>
      <c r="EL297" s="126"/>
      <c r="EV297" s="126"/>
      <c r="FF297" s="126"/>
      <c r="FP297" s="126"/>
      <c r="FZ297" s="126"/>
      <c r="GJ297" s="126"/>
      <c r="GT297" s="126"/>
      <c r="HD297" s="126"/>
      <c r="HN297" s="126"/>
      <c r="HX297" s="126"/>
      <c r="IH297" s="126"/>
      <c r="IR297" s="126"/>
      <c r="JB297" s="126"/>
      <c r="JL297" s="126"/>
      <c r="JV297" s="126"/>
      <c r="KF297" s="126"/>
      <c r="KP297" s="126"/>
      <c r="KZ297" s="126"/>
    </row>
    <row xmlns:x14ac="http://schemas.microsoft.com/office/spreadsheetml/2009/9/ac" r="298" s="3" customFormat="true" x14ac:dyDescent="0.25">
      <c r="A298" s="401"/>
      <c r="B298" s="126"/>
      <c r="L298" s="126"/>
      <c r="V298" s="126"/>
      <c r="AF298" s="126"/>
      <c r="AP298" s="126"/>
      <c r="AZ298" s="126"/>
      <c r="BJ298" s="126"/>
      <c r="BT298" s="126"/>
      <c r="CD298" s="126"/>
      <c r="CN298" s="126"/>
      <c r="CO298" s="126"/>
      <c r="CP298" s="126"/>
      <c r="CQ298" s="126"/>
      <c r="CR298" s="126"/>
      <c r="CS298" s="126"/>
      <c r="CT298" s="126"/>
      <c r="CU298" s="126"/>
      <c r="CX298" s="126"/>
      <c r="DH298" s="126"/>
      <c r="DR298" s="126"/>
      <c r="EB298" s="126"/>
      <c r="EL298" s="126"/>
      <c r="EV298" s="126"/>
      <c r="FF298" s="126"/>
      <c r="FP298" s="126"/>
      <c r="FZ298" s="126"/>
      <c r="GJ298" s="126"/>
      <c r="GT298" s="126"/>
      <c r="HD298" s="126"/>
      <c r="HN298" s="126"/>
      <c r="HX298" s="126"/>
      <c r="IH298" s="126"/>
      <c r="IR298" s="126"/>
      <c r="JB298" s="126"/>
      <c r="JL298" s="126"/>
      <c r="JV298" s="126"/>
      <c r="KF298" s="126"/>
      <c r="KP298" s="126"/>
      <c r="KZ298" s="126"/>
    </row>
    <row xmlns:x14ac="http://schemas.microsoft.com/office/spreadsheetml/2009/9/ac" r="299" s="3" customFormat="true" x14ac:dyDescent="0.25">
      <c r="A299" s="401"/>
      <c r="B299" s="126"/>
      <c r="L299" s="126"/>
      <c r="V299" s="126"/>
      <c r="AF299" s="126"/>
      <c r="AP299" s="126"/>
      <c r="AZ299" s="126"/>
      <c r="BJ299" s="126"/>
      <c r="BT299" s="126"/>
      <c r="CD299" s="126"/>
      <c r="CN299" s="126"/>
      <c r="CO299" s="126"/>
      <c r="CP299" s="126"/>
      <c r="CQ299" s="126"/>
      <c r="CR299" s="126"/>
      <c r="CS299" s="126"/>
      <c r="CT299" s="126"/>
      <c r="CU299" s="126"/>
      <c r="CX299" s="126"/>
      <c r="DH299" s="126"/>
      <c r="DR299" s="126"/>
      <c r="EB299" s="126"/>
      <c r="EL299" s="126"/>
      <c r="EV299" s="126"/>
      <c r="FF299" s="126"/>
      <c r="FP299" s="126"/>
      <c r="FZ299" s="126"/>
      <c r="GJ299" s="126"/>
      <c r="GT299" s="126"/>
      <c r="HD299" s="126"/>
      <c r="HN299" s="126"/>
      <c r="HX299" s="126"/>
      <c r="IH299" s="126"/>
      <c r="IR299" s="126"/>
      <c r="JB299" s="126"/>
      <c r="JL299" s="126"/>
      <c r="JV299" s="126"/>
      <c r="KF299" s="126"/>
      <c r="KP299" s="126"/>
      <c r="KZ299" s="126"/>
    </row>
    <row xmlns:x14ac="http://schemas.microsoft.com/office/spreadsheetml/2009/9/ac" r="300" s="3" customFormat="true" x14ac:dyDescent="0.25">
      <c r="A300" s="401"/>
      <c r="B300" s="126"/>
      <c r="L300" s="126"/>
      <c r="V300" s="126"/>
      <c r="AF300" s="126"/>
      <c r="AP300" s="126"/>
      <c r="AZ300" s="126"/>
      <c r="BJ300" s="126"/>
      <c r="BT300" s="126"/>
      <c r="CD300" s="126"/>
      <c r="CN300" s="126"/>
      <c r="CO300" s="126"/>
      <c r="CP300" s="126"/>
      <c r="CQ300" s="126"/>
      <c r="CR300" s="126"/>
      <c r="CS300" s="126"/>
      <c r="CT300" s="126"/>
      <c r="CU300" s="126"/>
      <c r="CX300" s="126"/>
      <c r="DH300" s="126"/>
      <c r="DR300" s="126"/>
      <c r="EB300" s="126"/>
      <c r="EL300" s="126"/>
      <c r="EV300" s="126"/>
      <c r="FF300" s="126"/>
      <c r="FP300" s="126"/>
      <c r="FZ300" s="126"/>
      <c r="GJ300" s="126"/>
      <c r="GT300" s="126"/>
      <c r="HD300" s="126"/>
      <c r="HN300" s="126"/>
      <c r="HX300" s="126"/>
      <c r="IH300" s="126"/>
      <c r="IR300" s="126"/>
      <c r="JB300" s="126"/>
      <c r="JL300" s="126"/>
      <c r="JV300" s="126"/>
      <c r="KF300" s="126"/>
      <c r="KP300" s="126"/>
      <c r="KZ300" s="126"/>
    </row>
    <row xmlns:x14ac="http://schemas.microsoft.com/office/spreadsheetml/2009/9/ac" r="301" s="3" customFormat="true" x14ac:dyDescent="0.25">
      <c r="A301" s="401"/>
      <c r="B301" s="126"/>
      <c r="L301" s="126"/>
      <c r="V301" s="126"/>
      <c r="AF301" s="126"/>
      <c r="AP301" s="126"/>
      <c r="AZ301" s="126"/>
      <c r="BJ301" s="126"/>
      <c r="BT301" s="126"/>
      <c r="CD301" s="126"/>
      <c r="CN301" s="126"/>
      <c r="CO301" s="126"/>
      <c r="CP301" s="126"/>
      <c r="CQ301" s="126"/>
      <c r="CR301" s="126"/>
      <c r="CS301" s="126"/>
      <c r="CT301" s="126"/>
      <c r="CU301" s="126"/>
      <c r="CX301" s="126"/>
      <c r="DH301" s="126"/>
      <c r="DR301" s="126"/>
      <c r="EB301" s="126"/>
      <c r="EL301" s="126"/>
      <c r="EV301" s="126"/>
      <c r="FF301" s="126"/>
      <c r="FP301" s="126"/>
      <c r="FZ301" s="126"/>
      <c r="GJ301" s="126"/>
      <c r="GT301" s="126"/>
      <c r="HD301" s="126"/>
      <c r="HN301" s="126"/>
      <c r="HX301" s="126"/>
      <c r="IH301" s="126"/>
      <c r="IR301" s="126"/>
      <c r="JB301" s="126"/>
      <c r="JL301" s="126"/>
      <c r="JV301" s="126"/>
      <c r="KF301" s="126"/>
      <c r="KP301" s="126"/>
      <c r="KZ301" s="126"/>
    </row>
    <row xmlns:x14ac="http://schemas.microsoft.com/office/spreadsheetml/2009/9/ac" r="302" s="3" customFormat="true" x14ac:dyDescent="0.25">
      <c r="A302" s="401"/>
      <c r="B302" s="126"/>
      <c r="L302" s="126"/>
      <c r="V302" s="126"/>
      <c r="AF302" s="126"/>
      <c r="AP302" s="126"/>
      <c r="AZ302" s="126"/>
      <c r="BJ302" s="126"/>
      <c r="BT302" s="126"/>
      <c r="CD302" s="126"/>
      <c r="CN302" s="126"/>
      <c r="CO302" s="126"/>
      <c r="CP302" s="126"/>
      <c r="CQ302" s="126"/>
      <c r="CR302" s="126"/>
      <c r="CS302" s="126"/>
      <c r="CT302" s="126"/>
      <c r="CU302" s="126"/>
      <c r="CX302" s="126"/>
      <c r="DH302" s="126"/>
      <c r="DR302" s="126"/>
      <c r="EB302" s="126"/>
      <c r="EL302" s="126"/>
      <c r="EV302" s="126"/>
      <c r="FF302" s="126"/>
      <c r="FP302" s="126"/>
      <c r="FZ302" s="126"/>
      <c r="GJ302" s="126"/>
      <c r="GT302" s="126"/>
      <c r="HD302" s="126"/>
      <c r="HN302" s="126"/>
      <c r="HX302" s="126"/>
      <c r="IH302" s="126"/>
      <c r="IR302" s="126"/>
      <c r="JB302" s="126"/>
      <c r="JL302" s="126"/>
      <c r="JV302" s="126"/>
      <c r="KF302" s="126"/>
      <c r="KP302" s="126"/>
      <c r="KZ302" s="126"/>
    </row>
    <row xmlns:x14ac="http://schemas.microsoft.com/office/spreadsheetml/2009/9/ac" r="303" s="3" customFormat="true" x14ac:dyDescent="0.25">
      <c r="A303" s="401"/>
      <c r="B303" s="126"/>
      <c r="L303" s="126"/>
      <c r="V303" s="126"/>
      <c r="AF303" s="126"/>
      <c r="AP303" s="126"/>
      <c r="AZ303" s="126"/>
      <c r="BJ303" s="126"/>
      <c r="BT303" s="126"/>
      <c r="CD303" s="126"/>
      <c r="CN303" s="126"/>
      <c r="CO303" s="126"/>
      <c r="CP303" s="126"/>
      <c r="CQ303" s="126"/>
      <c r="CR303" s="126"/>
      <c r="CS303" s="126"/>
      <c r="CT303" s="126"/>
      <c r="CU303" s="126"/>
      <c r="CX303" s="126"/>
      <c r="DH303" s="126"/>
      <c r="DR303" s="126"/>
      <c r="EB303" s="126"/>
      <c r="EL303" s="126"/>
      <c r="EV303" s="126"/>
      <c r="FF303" s="126"/>
      <c r="FP303" s="126"/>
      <c r="FZ303" s="126"/>
      <c r="GJ303" s="126"/>
      <c r="GT303" s="126"/>
      <c r="HD303" s="126"/>
      <c r="HN303" s="126"/>
      <c r="HX303" s="126"/>
      <c r="IH303" s="126"/>
      <c r="IR303" s="126"/>
      <c r="JB303" s="126"/>
      <c r="JL303" s="126"/>
      <c r="JV303" s="126"/>
      <c r="KF303" s="126"/>
      <c r="KP303" s="126"/>
      <c r="KZ303" s="126"/>
    </row>
    <row xmlns:x14ac="http://schemas.microsoft.com/office/spreadsheetml/2009/9/ac" r="304" s="3" customFormat="true" x14ac:dyDescent="0.25">
      <c r="A304" s="401"/>
      <c r="B304" s="126"/>
      <c r="L304" s="126"/>
      <c r="V304" s="126"/>
      <c r="AF304" s="126"/>
      <c r="AP304" s="126"/>
      <c r="AZ304" s="126"/>
      <c r="BJ304" s="126"/>
      <c r="BT304" s="126"/>
      <c r="CD304" s="126"/>
      <c r="CN304" s="126"/>
      <c r="CO304" s="126"/>
      <c r="CP304" s="126"/>
      <c r="CQ304" s="126"/>
      <c r="CR304" s="126"/>
      <c r="CS304" s="126"/>
      <c r="CT304" s="126"/>
      <c r="CU304" s="126"/>
      <c r="CX304" s="126"/>
      <c r="DH304" s="126"/>
      <c r="DR304" s="126"/>
      <c r="EB304" s="126"/>
      <c r="EL304" s="126"/>
      <c r="EV304" s="126"/>
      <c r="FF304" s="126"/>
      <c r="FP304" s="126"/>
      <c r="FZ304" s="126"/>
      <c r="GJ304" s="126"/>
      <c r="GT304" s="126"/>
      <c r="HD304" s="126"/>
      <c r="HN304" s="126"/>
      <c r="HX304" s="126"/>
      <c r="IH304" s="126"/>
      <c r="IR304" s="126"/>
      <c r="JB304" s="126"/>
      <c r="JL304" s="126"/>
      <c r="JV304" s="126"/>
      <c r="KF304" s="126"/>
      <c r="KP304" s="126"/>
      <c r="KZ304" s="126"/>
    </row>
    <row xmlns:x14ac="http://schemas.microsoft.com/office/spreadsheetml/2009/9/ac" r="305" s="3" customFormat="true" x14ac:dyDescent="0.25">
      <c r="A305" s="401"/>
      <c r="B305" s="126"/>
      <c r="L305" s="126"/>
      <c r="V305" s="126"/>
      <c r="AF305" s="126"/>
      <c r="AP305" s="126"/>
      <c r="AZ305" s="126"/>
      <c r="BJ305" s="126"/>
      <c r="BT305" s="126"/>
      <c r="CD305" s="126"/>
      <c r="CN305" s="126"/>
      <c r="CO305" s="126"/>
      <c r="CP305" s="126"/>
      <c r="CQ305" s="126"/>
      <c r="CR305" s="126"/>
      <c r="CS305" s="126"/>
      <c r="CT305" s="126"/>
      <c r="CU305" s="126"/>
      <c r="CX305" s="126"/>
      <c r="DH305" s="126"/>
      <c r="DR305" s="126"/>
      <c r="EB305" s="126"/>
      <c r="EL305" s="126"/>
      <c r="EV305" s="126"/>
      <c r="FF305" s="126"/>
      <c r="FP305" s="126"/>
      <c r="FZ305" s="126"/>
      <c r="GJ305" s="126"/>
      <c r="GT305" s="126"/>
      <c r="HD305" s="126"/>
      <c r="HN305" s="126"/>
      <c r="HX305" s="126"/>
      <c r="IH305" s="126"/>
      <c r="IR305" s="126"/>
      <c r="JB305" s="126"/>
      <c r="JL305" s="126"/>
      <c r="JV305" s="126"/>
      <c r="KF305" s="126"/>
      <c r="KP305" s="126"/>
      <c r="KZ305" s="126"/>
    </row>
    <row xmlns:x14ac="http://schemas.microsoft.com/office/spreadsheetml/2009/9/ac" r="306" s="3" customFormat="true" x14ac:dyDescent="0.25">
      <c r="A306" s="401"/>
      <c r="B306" s="126"/>
      <c r="L306" s="126"/>
      <c r="V306" s="126"/>
      <c r="AF306" s="126"/>
      <c r="AP306" s="126"/>
      <c r="AZ306" s="126"/>
      <c r="BJ306" s="126"/>
      <c r="BT306" s="126"/>
      <c r="CD306" s="126"/>
      <c r="CN306" s="126"/>
      <c r="CO306" s="126"/>
      <c r="CP306" s="126"/>
      <c r="CQ306" s="126"/>
      <c r="CR306" s="126"/>
      <c r="CS306" s="126"/>
      <c r="CT306" s="126"/>
      <c r="CU306" s="126"/>
      <c r="CX306" s="126"/>
      <c r="DH306" s="126"/>
      <c r="DR306" s="126"/>
      <c r="EB306" s="126"/>
      <c r="EL306" s="126"/>
      <c r="EV306" s="126"/>
      <c r="FF306" s="126"/>
      <c r="FP306" s="126"/>
      <c r="FZ306" s="126"/>
      <c r="GJ306" s="126"/>
      <c r="GT306" s="126"/>
      <c r="HD306" s="126"/>
      <c r="HN306" s="126"/>
      <c r="HX306" s="126"/>
      <c r="IH306" s="126"/>
      <c r="IR306" s="126"/>
      <c r="JB306" s="126"/>
      <c r="JL306" s="126"/>
      <c r="JV306" s="126"/>
      <c r="KF306" s="126"/>
      <c r="KP306" s="126"/>
      <c r="KZ306" s="126"/>
    </row>
    <row xmlns:x14ac="http://schemas.microsoft.com/office/spreadsheetml/2009/9/ac" r="307" s="3" customFormat="true" x14ac:dyDescent="0.25">
      <c r="A307" s="401"/>
      <c r="B307" s="126"/>
      <c r="L307" s="126"/>
      <c r="V307" s="126"/>
      <c r="AF307" s="126"/>
      <c r="AP307" s="126"/>
      <c r="AZ307" s="126"/>
      <c r="BJ307" s="126"/>
      <c r="BT307" s="126"/>
      <c r="CD307" s="126"/>
      <c r="CN307" s="126"/>
      <c r="CO307" s="126"/>
      <c r="CP307" s="126"/>
      <c r="CQ307" s="126"/>
      <c r="CR307" s="126"/>
      <c r="CS307" s="126"/>
      <c r="CT307" s="126"/>
      <c r="CU307" s="126"/>
      <c r="CX307" s="126"/>
      <c r="DH307" s="126"/>
      <c r="DR307" s="126"/>
      <c r="EB307" s="126"/>
      <c r="EL307" s="126"/>
      <c r="EV307" s="126"/>
      <c r="FF307" s="126"/>
      <c r="FP307" s="126"/>
      <c r="FZ307" s="126"/>
      <c r="GJ307" s="126"/>
      <c r="GT307" s="126"/>
      <c r="HD307" s="126"/>
      <c r="HN307" s="126"/>
      <c r="HX307" s="126"/>
      <c r="IH307" s="126"/>
      <c r="IR307" s="126"/>
      <c r="JB307" s="126"/>
      <c r="JL307" s="126"/>
      <c r="JV307" s="126"/>
      <c r="KF307" s="126"/>
      <c r="KP307" s="126"/>
      <c r="KZ307" s="126"/>
    </row>
    <row xmlns:x14ac="http://schemas.microsoft.com/office/spreadsheetml/2009/9/ac" r="308" s="3" customFormat="true" x14ac:dyDescent="0.25">
      <c r="A308" s="401"/>
      <c r="B308" s="126"/>
      <c r="L308" s="126"/>
      <c r="V308" s="126"/>
      <c r="AF308" s="126"/>
      <c r="AP308" s="126"/>
      <c r="AZ308" s="126"/>
      <c r="BJ308" s="126"/>
      <c r="BT308" s="126"/>
      <c r="CD308" s="126"/>
      <c r="CN308" s="126"/>
      <c r="CO308" s="126"/>
      <c r="CP308" s="126"/>
      <c r="CQ308" s="126"/>
      <c r="CR308" s="126"/>
      <c r="CS308" s="126"/>
      <c r="CT308" s="126"/>
      <c r="CU308" s="126"/>
      <c r="CX308" s="126"/>
      <c r="DH308" s="126"/>
      <c r="DR308" s="126"/>
      <c r="EB308" s="126"/>
      <c r="EL308" s="126"/>
      <c r="EV308" s="126"/>
      <c r="FF308" s="126"/>
      <c r="FP308" s="126"/>
      <c r="FZ308" s="126"/>
      <c r="GJ308" s="126"/>
      <c r="GT308" s="126"/>
      <c r="HD308" s="126"/>
      <c r="HN308" s="126"/>
      <c r="HX308" s="126"/>
      <c r="IH308" s="126"/>
      <c r="IR308" s="126"/>
      <c r="JB308" s="126"/>
      <c r="JL308" s="126"/>
      <c r="JV308" s="126"/>
      <c r="KF308" s="126"/>
      <c r="KP308" s="126"/>
      <c r="KZ308" s="126"/>
    </row>
    <row xmlns:x14ac="http://schemas.microsoft.com/office/spreadsheetml/2009/9/ac" r="309" s="3" customFormat="true" x14ac:dyDescent="0.25">
      <c r="A309" s="401"/>
      <c r="B309" s="126"/>
      <c r="L309" s="126"/>
      <c r="V309" s="126"/>
      <c r="AF309" s="126"/>
      <c r="AP309" s="126"/>
      <c r="AZ309" s="126"/>
      <c r="BJ309" s="126"/>
      <c r="BT309" s="126"/>
      <c r="CD309" s="126"/>
      <c r="CN309" s="126"/>
      <c r="CO309" s="126"/>
      <c r="CP309" s="126"/>
      <c r="CQ309" s="126"/>
      <c r="CR309" s="126"/>
      <c r="CS309" s="126"/>
      <c r="CT309" s="126"/>
      <c r="CU309" s="126"/>
      <c r="CX309" s="126"/>
      <c r="DH309" s="126"/>
      <c r="DR309" s="126"/>
      <c r="EB309" s="126"/>
      <c r="EL309" s="126"/>
      <c r="EV309" s="126"/>
      <c r="FF309" s="126"/>
      <c r="FP309" s="126"/>
      <c r="FZ309" s="126"/>
      <c r="GJ309" s="126"/>
      <c r="GT309" s="126"/>
      <c r="HD309" s="126"/>
      <c r="HN309" s="126"/>
      <c r="HX309" s="126"/>
      <c r="IH309" s="126"/>
      <c r="IR309" s="126"/>
      <c r="JB309" s="126"/>
      <c r="JL309" s="126"/>
      <c r="JV309" s="126"/>
      <c r="KF309" s="126"/>
      <c r="KP309" s="126"/>
      <c r="KZ309" s="126"/>
    </row>
    <row xmlns:x14ac="http://schemas.microsoft.com/office/spreadsheetml/2009/9/ac" r="310" s="3" customFormat="true" x14ac:dyDescent="0.25">
      <c r="A310" s="401"/>
      <c r="B310" s="126"/>
      <c r="L310" s="126"/>
      <c r="V310" s="126"/>
      <c r="AF310" s="126"/>
      <c r="AP310" s="126"/>
      <c r="AZ310" s="126"/>
      <c r="BJ310" s="126"/>
      <c r="BT310" s="126"/>
      <c r="CD310" s="126"/>
      <c r="CN310" s="126"/>
      <c r="CO310" s="126"/>
      <c r="CP310" s="126"/>
      <c r="CQ310" s="126"/>
      <c r="CR310" s="126"/>
      <c r="CS310" s="126"/>
      <c r="CT310" s="126"/>
      <c r="CU310" s="126"/>
      <c r="CX310" s="126"/>
      <c r="DH310" s="126"/>
      <c r="DR310" s="126"/>
      <c r="EB310" s="126"/>
      <c r="EL310" s="126"/>
      <c r="EV310" s="126"/>
      <c r="FF310" s="126"/>
      <c r="FP310" s="126"/>
      <c r="FZ310" s="126"/>
      <c r="GJ310" s="126"/>
      <c r="GT310" s="126"/>
      <c r="HD310" s="126"/>
      <c r="HN310" s="126"/>
      <c r="HX310" s="126"/>
      <c r="IH310" s="126"/>
      <c r="IR310" s="126"/>
      <c r="JB310" s="126"/>
      <c r="JL310" s="126"/>
      <c r="JV310" s="126"/>
      <c r="KF310" s="126"/>
      <c r="KP310" s="126"/>
      <c r="KZ310" s="126"/>
    </row>
    <row xmlns:x14ac="http://schemas.microsoft.com/office/spreadsheetml/2009/9/ac" r="311" s="3" customFormat="true" x14ac:dyDescent="0.25">
      <c r="A311" s="401"/>
      <c r="B311" s="126"/>
      <c r="L311" s="126"/>
      <c r="V311" s="126"/>
      <c r="AF311" s="126"/>
      <c r="AP311" s="126"/>
      <c r="AZ311" s="126"/>
      <c r="BJ311" s="126"/>
      <c r="BT311" s="126"/>
      <c r="CD311" s="126"/>
      <c r="CN311" s="126"/>
      <c r="CO311" s="126"/>
      <c r="CP311" s="126"/>
      <c r="CQ311" s="126"/>
      <c r="CR311" s="126"/>
      <c r="CS311" s="126"/>
      <c r="CT311" s="126"/>
      <c r="CU311" s="126"/>
      <c r="CX311" s="126"/>
      <c r="DH311" s="126"/>
      <c r="DR311" s="126"/>
      <c r="EB311" s="126"/>
      <c r="EL311" s="126"/>
      <c r="EV311" s="126"/>
      <c r="FF311" s="126"/>
      <c r="FP311" s="126"/>
      <c r="FZ311" s="126"/>
      <c r="GJ311" s="126"/>
      <c r="GT311" s="126"/>
      <c r="HD311" s="126"/>
      <c r="HN311" s="126"/>
      <c r="HX311" s="126"/>
      <c r="IH311" s="126"/>
      <c r="IR311" s="126"/>
      <c r="JB311" s="126"/>
      <c r="JL311" s="126"/>
      <c r="JV311" s="126"/>
      <c r="KF311" s="126"/>
      <c r="KP311" s="126"/>
      <c r="KZ311" s="126"/>
    </row>
    <row xmlns:x14ac="http://schemas.microsoft.com/office/spreadsheetml/2009/9/ac" r="312" s="3" customFormat="true" x14ac:dyDescent="0.25">
      <c r="A312" s="401"/>
      <c r="B312" s="126"/>
      <c r="L312" s="126"/>
      <c r="V312" s="126"/>
      <c r="AF312" s="126"/>
      <c r="AP312" s="126"/>
      <c r="AZ312" s="126"/>
      <c r="BJ312" s="126"/>
      <c r="BT312" s="126"/>
      <c r="CD312" s="126"/>
      <c r="CN312" s="126"/>
      <c r="CO312" s="126"/>
      <c r="CP312" s="126"/>
      <c r="CQ312" s="126"/>
      <c r="CR312" s="126"/>
      <c r="CS312" s="126"/>
      <c r="CT312" s="126"/>
      <c r="CU312" s="126"/>
      <c r="CX312" s="126"/>
      <c r="DH312" s="126"/>
      <c r="DR312" s="126"/>
      <c r="EB312" s="126"/>
      <c r="EL312" s="126"/>
      <c r="EV312" s="126"/>
      <c r="FF312" s="126"/>
      <c r="FP312" s="126"/>
      <c r="FZ312" s="126"/>
      <c r="GJ312" s="126"/>
      <c r="GT312" s="126"/>
      <c r="HD312" s="126"/>
      <c r="HN312" s="126"/>
      <c r="HX312" s="126"/>
      <c r="IH312" s="126"/>
      <c r="IR312" s="126"/>
      <c r="JB312" s="126"/>
      <c r="JL312" s="126"/>
      <c r="JV312" s="126"/>
      <c r="KF312" s="126"/>
      <c r="KP312" s="126"/>
      <c r="KZ312" s="126"/>
    </row>
    <row xmlns:x14ac="http://schemas.microsoft.com/office/spreadsheetml/2009/9/ac" r="313" s="3" customFormat="true" x14ac:dyDescent="0.25">
      <c r="A313" s="401"/>
      <c r="B313" s="126"/>
      <c r="L313" s="126"/>
      <c r="V313" s="126"/>
      <c r="AF313" s="126"/>
      <c r="AP313" s="126"/>
      <c r="AZ313" s="126"/>
      <c r="BJ313" s="126"/>
      <c r="BT313" s="126"/>
      <c r="CD313" s="126"/>
      <c r="CN313" s="126"/>
      <c r="CO313" s="126"/>
      <c r="CP313" s="126"/>
      <c r="CQ313" s="126"/>
      <c r="CR313" s="126"/>
      <c r="CS313" s="126"/>
      <c r="CT313" s="126"/>
      <c r="CU313" s="126"/>
      <c r="CX313" s="126"/>
      <c r="DH313" s="126"/>
      <c r="DR313" s="126"/>
      <c r="EB313" s="126"/>
      <c r="EL313" s="126"/>
      <c r="EV313" s="126"/>
      <c r="FF313" s="126"/>
      <c r="FP313" s="126"/>
      <c r="FZ313" s="126"/>
      <c r="GJ313" s="126"/>
      <c r="GT313" s="126"/>
      <c r="HD313" s="126"/>
      <c r="HN313" s="126"/>
      <c r="HX313" s="126"/>
      <c r="IH313" s="126"/>
      <c r="IR313" s="126"/>
      <c r="JB313" s="126"/>
      <c r="JL313" s="126"/>
      <c r="JV313" s="126"/>
      <c r="KF313" s="126"/>
      <c r="KP313" s="126"/>
      <c r="KZ313" s="126"/>
    </row>
    <row xmlns:x14ac="http://schemas.microsoft.com/office/spreadsheetml/2009/9/ac" r="314" s="3" customFormat="true" x14ac:dyDescent="0.25">
      <c r="A314" s="401"/>
      <c r="B314" s="126"/>
      <c r="L314" s="126"/>
      <c r="V314" s="126"/>
      <c r="AF314" s="126"/>
      <c r="AP314" s="126"/>
      <c r="AZ314" s="126"/>
      <c r="BJ314" s="126"/>
      <c r="BT314" s="126"/>
      <c r="CD314" s="126"/>
      <c r="CN314" s="126"/>
      <c r="CO314" s="126"/>
      <c r="CP314" s="126"/>
      <c r="CQ314" s="126"/>
      <c r="CR314" s="126"/>
      <c r="CS314" s="126"/>
      <c r="CT314" s="126"/>
      <c r="CU314" s="126"/>
      <c r="CX314" s="126"/>
      <c r="DH314" s="126"/>
      <c r="DR314" s="126"/>
      <c r="EB314" s="126"/>
      <c r="EL314" s="126"/>
      <c r="EV314" s="126"/>
      <c r="FF314" s="126"/>
      <c r="FP314" s="126"/>
      <c r="FZ314" s="126"/>
      <c r="GJ314" s="126"/>
      <c r="GT314" s="126"/>
      <c r="HD314" s="126"/>
      <c r="HN314" s="126"/>
      <c r="HX314" s="126"/>
      <c r="IH314" s="126"/>
      <c r="IR314" s="126"/>
      <c r="JB314" s="126"/>
      <c r="JL314" s="126"/>
      <c r="JV314" s="126"/>
      <c r="KF314" s="126"/>
      <c r="KP314" s="126"/>
      <c r="KZ314" s="126"/>
    </row>
    <row xmlns:x14ac="http://schemas.microsoft.com/office/spreadsheetml/2009/9/ac" r="315" s="3" customFormat="true" x14ac:dyDescent="0.25">
      <c r="A315" s="401"/>
      <c r="B315" s="126"/>
      <c r="L315" s="126"/>
      <c r="V315" s="126"/>
      <c r="AF315" s="126"/>
      <c r="AP315" s="126"/>
      <c r="AZ315" s="126"/>
      <c r="BJ315" s="126"/>
      <c r="BT315" s="126"/>
      <c r="CD315" s="126"/>
      <c r="CN315" s="126"/>
      <c r="CO315" s="126"/>
      <c r="CP315" s="126"/>
      <c r="CQ315" s="126"/>
      <c r="CR315" s="126"/>
      <c r="CS315" s="126"/>
      <c r="CT315" s="126"/>
      <c r="CU315" s="126"/>
      <c r="CX315" s="126"/>
      <c r="DH315" s="126"/>
      <c r="DR315" s="126"/>
      <c r="EB315" s="126"/>
      <c r="EL315" s="126"/>
      <c r="EV315" s="126"/>
      <c r="FF315" s="126"/>
      <c r="FP315" s="126"/>
      <c r="FZ315" s="126"/>
      <c r="GJ315" s="126"/>
      <c r="GT315" s="126"/>
      <c r="HD315" s="126"/>
      <c r="HN315" s="126"/>
      <c r="HX315" s="126"/>
      <c r="IH315" s="126"/>
      <c r="IR315" s="126"/>
      <c r="JB315" s="126"/>
      <c r="JL315" s="126"/>
      <c r="JV315" s="126"/>
      <c r="KF315" s="126"/>
      <c r="KP315" s="126"/>
      <c r="KZ315" s="126"/>
    </row>
    <row xmlns:x14ac="http://schemas.microsoft.com/office/spreadsheetml/2009/9/ac" r="316" s="3" customFormat="true" x14ac:dyDescent="0.25">
      <c r="A316" s="401"/>
      <c r="B316" s="126"/>
      <c r="L316" s="126"/>
      <c r="V316" s="126"/>
      <c r="AF316" s="126"/>
      <c r="AP316" s="126"/>
      <c r="AZ316" s="126"/>
      <c r="BJ316" s="126"/>
      <c r="BT316" s="126"/>
      <c r="CD316" s="126"/>
      <c r="CN316" s="126"/>
      <c r="CO316" s="126"/>
      <c r="CP316" s="126"/>
      <c r="CQ316" s="126"/>
      <c r="CR316" s="126"/>
      <c r="CS316" s="126"/>
      <c r="CT316" s="126"/>
      <c r="CU316" s="126"/>
      <c r="CX316" s="126"/>
      <c r="DH316" s="126"/>
      <c r="DR316" s="126"/>
      <c r="EB316" s="126"/>
      <c r="EL316" s="126"/>
      <c r="EV316" s="126"/>
      <c r="FF316" s="126"/>
      <c r="FP316" s="126"/>
      <c r="FZ316" s="126"/>
      <c r="GJ316" s="126"/>
      <c r="GT316" s="126"/>
      <c r="HD316" s="126"/>
      <c r="HN316" s="126"/>
      <c r="HX316" s="126"/>
      <c r="IH316" s="126"/>
      <c r="IR316" s="126"/>
      <c r="JB316" s="126"/>
      <c r="JL316" s="126"/>
      <c r="JV316" s="126"/>
      <c r="KF316" s="126"/>
      <c r="KP316" s="126"/>
      <c r="KZ316" s="126"/>
    </row>
    <row xmlns:x14ac="http://schemas.microsoft.com/office/spreadsheetml/2009/9/ac" r="317" s="3" customFormat="true" x14ac:dyDescent="0.25">
      <c r="A317" s="401"/>
      <c r="B317" s="126"/>
      <c r="L317" s="126"/>
      <c r="V317" s="126"/>
      <c r="AF317" s="126"/>
      <c r="AP317" s="126"/>
      <c r="AZ317" s="126"/>
      <c r="BJ317" s="126"/>
      <c r="BT317" s="126"/>
      <c r="CD317" s="126"/>
      <c r="CN317" s="126"/>
      <c r="CO317" s="126"/>
      <c r="CP317" s="126"/>
      <c r="CQ317" s="126"/>
      <c r="CR317" s="126"/>
      <c r="CS317" s="126"/>
      <c r="CT317" s="126"/>
      <c r="CU317" s="126"/>
      <c r="CX317" s="126"/>
      <c r="DH317" s="126"/>
      <c r="DR317" s="126"/>
      <c r="EB317" s="126"/>
      <c r="EL317" s="126"/>
      <c r="EV317" s="126"/>
      <c r="FF317" s="126"/>
      <c r="FP317" s="126"/>
      <c r="FZ317" s="126"/>
      <c r="GJ317" s="126"/>
      <c r="GT317" s="126"/>
      <c r="HD317" s="126"/>
      <c r="HN317" s="126"/>
      <c r="HX317" s="126"/>
      <c r="IH317" s="126"/>
      <c r="IR317" s="126"/>
      <c r="JB317" s="126"/>
      <c r="JL317" s="126"/>
      <c r="JV317" s="126"/>
      <c r="KF317" s="126"/>
      <c r="KP317" s="126"/>
      <c r="KZ317" s="126"/>
    </row>
    <row xmlns:x14ac="http://schemas.microsoft.com/office/spreadsheetml/2009/9/ac" r="318" s="3" customFormat="true" x14ac:dyDescent="0.25">
      <c r="A318" s="401"/>
      <c r="B318" s="126"/>
      <c r="L318" s="126"/>
      <c r="V318" s="126"/>
      <c r="AF318" s="126"/>
      <c r="AP318" s="126"/>
      <c r="AZ318" s="126"/>
      <c r="BJ318" s="126"/>
      <c r="BT318" s="126"/>
      <c r="CD318" s="126"/>
      <c r="CN318" s="126"/>
      <c r="CO318" s="126"/>
      <c r="CP318" s="126"/>
      <c r="CQ318" s="126"/>
      <c r="CR318" s="126"/>
      <c r="CS318" s="126"/>
      <c r="CT318" s="126"/>
      <c r="CU318" s="126"/>
      <c r="CX318" s="126"/>
      <c r="DH318" s="126"/>
      <c r="DR318" s="126"/>
      <c r="EB318" s="126"/>
      <c r="EL318" s="126"/>
      <c r="EV318" s="126"/>
      <c r="FF318" s="126"/>
      <c r="FP318" s="126"/>
      <c r="FZ318" s="126"/>
      <c r="GJ318" s="126"/>
      <c r="GT318" s="126"/>
      <c r="HD318" s="126"/>
      <c r="HN318" s="126"/>
      <c r="HX318" s="126"/>
      <c r="IH318" s="126"/>
      <c r="IR318" s="126"/>
      <c r="JB318" s="126"/>
      <c r="JL318" s="126"/>
      <c r="JV318" s="126"/>
      <c r="KF318" s="126"/>
      <c r="KP318" s="126"/>
      <c r="KZ318" s="126"/>
    </row>
    <row xmlns:x14ac="http://schemas.microsoft.com/office/spreadsheetml/2009/9/ac" r="319" s="3" customFormat="true" x14ac:dyDescent="0.25">
      <c r="A319" s="401"/>
      <c r="B319" s="126"/>
      <c r="L319" s="126"/>
      <c r="V319" s="126"/>
      <c r="AF319" s="126"/>
      <c r="AP319" s="126"/>
      <c r="AZ319" s="126"/>
      <c r="BJ319" s="126"/>
      <c r="BT319" s="126"/>
      <c r="CD319" s="126"/>
      <c r="CN319" s="126"/>
      <c r="CO319" s="126"/>
      <c r="CP319" s="126"/>
      <c r="CQ319" s="126"/>
      <c r="CR319" s="126"/>
      <c r="CS319" s="126"/>
      <c r="CT319" s="126"/>
      <c r="CU319" s="126"/>
      <c r="CX319" s="126"/>
      <c r="DH319" s="126"/>
      <c r="DR319" s="126"/>
      <c r="EB319" s="126"/>
      <c r="EL319" s="126"/>
      <c r="EV319" s="126"/>
      <c r="FF319" s="126"/>
      <c r="FP319" s="126"/>
      <c r="FZ319" s="126"/>
      <c r="GJ319" s="126"/>
      <c r="GT319" s="126"/>
      <c r="HD319" s="126"/>
      <c r="HN319" s="126"/>
      <c r="HX319" s="126"/>
      <c r="IH319" s="126"/>
      <c r="IR319" s="126"/>
      <c r="JB319" s="126"/>
      <c r="JL319" s="126"/>
      <c r="JV319" s="126"/>
      <c r="KF319" s="126"/>
      <c r="KP319" s="126"/>
      <c r="KZ319" s="126"/>
    </row>
    <row xmlns:x14ac="http://schemas.microsoft.com/office/spreadsheetml/2009/9/ac" r="320" s="3" customFormat="true" x14ac:dyDescent="0.25">
      <c r="A320" s="401"/>
      <c r="B320" s="126"/>
      <c r="L320" s="126"/>
      <c r="V320" s="126"/>
      <c r="AF320" s="126"/>
      <c r="AP320" s="126"/>
      <c r="AZ320" s="126"/>
      <c r="BJ320" s="126"/>
      <c r="BT320" s="126"/>
      <c r="CD320" s="126"/>
      <c r="CN320" s="126"/>
      <c r="CO320" s="126"/>
      <c r="CP320" s="126"/>
      <c r="CQ320" s="126"/>
      <c r="CR320" s="126"/>
      <c r="CS320" s="126"/>
      <c r="CT320" s="126"/>
      <c r="CU320" s="126"/>
      <c r="CX320" s="126"/>
      <c r="DH320" s="126"/>
      <c r="DR320" s="126"/>
      <c r="EB320" s="126"/>
      <c r="EL320" s="126"/>
      <c r="EV320" s="126"/>
      <c r="FF320" s="126"/>
      <c r="FP320" s="126"/>
      <c r="FZ320" s="126"/>
      <c r="GJ320" s="126"/>
      <c r="GT320" s="126"/>
      <c r="HD320" s="126"/>
      <c r="HN320" s="126"/>
      <c r="HX320" s="126"/>
      <c r="IH320" s="126"/>
      <c r="IR320" s="126"/>
      <c r="JB320" s="126"/>
      <c r="JL320" s="126"/>
      <c r="JV320" s="126"/>
      <c r="KF320" s="126"/>
      <c r="KP320" s="126"/>
      <c r="KZ320" s="126"/>
    </row>
    <row xmlns:x14ac="http://schemas.microsoft.com/office/spreadsheetml/2009/9/ac" r="321" s="3" customFormat="true" x14ac:dyDescent="0.25">
      <c r="A321" s="401"/>
      <c r="B321" s="126"/>
      <c r="L321" s="126"/>
      <c r="V321" s="126"/>
      <c r="AF321" s="126"/>
      <c r="AP321" s="126"/>
      <c r="AZ321" s="126"/>
      <c r="BJ321" s="126"/>
      <c r="BT321" s="126"/>
      <c r="CD321" s="126"/>
      <c r="CN321" s="126"/>
      <c r="CO321" s="126"/>
      <c r="CP321" s="126"/>
      <c r="CQ321" s="126"/>
      <c r="CR321" s="126"/>
      <c r="CS321" s="126"/>
      <c r="CT321" s="126"/>
      <c r="CU321" s="126"/>
      <c r="CX321" s="126"/>
      <c r="DH321" s="126"/>
      <c r="DR321" s="126"/>
      <c r="EB321" s="126"/>
      <c r="EL321" s="126"/>
      <c r="EV321" s="126"/>
      <c r="FF321" s="126"/>
      <c r="FP321" s="126"/>
      <c r="FZ321" s="126"/>
      <c r="GJ321" s="126"/>
      <c r="GT321" s="126"/>
      <c r="HD321" s="126"/>
      <c r="HN321" s="126"/>
      <c r="HX321" s="126"/>
      <c r="IH321" s="126"/>
      <c r="IR321" s="126"/>
      <c r="JB321" s="126"/>
      <c r="JL321" s="126"/>
      <c r="JV321" s="126"/>
      <c r="KF321" s="126"/>
      <c r="KP321" s="126"/>
      <c r="KZ321" s="126"/>
    </row>
    <row xmlns:x14ac="http://schemas.microsoft.com/office/spreadsheetml/2009/9/ac" r="322" s="3" customFormat="true" x14ac:dyDescent="0.25">
      <c r="A322" s="401"/>
      <c r="B322" s="126"/>
      <c r="L322" s="126"/>
      <c r="V322" s="126"/>
      <c r="AF322" s="126"/>
      <c r="AP322" s="126"/>
      <c r="AZ322" s="126"/>
      <c r="BJ322" s="126"/>
      <c r="BT322" s="126"/>
      <c r="CD322" s="126"/>
      <c r="CN322" s="126"/>
      <c r="CO322" s="126"/>
      <c r="CP322" s="126"/>
      <c r="CQ322" s="126"/>
      <c r="CR322" s="126"/>
      <c r="CS322" s="126"/>
      <c r="CT322" s="126"/>
      <c r="CU322" s="126"/>
      <c r="CX322" s="126"/>
      <c r="DH322" s="126"/>
      <c r="DR322" s="126"/>
      <c r="EB322" s="126"/>
      <c r="EL322" s="126"/>
      <c r="EV322" s="126"/>
      <c r="FF322" s="126"/>
      <c r="FP322" s="126"/>
      <c r="FZ322" s="126"/>
      <c r="GJ322" s="126"/>
      <c r="GT322" s="126"/>
      <c r="HD322" s="126"/>
      <c r="HN322" s="126"/>
      <c r="HX322" s="126"/>
      <c r="IH322" s="126"/>
      <c r="IR322" s="126"/>
      <c r="JB322" s="126"/>
      <c r="JL322" s="126"/>
      <c r="JV322" s="126"/>
      <c r="KF322" s="126"/>
      <c r="KP322" s="126"/>
      <c r="KZ322" s="126"/>
    </row>
    <row xmlns:x14ac="http://schemas.microsoft.com/office/spreadsheetml/2009/9/ac" r="323" s="3" customFormat="true" x14ac:dyDescent="0.25">
      <c r="A323" s="401"/>
      <c r="B323" s="126"/>
      <c r="L323" s="126"/>
      <c r="V323" s="126"/>
      <c r="AF323" s="126"/>
      <c r="AP323" s="126"/>
      <c r="AZ323" s="126"/>
      <c r="BJ323" s="126"/>
      <c r="BT323" s="126"/>
      <c r="CD323" s="126"/>
      <c r="CN323" s="126"/>
      <c r="CO323" s="126"/>
      <c r="CP323" s="126"/>
      <c r="CQ323" s="126"/>
      <c r="CR323" s="126"/>
      <c r="CS323" s="126"/>
      <c r="CT323" s="126"/>
      <c r="CU323" s="126"/>
      <c r="CX323" s="126"/>
      <c r="DH323" s="126"/>
      <c r="DR323" s="126"/>
      <c r="EB323" s="126"/>
      <c r="EL323" s="126"/>
      <c r="EV323" s="126"/>
      <c r="FF323" s="126"/>
      <c r="FP323" s="126"/>
      <c r="FZ323" s="126"/>
      <c r="GJ323" s="126"/>
      <c r="GT323" s="126"/>
      <c r="HD323" s="126"/>
      <c r="HN323" s="126"/>
      <c r="HX323" s="126"/>
      <c r="IH323" s="126"/>
      <c r="IR323" s="126"/>
      <c r="JB323" s="126"/>
      <c r="JL323" s="126"/>
      <c r="JV323" s="126"/>
      <c r="KF323" s="126"/>
      <c r="KP323" s="126"/>
      <c r="KZ323" s="126"/>
    </row>
    <row xmlns:x14ac="http://schemas.microsoft.com/office/spreadsheetml/2009/9/ac" r="324" s="3" customFormat="true" x14ac:dyDescent="0.25">
      <c r="A324" s="401"/>
      <c r="B324" s="126"/>
      <c r="L324" s="126"/>
      <c r="V324" s="126"/>
      <c r="AF324" s="126"/>
      <c r="AP324" s="126"/>
      <c r="AZ324" s="126"/>
      <c r="BJ324" s="126"/>
      <c r="BT324" s="126"/>
      <c r="CD324" s="126"/>
      <c r="CN324" s="126"/>
      <c r="CO324" s="126"/>
      <c r="CP324" s="126"/>
      <c r="CQ324" s="126"/>
      <c r="CR324" s="126"/>
      <c r="CS324" s="126"/>
      <c r="CT324" s="126"/>
      <c r="CU324" s="126"/>
      <c r="CX324" s="126"/>
      <c r="DH324" s="126"/>
      <c r="DR324" s="126"/>
      <c r="EB324" s="126"/>
      <c r="EL324" s="126"/>
      <c r="EV324" s="126"/>
      <c r="FF324" s="126"/>
      <c r="FP324" s="126"/>
      <c r="FZ324" s="126"/>
      <c r="GJ324" s="126"/>
      <c r="GT324" s="126"/>
      <c r="HD324" s="126"/>
      <c r="HN324" s="126"/>
      <c r="HX324" s="126"/>
      <c r="IH324" s="126"/>
      <c r="IR324" s="126"/>
      <c r="JB324" s="126"/>
      <c r="JL324" s="126"/>
      <c r="JV324" s="126"/>
      <c r="KF324" s="126"/>
      <c r="KP324" s="126"/>
      <c r="KZ324" s="126"/>
    </row>
    <row xmlns:x14ac="http://schemas.microsoft.com/office/spreadsheetml/2009/9/ac" r="325" s="3" customFormat="true" x14ac:dyDescent="0.25">
      <c r="A325" s="401"/>
      <c r="B325" s="126"/>
      <c r="L325" s="126"/>
      <c r="V325" s="126"/>
      <c r="AF325" s="126"/>
      <c r="AP325" s="126"/>
      <c r="AZ325" s="126"/>
      <c r="BJ325" s="126"/>
      <c r="BT325" s="126"/>
      <c r="CD325" s="126"/>
      <c r="CN325" s="126"/>
      <c r="CO325" s="126"/>
      <c r="CP325" s="126"/>
      <c r="CQ325" s="126"/>
      <c r="CR325" s="126"/>
      <c r="CS325" s="126"/>
      <c r="CT325" s="126"/>
      <c r="CU325" s="126"/>
      <c r="CX325" s="126"/>
      <c r="DH325" s="126"/>
      <c r="DR325" s="126"/>
      <c r="EB325" s="126"/>
      <c r="EL325" s="126"/>
      <c r="EV325" s="126"/>
      <c r="FF325" s="126"/>
      <c r="FP325" s="126"/>
      <c r="FZ325" s="126"/>
      <c r="GJ325" s="126"/>
      <c r="GT325" s="126"/>
      <c r="HD325" s="126"/>
      <c r="HN325" s="126"/>
      <c r="HX325" s="126"/>
      <c r="IH325" s="126"/>
      <c r="IR325" s="126"/>
      <c r="JB325" s="126"/>
      <c r="JL325" s="126"/>
      <c r="JV325" s="126"/>
      <c r="KF325" s="126"/>
      <c r="KP325" s="126"/>
      <c r="KZ325" s="126"/>
    </row>
    <row xmlns:x14ac="http://schemas.microsoft.com/office/spreadsheetml/2009/9/ac" r="326" s="3" customFormat="true" x14ac:dyDescent="0.25">
      <c r="A326" s="401"/>
      <c r="B326" s="126"/>
      <c r="L326" s="126"/>
      <c r="V326" s="126"/>
      <c r="AF326" s="126"/>
      <c r="AP326" s="126"/>
      <c r="AZ326" s="126"/>
      <c r="BJ326" s="126"/>
      <c r="BT326" s="126"/>
      <c r="CD326" s="126"/>
      <c r="CN326" s="126"/>
      <c r="CO326" s="126"/>
      <c r="CP326" s="126"/>
      <c r="CQ326" s="126"/>
      <c r="CR326" s="126"/>
      <c r="CS326" s="126"/>
      <c r="CT326" s="126"/>
      <c r="CU326" s="126"/>
      <c r="CX326" s="126"/>
      <c r="DH326" s="126"/>
      <c r="DR326" s="126"/>
      <c r="EB326" s="126"/>
      <c r="EL326" s="126"/>
      <c r="EV326" s="126"/>
      <c r="FF326" s="126"/>
      <c r="FP326" s="126"/>
      <c r="FZ326" s="126"/>
      <c r="GJ326" s="126"/>
      <c r="GT326" s="126"/>
      <c r="HD326" s="126"/>
      <c r="HN326" s="126"/>
      <c r="HX326" s="126"/>
      <c r="IH326" s="126"/>
      <c r="IR326" s="126"/>
      <c r="JB326" s="126"/>
      <c r="JL326" s="126"/>
      <c r="JV326" s="126"/>
      <c r="KF326" s="126"/>
      <c r="KP326" s="126"/>
      <c r="KZ326" s="126"/>
    </row>
    <row xmlns:x14ac="http://schemas.microsoft.com/office/spreadsheetml/2009/9/ac" r="327" s="3" customFormat="true" x14ac:dyDescent="0.25">
      <c r="A327" s="401"/>
      <c r="B327" s="126"/>
      <c r="L327" s="126"/>
      <c r="V327" s="126"/>
      <c r="AF327" s="126"/>
      <c r="AP327" s="126"/>
      <c r="AZ327" s="126"/>
      <c r="BJ327" s="126"/>
      <c r="BT327" s="126"/>
      <c r="CD327" s="126"/>
      <c r="CN327" s="126"/>
      <c r="CO327" s="126"/>
      <c r="CP327" s="126"/>
      <c r="CQ327" s="126"/>
      <c r="CR327" s="126"/>
      <c r="CS327" s="126"/>
      <c r="CT327" s="126"/>
      <c r="CU327" s="126"/>
      <c r="CX327" s="126"/>
      <c r="DH327" s="126"/>
      <c r="DR327" s="126"/>
      <c r="EB327" s="126"/>
      <c r="EL327" s="126"/>
      <c r="EV327" s="126"/>
      <c r="FF327" s="126"/>
      <c r="FP327" s="126"/>
      <c r="FZ327" s="126"/>
      <c r="GJ327" s="126"/>
      <c r="GT327" s="126"/>
      <c r="HD327" s="126"/>
      <c r="HN327" s="126"/>
      <c r="HX327" s="126"/>
      <c r="IH327" s="126"/>
      <c r="IR327" s="126"/>
      <c r="JB327" s="126"/>
      <c r="JL327" s="126"/>
      <c r="JV327" s="126"/>
      <c r="KF327" s="126"/>
      <c r="KP327" s="126"/>
      <c r="KZ327" s="126"/>
    </row>
    <row xmlns:x14ac="http://schemas.microsoft.com/office/spreadsheetml/2009/9/ac" r="328" s="3" customFormat="true" x14ac:dyDescent="0.25">
      <c r="A328" s="401"/>
      <c r="B328" s="126"/>
      <c r="L328" s="126"/>
      <c r="V328" s="126"/>
      <c r="AF328" s="126"/>
      <c r="AP328" s="126"/>
      <c r="AZ328" s="126"/>
      <c r="BJ328" s="126"/>
      <c r="BT328" s="126"/>
      <c r="CD328" s="126"/>
      <c r="CN328" s="126"/>
      <c r="CO328" s="126"/>
      <c r="CP328" s="126"/>
      <c r="CQ328" s="126"/>
      <c r="CR328" s="126"/>
      <c r="CS328" s="126"/>
      <c r="CT328" s="126"/>
      <c r="CU328" s="126"/>
      <c r="CX328" s="126"/>
      <c r="DH328" s="126"/>
      <c r="DR328" s="126"/>
      <c r="EB328" s="126"/>
      <c r="EL328" s="126"/>
      <c r="EV328" s="126"/>
      <c r="FF328" s="126"/>
      <c r="FP328" s="126"/>
      <c r="FZ328" s="126"/>
      <c r="GJ328" s="126"/>
      <c r="GT328" s="126"/>
      <c r="HD328" s="126"/>
      <c r="HN328" s="126"/>
      <c r="HX328" s="126"/>
      <c r="IH328" s="126"/>
      <c r="IR328" s="126"/>
      <c r="JB328" s="126"/>
      <c r="JL328" s="126"/>
      <c r="JV328" s="126"/>
      <c r="KF328" s="126"/>
      <c r="KP328" s="126"/>
      <c r="KZ328" s="126"/>
    </row>
    <row xmlns:x14ac="http://schemas.microsoft.com/office/spreadsheetml/2009/9/ac" r="329" s="3" customFormat="true" x14ac:dyDescent="0.25">
      <c r="A329" s="401"/>
      <c r="B329" s="126"/>
      <c r="L329" s="126"/>
      <c r="V329" s="126"/>
      <c r="AF329" s="126"/>
      <c r="AP329" s="126"/>
      <c r="AZ329" s="126"/>
      <c r="BJ329" s="126"/>
      <c r="BT329" s="126"/>
      <c r="CD329" s="126"/>
      <c r="CN329" s="126"/>
      <c r="CO329" s="126"/>
      <c r="CP329" s="126"/>
      <c r="CQ329" s="126"/>
      <c r="CR329" s="126"/>
      <c r="CS329" s="126"/>
      <c r="CT329" s="126"/>
      <c r="CU329" s="126"/>
      <c r="CX329" s="126"/>
      <c r="DH329" s="126"/>
      <c r="DR329" s="126"/>
      <c r="EB329" s="126"/>
      <c r="EL329" s="126"/>
      <c r="EV329" s="126"/>
      <c r="FF329" s="126"/>
      <c r="FP329" s="126"/>
      <c r="FZ329" s="126"/>
      <c r="GJ329" s="126"/>
      <c r="GT329" s="126"/>
      <c r="HD329" s="126"/>
      <c r="HN329" s="126"/>
      <c r="HX329" s="126"/>
      <c r="IH329" s="126"/>
      <c r="IR329" s="126"/>
      <c r="JB329" s="126"/>
      <c r="JL329" s="126"/>
      <c r="JV329" s="126"/>
      <c r="KF329" s="126"/>
      <c r="KP329" s="126"/>
      <c r="KZ329" s="126"/>
    </row>
    <row xmlns:x14ac="http://schemas.microsoft.com/office/spreadsheetml/2009/9/ac" r="330" s="3" customFormat="true" x14ac:dyDescent="0.25">
      <c r="A330" s="401"/>
      <c r="B330" s="126"/>
      <c r="L330" s="126"/>
      <c r="V330" s="126"/>
      <c r="AF330" s="126"/>
      <c r="AP330" s="126"/>
      <c r="AZ330" s="126"/>
      <c r="BJ330" s="126"/>
      <c r="BT330" s="126"/>
      <c r="CD330" s="126"/>
      <c r="CN330" s="126"/>
      <c r="CO330" s="126"/>
      <c r="CP330" s="126"/>
      <c r="CQ330" s="126"/>
      <c r="CR330" s="126"/>
      <c r="CS330" s="126"/>
      <c r="CT330" s="126"/>
      <c r="CU330" s="126"/>
      <c r="CX330" s="126"/>
      <c r="DH330" s="126"/>
      <c r="DR330" s="126"/>
      <c r="EB330" s="126"/>
      <c r="EL330" s="126"/>
      <c r="EV330" s="126"/>
      <c r="FF330" s="126"/>
      <c r="FP330" s="126"/>
      <c r="FZ330" s="126"/>
      <c r="GJ330" s="126"/>
      <c r="GT330" s="126"/>
      <c r="HD330" s="126"/>
      <c r="HN330" s="126"/>
      <c r="HX330" s="126"/>
      <c r="IH330" s="126"/>
      <c r="IR330" s="126"/>
      <c r="JB330" s="126"/>
      <c r="JL330" s="126"/>
      <c r="JV330" s="126"/>
      <c r="KF330" s="126"/>
      <c r="KP330" s="126"/>
      <c r="KZ330" s="126"/>
    </row>
    <row xmlns:x14ac="http://schemas.microsoft.com/office/spreadsheetml/2009/9/ac" r="331" s="3" customFormat="true" x14ac:dyDescent="0.25">
      <c r="A331" s="401"/>
      <c r="B331" s="126"/>
      <c r="L331" s="126"/>
      <c r="V331" s="126"/>
      <c r="AF331" s="126"/>
      <c r="AP331" s="126"/>
      <c r="AZ331" s="126"/>
      <c r="BJ331" s="126"/>
      <c r="BT331" s="126"/>
      <c r="CD331" s="126"/>
      <c r="CN331" s="126"/>
      <c r="CO331" s="126"/>
      <c r="CP331" s="126"/>
      <c r="CQ331" s="126"/>
      <c r="CR331" s="126"/>
      <c r="CS331" s="126"/>
      <c r="CT331" s="126"/>
      <c r="CU331" s="126"/>
      <c r="CX331" s="126"/>
      <c r="DH331" s="126"/>
      <c r="DR331" s="126"/>
      <c r="EB331" s="126"/>
      <c r="EL331" s="126"/>
      <c r="EV331" s="126"/>
      <c r="FF331" s="126"/>
      <c r="FP331" s="126"/>
      <c r="FZ331" s="126"/>
      <c r="GJ331" s="126"/>
      <c r="GT331" s="126"/>
      <c r="HD331" s="126"/>
      <c r="HN331" s="126"/>
      <c r="HX331" s="126"/>
      <c r="IH331" s="126"/>
      <c r="IR331" s="126"/>
      <c r="JB331" s="126"/>
      <c r="JL331" s="126"/>
      <c r="JV331" s="126"/>
      <c r="KF331" s="126"/>
      <c r="KP331" s="126"/>
      <c r="KZ331" s="126"/>
    </row>
    <row xmlns:x14ac="http://schemas.microsoft.com/office/spreadsheetml/2009/9/ac" r="332" s="3" customFormat="true" x14ac:dyDescent="0.25">
      <c r="A332" s="401"/>
      <c r="B332" s="126"/>
      <c r="L332" s="126"/>
      <c r="V332" s="126"/>
      <c r="AF332" s="126"/>
      <c r="AP332" s="126"/>
      <c r="AZ332" s="126"/>
      <c r="BJ332" s="126"/>
      <c r="BT332" s="126"/>
      <c r="CD332" s="126"/>
      <c r="CN332" s="126"/>
      <c r="CO332" s="126"/>
      <c r="CP332" s="126"/>
      <c r="CQ332" s="126"/>
      <c r="CR332" s="126"/>
      <c r="CS332" s="126"/>
      <c r="CT332" s="126"/>
      <c r="CU332" s="126"/>
      <c r="CX332" s="126"/>
      <c r="DH332" s="126"/>
      <c r="DR332" s="126"/>
      <c r="EB332" s="126"/>
      <c r="EL332" s="126"/>
      <c r="EV332" s="126"/>
      <c r="FF332" s="126"/>
      <c r="FP332" s="126"/>
      <c r="FZ332" s="126"/>
      <c r="GJ332" s="126"/>
      <c r="GT332" s="126"/>
      <c r="HD332" s="126"/>
      <c r="HN332" s="126"/>
      <c r="HX332" s="126"/>
      <c r="IH332" s="126"/>
      <c r="IR332" s="126"/>
      <c r="JB332" s="126"/>
      <c r="JL332" s="126"/>
      <c r="JV332" s="126"/>
      <c r="KF332" s="126"/>
      <c r="KP332" s="126"/>
      <c r="KZ332" s="126"/>
    </row>
    <row xmlns:x14ac="http://schemas.microsoft.com/office/spreadsheetml/2009/9/ac" r="333" s="3" customFormat="true" x14ac:dyDescent="0.25">
      <c r="A333" s="401"/>
      <c r="B333" s="126"/>
      <c r="L333" s="126"/>
      <c r="V333" s="126"/>
      <c r="AF333" s="126"/>
      <c r="AP333" s="126"/>
      <c r="AZ333" s="126"/>
      <c r="BJ333" s="126"/>
      <c r="BT333" s="126"/>
      <c r="CD333" s="126"/>
      <c r="CN333" s="126"/>
      <c r="CO333" s="126"/>
      <c r="CP333" s="126"/>
      <c r="CQ333" s="126"/>
      <c r="CR333" s="126"/>
      <c r="CS333" s="126"/>
      <c r="CT333" s="126"/>
      <c r="CU333" s="126"/>
      <c r="CX333" s="126"/>
      <c r="DH333" s="126"/>
      <c r="DR333" s="126"/>
      <c r="EB333" s="126"/>
      <c r="EL333" s="126"/>
      <c r="EV333" s="126"/>
      <c r="FF333" s="126"/>
      <c r="FP333" s="126"/>
      <c r="FZ333" s="126"/>
      <c r="GJ333" s="126"/>
      <c r="GT333" s="126"/>
      <c r="HD333" s="126"/>
      <c r="HN333" s="126"/>
      <c r="HX333" s="126"/>
      <c r="IH333" s="126"/>
      <c r="IR333" s="126"/>
      <c r="JB333" s="126"/>
      <c r="JL333" s="126"/>
      <c r="JV333" s="126"/>
      <c r="KF333" s="126"/>
      <c r="KP333" s="126"/>
      <c r="KZ333" s="126"/>
    </row>
    <row xmlns:x14ac="http://schemas.microsoft.com/office/spreadsheetml/2009/9/ac" r="334" s="3" customFormat="true" x14ac:dyDescent="0.25">
      <c r="A334" s="401"/>
      <c r="B334" s="126"/>
      <c r="L334" s="126"/>
      <c r="V334" s="126"/>
      <c r="AF334" s="126"/>
      <c r="AP334" s="126"/>
      <c r="AZ334" s="126"/>
      <c r="BJ334" s="126"/>
      <c r="BT334" s="126"/>
      <c r="CD334" s="126"/>
      <c r="CN334" s="126"/>
      <c r="CO334" s="126"/>
      <c r="CP334" s="126"/>
      <c r="CQ334" s="126"/>
      <c r="CR334" s="126"/>
      <c r="CS334" s="126"/>
      <c r="CT334" s="126"/>
      <c r="CU334" s="126"/>
      <c r="CX334" s="126"/>
      <c r="DH334" s="126"/>
      <c r="DR334" s="126"/>
      <c r="EB334" s="126"/>
      <c r="EL334" s="126"/>
      <c r="EV334" s="126"/>
      <c r="FF334" s="126"/>
      <c r="FP334" s="126"/>
      <c r="FZ334" s="126"/>
      <c r="GJ334" s="126"/>
      <c r="GT334" s="126"/>
      <c r="HD334" s="126"/>
      <c r="HN334" s="126"/>
      <c r="HX334" s="126"/>
      <c r="IH334" s="126"/>
      <c r="IR334" s="126"/>
      <c r="JB334" s="126"/>
      <c r="JL334" s="126"/>
      <c r="JV334" s="126"/>
      <c r="KF334" s="126"/>
      <c r="KP334" s="126"/>
      <c r="KZ334" s="126"/>
    </row>
    <row xmlns:x14ac="http://schemas.microsoft.com/office/spreadsheetml/2009/9/ac" r="335" s="3" customFormat="true" x14ac:dyDescent="0.25">
      <c r="A335" s="401"/>
      <c r="B335" s="126"/>
      <c r="L335" s="126"/>
      <c r="V335" s="126"/>
      <c r="AF335" s="126"/>
      <c r="AP335" s="126"/>
      <c r="AZ335" s="126"/>
      <c r="BJ335" s="126"/>
      <c r="BT335" s="126"/>
      <c r="CD335" s="126"/>
      <c r="CN335" s="126"/>
      <c r="CO335" s="126"/>
      <c r="CP335" s="126"/>
      <c r="CQ335" s="126"/>
      <c r="CR335" s="126"/>
      <c r="CS335" s="126"/>
      <c r="CT335" s="126"/>
      <c r="CU335" s="126"/>
      <c r="CX335" s="126"/>
      <c r="DH335" s="126"/>
      <c r="DR335" s="126"/>
      <c r="EB335" s="126"/>
      <c r="EL335" s="126"/>
      <c r="EV335" s="126"/>
      <c r="FF335" s="126"/>
      <c r="FP335" s="126"/>
      <c r="FZ335" s="126"/>
      <c r="GJ335" s="126"/>
      <c r="GT335" s="126"/>
      <c r="HD335" s="126"/>
      <c r="HN335" s="126"/>
      <c r="HX335" s="126"/>
      <c r="IH335" s="126"/>
      <c r="IR335" s="126"/>
      <c r="JB335" s="126"/>
      <c r="JL335" s="126"/>
      <c r="JV335" s="126"/>
      <c r="KF335" s="126"/>
      <c r="KP335" s="126"/>
      <c r="KZ335" s="126"/>
    </row>
    <row xmlns:x14ac="http://schemas.microsoft.com/office/spreadsheetml/2009/9/ac" r="336" s="3" customFormat="true" x14ac:dyDescent="0.25">
      <c r="A336" s="401"/>
      <c r="B336" s="126"/>
      <c r="L336" s="126"/>
      <c r="V336" s="126"/>
      <c r="AF336" s="126"/>
      <c r="AP336" s="126"/>
      <c r="AZ336" s="126"/>
      <c r="BJ336" s="126"/>
      <c r="BT336" s="126"/>
      <c r="CD336" s="126"/>
      <c r="CN336" s="126"/>
      <c r="CO336" s="126"/>
      <c r="CP336" s="126"/>
      <c r="CQ336" s="126"/>
      <c r="CR336" s="126"/>
      <c r="CS336" s="126"/>
      <c r="CT336" s="126"/>
      <c r="CU336" s="126"/>
      <c r="CX336" s="126"/>
      <c r="DH336" s="126"/>
      <c r="DR336" s="126"/>
      <c r="EB336" s="126"/>
      <c r="EL336" s="126"/>
      <c r="EV336" s="126"/>
      <c r="FF336" s="126"/>
      <c r="FP336" s="126"/>
      <c r="FZ336" s="126"/>
      <c r="GJ336" s="126"/>
      <c r="GT336" s="126"/>
      <c r="HD336" s="126"/>
      <c r="HN336" s="126"/>
      <c r="HX336" s="126"/>
      <c r="IH336" s="126"/>
      <c r="IR336" s="126"/>
      <c r="JB336" s="126"/>
      <c r="JL336" s="126"/>
      <c r="JV336" s="126"/>
      <c r="KF336" s="126"/>
      <c r="KP336" s="126"/>
      <c r="KZ336" s="126"/>
    </row>
    <row xmlns:x14ac="http://schemas.microsoft.com/office/spreadsheetml/2009/9/ac" r="337" s="3" customFormat="true" x14ac:dyDescent="0.25">
      <c r="A337" s="401"/>
      <c r="B337" s="126"/>
      <c r="L337" s="126"/>
      <c r="V337" s="126"/>
      <c r="AF337" s="126"/>
      <c r="AP337" s="126"/>
      <c r="AZ337" s="126"/>
      <c r="BJ337" s="126"/>
      <c r="BT337" s="126"/>
      <c r="CD337" s="126"/>
      <c r="CN337" s="126"/>
      <c r="CO337" s="126"/>
      <c r="CP337" s="126"/>
      <c r="CQ337" s="126"/>
      <c r="CR337" s="126"/>
      <c r="CS337" s="126"/>
      <c r="CT337" s="126"/>
      <c r="CU337" s="126"/>
      <c r="CX337" s="126"/>
      <c r="DH337" s="126"/>
      <c r="DR337" s="126"/>
      <c r="EB337" s="126"/>
      <c r="EL337" s="126"/>
      <c r="EV337" s="126"/>
      <c r="FF337" s="126"/>
      <c r="FP337" s="126"/>
      <c r="FZ337" s="126"/>
      <c r="GJ337" s="126"/>
      <c r="GT337" s="126"/>
      <c r="HD337" s="126"/>
      <c r="HN337" s="126"/>
      <c r="HX337" s="126"/>
      <c r="IH337" s="126"/>
      <c r="IR337" s="126"/>
      <c r="JB337" s="126"/>
      <c r="JL337" s="126"/>
      <c r="JV337" s="126"/>
      <c r="KF337" s="126"/>
      <c r="KP337" s="126"/>
      <c r="KZ337" s="126"/>
    </row>
    <row xmlns:x14ac="http://schemas.microsoft.com/office/spreadsheetml/2009/9/ac" r="338" s="3" customFormat="true" x14ac:dyDescent="0.25">
      <c r="A338" s="401"/>
      <c r="B338" s="126"/>
      <c r="L338" s="126"/>
      <c r="V338" s="126"/>
      <c r="AF338" s="126"/>
      <c r="AP338" s="126"/>
      <c r="AZ338" s="126"/>
      <c r="BJ338" s="126"/>
      <c r="BT338" s="126"/>
      <c r="CD338" s="126"/>
      <c r="CN338" s="126"/>
      <c r="CO338" s="126"/>
      <c r="CP338" s="126"/>
      <c r="CQ338" s="126"/>
      <c r="CR338" s="126"/>
      <c r="CS338" s="126"/>
      <c r="CT338" s="126"/>
      <c r="CU338" s="126"/>
      <c r="CX338" s="126"/>
      <c r="DH338" s="126"/>
      <c r="DR338" s="126"/>
      <c r="EB338" s="126"/>
      <c r="EL338" s="126"/>
      <c r="EV338" s="126"/>
      <c r="FF338" s="126"/>
      <c r="FP338" s="126"/>
      <c r="FZ338" s="126"/>
      <c r="GJ338" s="126"/>
      <c r="GT338" s="126"/>
      <c r="HD338" s="126"/>
      <c r="HN338" s="126"/>
      <c r="HX338" s="126"/>
      <c r="IH338" s="126"/>
      <c r="IR338" s="126"/>
      <c r="JB338" s="126"/>
      <c r="JL338" s="126"/>
      <c r="JV338" s="126"/>
      <c r="KF338" s="126"/>
      <c r="KP338" s="126"/>
      <c r="KZ338" s="126"/>
    </row>
    <row xmlns:x14ac="http://schemas.microsoft.com/office/spreadsheetml/2009/9/ac" r="339" s="3" customFormat="true" x14ac:dyDescent="0.25">
      <c r="A339" s="401"/>
      <c r="B339" s="126"/>
      <c r="L339" s="126"/>
      <c r="V339" s="126"/>
      <c r="AF339" s="126"/>
      <c r="AP339" s="126"/>
      <c r="AZ339" s="126"/>
      <c r="BJ339" s="126"/>
      <c r="BT339" s="126"/>
      <c r="CD339" s="126"/>
      <c r="CN339" s="126"/>
      <c r="CO339" s="126"/>
      <c r="CP339" s="126"/>
      <c r="CQ339" s="126"/>
      <c r="CR339" s="126"/>
      <c r="CS339" s="126"/>
      <c r="CT339" s="126"/>
      <c r="CU339" s="126"/>
      <c r="CX339" s="126"/>
      <c r="DH339" s="126"/>
      <c r="DR339" s="126"/>
      <c r="EB339" s="126"/>
      <c r="EL339" s="126"/>
      <c r="EV339" s="126"/>
      <c r="FF339" s="126"/>
      <c r="FP339" s="126"/>
      <c r="FZ339" s="126"/>
      <c r="GJ339" s="126"/>
      <c r="GT339" s="126"/>
      <c r="HD339" s="126"/>
      <c r="HN339" s="126"/>
      <c r="HX339" s="126"/>
      <c r="IH339" s="126"/>
      <c r="IR339" s="126"/>
      <c r="JB339" s="126"/>
      <c r="JL339" s="126"/>
      <c r="JV339" s="126"/>
      <c r="KF339" s="126"/>
      <c r="KP339" s="126"/>
      <c r="KZ339" s="126"/>
    </row>
    <row xmlns:x14ac="http://schemas.microsoft.com/office/spreadsheetml/2009/9/ac" r="340" s="3" customFormat="true" x14ac:dyDescent="0.25">
      <c r="A340" s="401"/>
      <c r="B340" s="126"/>
      <c r="L340" s="126"/>
      <c r="V340" s="126"/>
      <c r="AF340" s="126"/>
      <c r="AP340" s="126"/>
      <c r="AZ340" s="126"/>
      <c r="BJ340" s="126"/>
      <c r="BT340" s="126"/>
      <c r="CD340" s="126"/>
      <c r="CN340" s="126"/>
      <c r="CO340" s="126"/>
      <c r="CP340" s="126"/>
      <c r="CQ340" s="126"/>
      <c r="CR340" s="126"/>
      <c r="CS340" s="126"/>
      <c r="CT340" s="126"/>
      <c r="CU340" s="126"/>
      <c r="CX340" s="126"/>
      <c r="DH340" s="126"/>
      <c r="DR340" s="126"/>
      <c r="EB340" s="126"/>
      <c r="EL340" s="126"/>
      <c r="EV340" s="126"/>
      <c r="FF340" s="126"/>
      <c r="FP340" s="126"/>
      <c r="FZ340" s="126"/>
      <c r="GJ340" s="126"/>
      <c r="GT340" s="126"/>
      <c r="HD340" s="126"/>
      <c r="HN340" s="126"/>
      <c r="HX340" s="126"/>
      <c r="IH340" s="126"/>
      <c r="IR340" s="126"/>
      <c r="JB340" s="126"/>
      <c r="JL340" s="126"/>
      <c r="JV340" s="126"/>
      <c r="KF340" s="126"/>
      <c r="KP340" s="126"/>
      <c r="KZ340" s="126"/>
    </row>
    <row xmlns:x14ac="http://schemas.microsoft.com/office/spreadsheetml/2009/9/ac" r="341" s="3" customFormat="true" x14ac:dyDescent="0.25">
      <c r="A341" s="401"/>
      <c r="B341" s="126"/>
      <c r="L341" s="126"/>
      <c r="V341" s="126"/>
      <c r="AF341" s="126"/>
      <c r="AP341" s="126"/>
      <c r="AZ341" s="126"/>
      <c r="BJ341" s="126"/>
      <c r="BT341" s="126"/>
      <c r="CD341" s="126"/>
      <c r="CN341" s="126"/>
      <c r="CO341" s="126"/>
      <c r="CP341" s="126"/>
      <c r="CQ341" s="126"/>
      <c r="CR341" s="126"/>
      <c r="CS341" s="126"/>
      <c r="CT341" s="126"/>
      <c r="CU341" s="126"/>
      <c r="CX341" s="126"/>
      <c r="DH341" s="126"/>
      <c r="DR341" s="126"/>
      <c r="EB341" s="126"/>
      <c r="EL341" s="126"/>
      <c r="EV341" s="126"/>
      <c r="FF341" s="126"/>
      <c r="FP341" s="126"/>
      <c r="FZ341" s="126"/>
      <c r="GJ341" s="126"/>
      <c r="GT341" s="126"/>
      <c r="HD341" s="126"/>
      <c r="HN341" s="126"/>
      <c r="HX341" s="126"/>
      <c r="IH341" s="126"/>
      <c r="IR341" s="126"/>
      <c r="JB341" s="126"/>
      <c r="JL341" s="126"/>
      <c r="JV341" s="126"/>
      <c r="KF341" s="126"/>
      <c r="KP341" s="126"/>
      <c r="KZ341" s="126"/>
    </row>
    <row xmlns:x14ac="http://schemas.microsoft.com/office/spreadsheetml/2009/9/ac" r="342" s="3" customFormat="true" x14ac:dyDescent="0.25">
      <c r="A342" s="401"/>
      <c r="B342" s="126"/>
      <c r="L342" s="126"/>
      <c r="V342" s="126"/>
      <c r="AF342" s="126"/>
      <c r="AP342" s="126"/>
      <c r="AZ342" s="126"/>
      <c r="BJ342" s="126"/>
      <c r="BT342" s="126"/>
      <c r="CD342" s="126"/>
      <c r="CN342" s="126"/>
      <c r="CO342" s="126"/>
      <c r="CP342" s="126"/>
      <c r="CQ342" s="126"/>
      <c r="CR342" s="126"/>
      <c r="CS342" s="126"/>
      <c r="CT342" s="126"/>
      <c r="CU342" s="126"/>
      <c r="CX342" s="126"/>
      <c r="DH342" s="126"/>
      <c r="DR342" s="126"/>
      <c r="EB342" s="126"/>
      <c r="EL342" s="126"/>
      <c r="EV342" s="126"/>
      <c r="FF342" s="126"/>
      <c r="FP342" s="126"/>
      <c r="FZ342" s="126"/>
      <c r="GJ342" s="126"/>
      <c r="GT342" s="126"/>
      <c r="HD342" s="126"/>
      <c r="HN342" s="126"/>
      <c r="HX342" s="126"/>
      <c r="IH342" s="126"/>
      <c r="IR342" s="126"/>
      <c r="JB342" s="126"/>
      <c r="JL342" s="126"/>
      <c r="JV342" s="126"/>
      <c r="KF342" s="126"/>
      <c r="KP342" s="126"/>
      <c r="KZ342" s="126"/>
    </row>
    <row xmlns:x14ac="http://schemas.microsoft.com/office/spreadsheetml/2009/9/ac" r="343" s="3" customFormat="true" x14ac:dyDescent="0.25">
      <c r="A343" s="401"/>
      <c r="B343" s="126"/>
      <c r="L343" s="126"/>
      <c r="V343" s="126"/>
      <c r="AF343" s="126"/>
      <c r="AP343" s="126"/>
      <c r="AZ343" s="126"/>
      <c r="BJ343" s="126"/>
      <c r="BT343" s="126"/>
      <c r="CD343" s="126"/>
      <c r="CN343" s="126"/>
      <c r="CO343" s="126"/>
      <c r="CP343" s="126"/>
      <c r="CQ343" s="126"/>
      <c r="CR343" s="126"/>
      <c r="CS343" s="126"/>
      <c r="CT343" s="126"/>
      <c r="CU343" s="126"/>
      <c r="CX343" s="126"/>
      <c r="DH343" s="126"/>
      <c r="DR343" s="126"/>
      <c r="EB343" s="126"/>
      <c r="EL343" s="126"/>
      <c r="EV343" s="126"/>
      <c r="FF343" s="126"/>
      <c r="FP343" s="126"/>
      <c r="FZ343" s="126"/>
      <c r="GJ343" s="126"/>
      <c r="GT343" s="126"/>
      <c r="HD343" s="126"/>
      <c r="HN343" s="126"/>
      <c r="HX343" s="126"/>
      <c r="IH343" s="126"/>
      <c r="IR343" s="126"/>
      <c r="JB343" s="126"/>
      <c r="JL343" s="126"/>
      <c r="JV343" s="126"/>
      <c r="KF343" s="126"/>
      <c r="KP343" s="126"/>
      <c r="KZ343" s="126"/>
    </row>
    <row xmlns:x14ac="http://schemas.microsoft.com/office/spreadsheetml/2009/9/ac" r="344" s="3" customFormat="true" x14ac:dyDescent="0.25">
      <c r="A344" s="401"/>
      <c r="B344" s="126"/>
      <c r="L344" s="126"/>
      <c r="V344" s="126"/>
      <c r="AF344" s="126"/>
      <c r="AP344" s="126"/>
      <c r="AZ344" s="126"/>
      <c r="BJ344" s="126"/>
      <c r="BT344" s="126"/>
      <c r="CD344" s="126"/>
      <c r="CN344" s="126"/>
      <c r="CO344" s="126"/>
      <c r="CP344" s="126"/>
      <c r="CQ344" s="126"/>
      <c r="CR344" s="126"/>
      <c r="CS344" s="126"/>
      <c r="CT344" s="126"/>
      <c r="CU344" s="126"/>
      <c r="CX344" s="126"/>
      <c r="DH344" s="126"/>
      <c r="DR344" s="126"/>
      <c r="EB344" s="126"/>
      <c r="EL344" s="126"/>
      <c r="EV344" s="126"/>
      <c r="FF344" s="126"/>
      <c r="FP344" s="126"/>
      <c r="FZ344" s="126"/>
      <c r="GJ344" s="126"/>
      <c r="GT344" s="126"/>
      <c r="HD344" s="126"/>
      <c r="HN344" s="126"/>
      <c r="HX344" s="126"/>
      <c r="IH344" s="126"/>
      <c r="IR344" s="126"/>
      <c r="JB344" s="126"/>
      <c r="JL344" s="126"/>
      <c r="JV344" s="126"/>
      <c r="KF344" s="126"/>
      <c r="KP344" s="126"/>
      <c r="KZ344" s="126"/>
    </row>
    <row xmlns:x14ac="http://schemas.microsoft.com/office/spreadsheetml/2009/9/ac" r="345" s="3" customFormat="true" x14ac:dyDescent="0.25">
      <c r="A345" s="401"/>
      <c r="B345" s="126"/>
      <c r="L345" s="126"/>
      <c r="V345" s="126"/>
      <c r="AF345" s="126"/>
      <c r="AP345" s="126"/>
      <c r="AZ345" s="126"/>
      <c r="BJ345" s="126"/>
      <c r="BT345" s="126"/>
      <c r="CD345" s="126"/>
      <c r="CN345" s="126"/>
      <c r="CO345" s="126"/>
      <c r="CP345" s="126"/>
      <c r="CQ345" s="126"/>
      <c r="CR345" s="126"/>
      <c r="CS345" s="126"/>
      <c r="CT345" s="126"/>
      <c r="CU345" s="126"/>
      <c r="CX345" s="126"/>
      <c r="DH345" s="126"/>
      <c r="DR345" s="126"/>
      <c r="EB345" s="126"/>
      <c r="EL345" s="126"/>
      <c r="EV345" s="126"/>
      <c r="FF345" s="126"/>
      <c r="FP345" s="126"/>
      <c r="FZ345" s="126"/>
      <c r="GJ345" s="126"/>
      <c r="GT345" s="126"/>
      <c r="HD345" s="126"/>
      <c r="HN345" s="126"/>
      <c r="HX345" s="126"/>
      <c r="IH345" s="126"/>
      <c r="IR345" s="126"/>
      <c r="JB345" s="126"/>
      <c r="JL345" s="126"/>
      <c r="JV345" s="126"/>
      <c r="KF345" s="126"/>
      <c r="KP345" s="126"/>
      <c r="KZ345" s="126"/>
    </row>
    <row xmlns:x14ac="http://schemas.microsoft.com/office/spreadsheetml/2009/9/ac" r="346" s="3" customFormat="true" x14ac:dyDescent="0.25">
      <c r="A346" s="401"/>
      <c r="B346" s="126"/>
      <c r="L346" s="126"/>
      <c r="V346" s="126"/>
      <c r="AF346" s="126"/>
      <c r="AP346" s="126"/>
      <c r="AZ346" s="126"/>
      <c r="BJ346" s="126"/>
      <c r="BT346" s="126"/>
      <c r="CD346" s="126"/>
      <c r="CN346" s="126"/>
      <c r="CO346" s="126"/>
      <c r="CP346" s="126"/>
      <c r="CQ346" s="126"/>
      <c r="CR346" s="126"/>
      <c r="CS346" s="126"/>
      <c r="CT346" s="126"/>
      <c r="CU346" s="126"/>
      <c r="CX346" s="126"/>
      <c r="DH346" s="126"/>
      <c r="DR346" s="126"/>
      <c r="EB346" s="126"/>
      <c r="EL346" s="126"/>
      <c r="EV346" s="126"/>
      <c r="FF346" s="126"/>
      <c r="FP346" s="126"/>
      <c r="FZ346" s="126"/>
      <c r="GJ346" s="126"/>
      <c r="GT346" s="126"/>
      <c r="HD346" s="126"/>
      <c r="HN346" s="126"/>
      <c r="HX346" s="126"/>
      <c r="IH346" s="126"/>
      <c r="IR346" s="126"/>
      <c r="JB346" s="126"/>
      <c r="JL346" s="126"/>
      <c r="JV346" s="126"/>
      <c r="KF346" s="126"/>
      <c r="KP346" s="126"/>
      <c r="KZ346" s="126"/>
    </row>
    <row xmlns:x14ac="http://schemas.microsoft.com/office/spreadsheetml/2009/9/ac" r="347" s="3" customFormat="true" x14ac:dyDescent="0.25">
      <c r="A347" s="401"/>
      <c r="B347" s="126"/>
      <c r="L347" s="126"/>
      <c r="V347" s="126"/>
      <c r="AF347" s="126"/>
      <c r="AP347" s="126"/>
      <c r="AZ347" s="126"/>
      <c r="BJ347" s="126"/>
      <c r="BT347" s="126"/>
      <c r="CD347" s="126"/>
      <c r="CN347" s="126"/>
      <c r="CO347" s="126"/>
      <c r="CP347" s="126"/>
      <c r="CQ347" s="126"/>
      <c r="CR347" s="126"/>
      <c r="CS347" s="126"/>
      <c r="CT347" s="126"/>
      <c r="CU347" s="126"/>
      <c r="CX347" s="126"/>
      <c r="DH347" s="126"/>
      <c r="DR347" s="126"/>
      <c r="EB347" s="126"/>
      <c r="EL347" s="126"/>
      <c r="EV347" s="126"/>
      <c r="FF347" s="126"/>
      <c r="FP347" s="126"/>
      <c r="FZ347" s="126"/>
      <c r="GJ347" s="126"/>
      <c r="GT347" s="126"/>
      <c r="HD347" s="126"/>
      <c r="HN347" s="126"/>
      <c r="HX347" s="126"/>
      <c r="IH347" s="126"/>
      <c r="IR347" s="126"/>
      <c r="JB347" s="126"/>
      <c r="JL347" s="126"/>
      <c r="JV347" s="126"/>
      <c r="KF347" s="126"/>
      <c r="KP347" s="126"/>
      <c r="KZ347" s="126"/>
    </row>
    <row xmlns:x14ac="http://schemas.microsoft.com/office/spreadsheetml/2009/9/ac" r="348" s="3" customFormat="true" x14ac:dyDescent="0.25">
      <c r="A348" s="401"/>
      <c r="B348" s="126"/>
      <c r="L348" s="126"/>
      <c r="V348" s="126"/>
      <c r="AF348" s="126"/>
      <c r="AP348" s="126"/>
      <c r="AZ348" s="126"/>
      <c r="BJ348" s="126"/>
      <c r="BT348" s="126"/>
      <c r="CD348" s="126"/>
      <c r="CN348" s="126"/>
      <c r="CO348" s="126"/>
      <c r="CP348" s="126"/>
      <c r="CQ348" s="126"/>
      <c r="CR348" s="126"/>
      <c r="CS348" s="126"/>
      <c r="CT348" s="126"/>
      <c r="CU348" s="126"/>
      <c r="CX348" s="126"/>
      <c r="DH348" s="126"/>
      <c r="DR348" s="126"/>
      <c r="EB348" s="126"/>
      <c r="EL348" s="126"/>
      <c r="EV348" s="126"/>
      <c r="FF348" s="126"/>
      <c r="FP348" s="126"/>
      <c r="FZ348" s="126"/>
      <c r="GJ348" s="126"/>
      <c r="GT348" s="126"/>
      <c r="HD348" s="126"/>
      <c r="HN348" s="126"/>
      <c r="HX348" s="126"/>
      <c r="IH348" s="126"/>
      <c r="IR348" s="126"/>
      <c r="JB348" s="126"/>
      <c r="JL348" s="126"/>
      <c r="JV348" s="126"/>
      <c r="KF348" s="126"/>
      <c r="KP348" s="126"/>
      <c r="KZ348" s="126"/>
    </row>
    <row xmlns:x14ac="http://schemas.microsoft.com/office/spreadsheetml/2009/9/ac" r="349" s="3" customFormat="true" x14ac:dyDescent="0.25">
      <c r="A349" s="401"/>
      <c r="B349" s="126"/>
      <c r="L349" s="126"/>
      <c r="V349" s="126"/>
      <c r="AF349" s="126"/>
      <c r="AP349" s="126"/>
      <c r="AZ349" s="126"/>
      <c r="BJ349" s="126"/>
      <c r="BT349" s="126"/>
      <c r="CD349" s="126"/>
      <c r="CN349" s="126"/>
      <c r="CO349" s="126"/>
      <c r="CP349" s="126"/>
      <c r="CQ349" s="126"/>
      <c r="CR349" s="126"/>
      <c r="CS349" s="126"/>
      <c r="CT349" s="126"/>
      <c r="CU349" s="126"/>
      <c r="CX349" s="126"/>
      <c r="DH349" s="126"/>
      <c r="DR349" s="126"/>
      <c r="EB349" s="126"/>
      <c r="EL349" s="126"/>
      <c r="EV349" s="126"/>
      <c r="FF349" s="126"/>
      <c r="FP349" s="126"/>
      <c r="FZ349" s="126"/>
      <c r="GJ349" s="126"/>
      <c r="GT349" s="126"/>
      <c r="HD349" s="126"/>
      <c r="HN349" s="126"/>
      <c r="HX349" s="126"/>
      <c r="IH349" s="126"/>
      <c r="IR349" s="126"/>
      <c r="JB349" s="126"/>
      <c r="JL349" s="126"/>
      <c r="JV349" s="126"/>
      <c r="KF349" s="126"/>
      <c r="KP349" s="126"/>
      <c r="KZ349" s="126"/>
    </row>
    <row xmlns:x14ac="http://schemas.microsoft.com/office/spreadsheetml/2009/9/ac" r="350" s="3" customFormat="true" x14ac:dyDescent="0.25">
      <c r="A350" s="401"/>
      <c r="B350" s="126"/>
      <c r="L350" s="126"/>
      <c r="V350" s="126"/>
      <c r="AF350" s="126"/>
      <c r="AP350" s="126"/>
      <c r="AZ350" s="126"/>
      <c r="BJ350" s="126"/>
      <c r="BT350" s="126"/>
      <c r="CD350" s="126"/>
      <c r="CN350" s="126"/>
      <c r="CO350" s="126"/>
      <c r="CP350" s="126"/>
      <c r="CQ350" s="126"/>
      <c r="CR350" s="126"/>
      <c r="CS350" s="126"/>
      <c r="CT350" s="126"/>
      <c r="CU350" s="126"/>
      <c r="CX350" s="126"/>
      <c r="DH350" s="126"/>
      <c r="DR350" s="126"/>
      <c r="EB350" s="126"/>
      <c r="EL350" s="126"/>
      <c r="EV350" s="126"/>
      <c r="FF350" s="126"/>
      <c r="FP350" s="126"/>
      <c r="FZ350" s="126"/>
      <c r="GJ350" s="126"/>
      <c r="GT350" s="126"/>
      <c r="HD350" s="126"/>
      <c r="HN350" s="126"/>
      <c r="HX350" s="126"/>
      <c r="IH350" s="126"/>
      <c r="IR350" s="126"/>
      <c r="JB350" s="126"/>
      <c r="JL350" s="126"/>
      <c r="JV350" s="126"/>
      <c r="KF350" s="126"/>
      <c r="KP350" s="126"/>
      <c r="KZ350" s="126"/>
    </row>
    <row xmlns:x14ac="http://schemas.microsoft.com/office/spreadsheetml/2009/9/ac" r="351" s="3" customFormat="true" x14ac:dyDescent="0.25">
      <c r="A351" s="401"/>
      <c r="B351" s="126"/>
      <c r="L351" s="126"/>
      <c r="V351" s="126"/>
      <c r="AF351" s="126"/>
      <c r="AP351" s="126"/>
      <c r="AZ351" s="126"/>
      <c r="BJ351" s="126"/>
      <c r="BT351" s="126"/>
      <c r="CD351" s="126"/>
      <c r="CN351" s="126"/>
      <c r="CO351" s="126"/>
      <c r="CP351" s="126"/>
      <c r="CQ351" s="126"/>
      <c r="CR351" s="126"/>
      <c r="CS351" s="126"/>
      <c r="CT351" s="126"/>
      <c r="CU351" s="126"/>
      <c r="CX351" s="126"/>
      <c r="DH351" s="126"/>
      <c r="DR351" s="126"/>
      <c r="EB351" s="126"/>
      <c r="EL351" s="126"/>
      <c r="EV351" s="126"/>
      <c r="FF351" s="126"/>
      <c r="FP351" s="126"/>
      <c r="FZ351" s="126"/>
      <c r="GJ351" s="126"/>
      <c r="GT351" s="126"/>
      <c r="HD351" s="126"/>
      <c r="HN351" s="126"/>
      <c r="HX351" s="126"/>
      <c r="IH351" s="126"/>
      <c r="IR351" s="126"/>
      <c r="JB351" s="126"/>
      <c r="JL351" s="126"/>
      <c r="JV351" s="126"/>
      <c r="KF351" s="126"/>
      <c r="KP351" s="126"/>
      <c r="KZ351" s="126"/>
    </row>
    <row xmlns:x14ac="http://schemas.microsoft.com/office/spreadsheetml/2009/9/ac" r="352" s="3" customFormat="true" x14ac:dyDescent="0.25">
      <c r="A352" s="401"/>
      <c r="B352" s="126"/>
      <c r="L352" s="126"/>
      <c r="V352" s="126"/>
      <c r="AF352" s="126"/>
      <c r="AP352" s="126"/>
      <c r="AZ352" s="126"/>
      <c r="BJ352" s="126"/>
      <c r="BT352" s="126"/>
      <c r="CD352" s="126"/>
      <c r="CN352" s="126"/>
      <c r="CO352" s="126"/>
      <c r="CP352" s="126"/>
      <c r="CQ352" s="126"/>
      <c r="CR352" s="126"/>
      <c r="CS352" s="126"/>
      <c r="CT352" s="126"/>
      <c r="CU352" s="126"/>
      <c r="CX352" s="126"/>
      <c r="DH352" s="126"/>
      <c r="DR352" s="126"/>
      <c r="EB352" s="126"/>
      <c r="EL352" s="126"/>
      <c r="EV352" s="126"/>
      <c r="FF352" s="126"/>
      <c r="FP352" s="126"/>
      <c r="FZ352" s="126"/>
      <c r="GJ352" s="126"/>
      <c r="GT352" s="126"/>
      <c r="HD352" s="126"/>
      <c r="HN352" s="126"/>
      <c r="HX352" s="126"/>
      <c r="IH352" s="126"/>
      <c r="IR352" s="126"/>
      <c r="JB352" s="126"/>
      <c r="JL352" s="126"/>
      <c r="JV352" s="126"/>
      <c r="KF352" s="126"/>
      <c r="KP352" s="126"/>
      <c r="KZ352" s="126"/>
    </row>
    <row xmlns:x14ac="http://schemas.microsoft.com/office/spreadsheetml/2009/9/ac" r="353" s="3" customFormat="true" x14ac:dyDescent="0.25">
      <c r="A353" s="401"/>
      <c r="B353" s="126"/>
      <c r="L353" s="126"/>
      <c r="V353" s="126"/>
      <c r="AF353" s="126"/>
      <c r="AP353" s="126"/>
      <c r="AZ353" s="126"/>
      <c r="BJ353" s="126"/>
      <c r="BT353" s="126"/>
      <c r="CD353" s="126"/>
      <c r="CN353" s="126"/>
      <c r="CO353" s="126"/>
      <c r="CP353" s="126"/>
      <c r="CQ353" s="126"/>
      <c r="CR353" s="126"/>
      <c r="CS353" s="126"/>
      <c r="CT353" s="126"/>
      <c r="CU353" s="126"/>
      <c r="CX353" s="126"/>
      <c r="DH353" s="126"/>
      <c r="DR353" s="126"/>
      <c r="EB353" s="126"/>
      <c r="EL353" s="126"/>
      <c r="EV353" s="126"/>
      <c r="FF353" s="126"/>
      <c r="FP353" s="126"/>
      <c r="FZ353" s="126"/>
      <c r="GJ353" s="126"/>
      <c r="GT353" s="126"/>
      <c r="HD353" s="126"/>
      <c r="HN353" s="126"/>
      <c r="HX353" s="126"/>
      <c r="IH353" s="126"/>
      <c r="IR353" s="126"/>
      <c r="JB353" s="126"/>
      <c r="JL353" s="126"/>
      <c r="JV353" s="126"/>
      <c r="KF353" s="126"/>
      <c r="KP353" s="126"/>
      <c r="KZ353" s="126"/>
    </row>
    <row xmlns:x14ac="http://schemas.microsoft.com/office/spreadsheetml/2009/9/ac" r="354" s="3" customFormat="true" x14ac:dyDescent="0.25">
      <c r="A354" s="401"/>
      <c r="B354" s="126"/>
      <c r="L354" s="126"/>
      <c r="V354" s="126"/>
      <c r="AF354" s="126"/>
      <c r="AP354" s="126"/>
      <c r="AZ354" s="126"/>
      <c r="BJ354" s="126"/>
      <c r="BT354" s="126"/>
      <c r="CD354" s="126"/>
      <c r="CN354" s="126"/>
      <c r="CO354" s="126"/>
      <c r="CP354" s="126"/>
      <c r="CQ354" s="126"/>
      <c r="CR354" s="126"/>
      <c r="CS354" s="126"/>
      <c r="CT354" s="126"/>
      <c r="CU354" s="126"/>
      <c r="CX354" s="126"/>
      <c r="DH354" s="126"/>
      <c r="DR354" s="126"/>
      <c r="EB354" s="126"/>
      <c r="EL354" s="126"/>
      <c r="EV354" s="126"/>
      <c r="FF354" s="126"/>
      <c r="FP354" s="126"/>
      <c r="FZ354" s="126"/>
      <c r="GJ354" s="126"/>
      <c r="GT354" s="126"/>
      <c r="HD354" s="126"/>
      <c r="HN354" s="126"/>
      <c r="HX354" s="126"/>
      <c r="IH354" s="126"/>
      <c r="IR354" s="126"/>
      <c r="JB354" s="126"/>
      <c r="JL354" s="126"/>
      <c r="JV354" s="126"/>
      <c r="KF354" s="126"/>
      <c r="KP354" s="126"/>
      <c r="KZ354" s="126"/>
    </row>
    <row xmlns:x14ac="http://schemas.microsoft.com/office/spreadsheetml/2009/9/ac" r="355" s="3" customFormat="true" x14ac:dyDescent="0.25">
      <c r="A355" s="401"/>
      <c r="B355" s="126"/>
      <c r="L355" s="126"/>
      <c r="V355" s="126"/>
      <c r="AF355" s="126"/>
      <c r="AP355" s="126"/>
      <c r="AZ355" s="126"/>
      <c r="BJ355" s="126"/>
      <c r="BT355" s="126"/>
      <c r="CD355" s="126"/>
      <c r="CN355" s="126"/>
      <c r="CO355" s="126"/>
      <c r="CP355" s="126"/>
      <c r="CQ355" s="126"/>
      <c r="CR355" s="126"/>
      <c r="CS355" s="126"/>
      <c r="CT355" s="126"/>
      <c r="CU355" s="126"/>
      <c r="CX355" s="126"/>
      <c r="DH355" s="126"/>
      <c r="DR355" s="126"/>
      <c r="EB355" s="126"/>
      <c r="EL355" s="126"/>
      <c r="EV355" s="126"/>
      <c r="FF355" s="126"/>
      <c r="FP355" s="126"/>
      <c r="FZ355" s="126"/>
      <c r="GJ355" s="126"/>
      <c r="GT355" s="126"/>
      <c r="HD355" s="126"/>
      <c r="HN355" s="126"/>
      <c r="HX355" s="126"/>
      <c r="IH355" s="126"/>
      <c r="IR355" s="126"/>
      <c r="JB355" s="126"/>
      <c r="JL355" s="126"/>
      <c r="JV355" s="126"/>
      <c r="KF355" s="126"/>
      <c r="KP355" s="126"/>
      <c r="KZ355" s="126"/>
    </row>
    <row xmlns:x14ac="http://schemas.microsoft.com/office/spreadsheetml/2009/9/ac" r="356" s="3" customFormat="true" x14ac:dyDescent="0.25">
      <c r="A356" s="401"/>
      <c r="B356" s="126"/>
      <c r="L356" s="126"/>
      <c r="V356" s="126"/>
      <c r="AF356" s="126"/>
      <c r="AP356" s="126"/>
      <c r="AZ356" s="126"/>
      <c r="BJ356" s="126"/>
      <c r="BT356" s="126"/>
      <c r="CD356" s="126"/>
      <c r="CN356" s="126"/>
      <c r="CO356" s="126"/>
      <c r="CP356" s="126"/>
      <c r="CQ356" s="126"/>
      <c r="CR356" s="126"/>
      <c r="CS356" s="126"/>
      <c r="CT356" s="126"/>
      <c r="CU356" s="126"/>
      <c r="CX356" s="126"/>
      <c r="DH356" s="126"/>
      <c r="DR356" s="126"/>
      <c r="EB356" s="126"/>
      <c r="EL356" s="126"/>
      <c r="EV356" s="126"/>
      <c r="FF356" s="126"/>
      <c r="FP356" s="126"/>
      <c r="FZ356" s="126"/>
      <c r="GJ356" s="126"/>
      <c r="GT356" s="126"/>
      <c r="HD356" s="126"/>
      <c r="HN356" s="126"/>
      <c r="HX356" s="126"/>
      <c r="IH356" s="126"/>
      <c r="IR356" s="126"/>
      <c r="JB356" s="126"/>
      <c r="JL356" s="126"/>
      <c r="JV356" s="126"/>
      <c r="KF356" s="126"/>
      <c r="KP356" s="126"/>
      <c r="KZ356" s="126"/>
    </row>
    <row xmlns:x14ac="http://schemas.microsoft.com/office/spreadsheetml/2009/9/ac" r="357" s="3" customFormat="true" x14ac:dyDescent="0.25">
      <c r="A357" s="401"/>
      <c r="B357" s="126"/>
      <c r="L357" s="126"/>
      <c r="V357" s="126"/>
      <c r="AF357" s="126"/>
      <c r="AP357" s="126"/>
      <c r="AZ357" s="126"/>
      <c r="BJ357" s="126"/>
      <c r="BT357" s="126"/>
      <c r="CD357" s="126"/>
      <c r="CN357" s="126"/>
      <c r="CO357" s="126"/>
      <c r="CP357" s="126"/>
      <c r="CQ357" s="126"/>
      <c r="CR357" s="126"/>
      <c r="CS357" s="126"/>
      <c r="CT357" s="126"/>
      <c r="CU357" s="126"/>
      <c r="CX357" s="126"/>
      <c r="DH357" s="126"/>
      <c r="DR357" s="126"/>
      <c r="EB357" s="126"/>
      <c r="EL357" s="126"/>
      <c r="EV357" s="126"/>
      <c r="FF357" s="126"/>
      <c r="FP357" s="126"/>
      <c r="FZ357" s="126"/>
      <c r="GJ357" s="126"/>
      <c r="GT357" s="126"/>
      <c r="HD357" s="126"/>
      <c r="HN357" s="126"/>
      <c r="HX357" s="126"/>
      <c r="IH357" s="126"/>
      <c r="IR357" s="126"/>
      <c r="JB357" s="126"/>
      <c r="JL357" s="126"/>
      <c r="JV357" s="126"/>
      <c r="KF357" s="126"/>
      <c r="KP357" s="126"/>
      <c r="KZ357" s="126"/>
    </row>
    <row xmlns:x14ac="http://schemas.microsoft.com/office/spreadsheetml/2009/9/ac" r="358" s="3" customFormat="true" x14ac:dyDescent="0.25">
      <c r="A358" s="401"/>
      <c r="B358" s="126"/>
      <c r="L358" s="126"/>
      <c r="V358" s="126"/>
      <c r="AF358" s="126"/>
      <c r="AP358" s="126"/>
      <c r="AZ358" s="126"/>
      <c r="BJ358" s="126"/>
      <c r="BT358" s="126"/>
      <c r="CD358" s="126"/>
      <c r="CN358" s="126"/>
      <c r="CO358" s="126"/>
      <c r="CP358" s="126"/>
      <c r="CQ358" s="126"/>
      <c r="CR358" s="126"/>
      <c r="CS358" s="126"/>
      <c r="CT358" s="126"/>
      <c r="CU358" s="126"/>
      <c r="CX358" s="126"/>
      <c r="DH358" s="126"/>
      <c r="DR358" s="126"/>
      <c r="EB358" s="126"/>
      <c r="EL358" s="126"/>
      <c r="EV358" s="126"/>
      <c r="FF358" s="126"/>
      <c r="FP358" s="126"/>
      <c r="FZ358" s="126"/>
      <c r="GJ358" s="126"/>
      <c r="GT358" s="126"/>
      <c r="HD358" s="126"/>
      <c r="HN358" s="126"/>
      <c r="HX358" s="126"/>
      <c r="IH358" s="126"/>
      <c r="IR358" s="126"/>
      <c r="JB358" s="126"/>
      <c r="JL358" s="126"/>
      <c r="JV358" s="126"/>
      <c r="KF358" s="126"/>
      <c r="KP358" s="126"/>
      <c r="KZ358" s="126"/>
    </row>
    <row xmlns:x14ac="http://schemas.microsoft.com/office/spreadsheetml/2009/9/ac" r="359" s="3" customFormat="true" x14ac:dyDescent="0.25">
      <c r="A359" s="401"/>
      <c r="B359" s="126"/>
      <c r="L359" s="126"/>
      <c r="V359" s="126"/>
      <c r="AF359" s="126"/>
      <c r="AP359" s="126"/>
      <c r="AZ359" s="126"/>
      <c r="BJ359" s="126"/>
      <c r="BT359" s="126"/>
      <c r="CD359" s="126"/>
      <c r="CN359" s="126"/>
      <c r="CO359" s="126"/>
      <c r="CP359" s="126"/>
      <c r="CQ359" s="126"/>
      <c r="CR359" s="126"/>
      <c r="CS359" s="126"/>
      <c r="CT359" s="126"/>
      <c r="CU359" s="126"/>
      <c r="CX359" s="126"/>
      <c r="DH359" s="126"/>
      <c r="DR359" s="126"/>
      <c r="EB359" s="126"/>
      <c r="EL359" s="126"/>
      <c r="EV359" s="126"/>
      <c r="FF359" s="126"/>
      <c r="FP359" s="126"/>
      <c r="FZ359" s="126"/>
      <c r="GJ359" s="126"/>
      <c r="GT359" s="126"/>
      <c r="HD359" s="126"/>
      <c r="HN359" s="126"/>
      <c r="HX359" s="126"/>
      <c r="IH359" s="126"/>
      <c r="IR359" s="126"/>
      <c r="JB359" s="126"/>
      <c r="JL359" s="126"/>
      <c r="JV359" s="126"/>
      <c r="KF359" s="126"/>
      <c r="KP359" s="126"/>
      <c r="KZ359" s="126"/>
    </row>
    <row xmlns:x14ac="http://schemas.microsoft.com/office/spreadsheetml/2009/9/ac" r="360" s="3" customFormat="true" x14ac:dyDescent="0.25">
      <c r="A360" s="401"/>
      <c r="B360" s="126"/>
      <c r="L360" s="126"/>
      <c r="V360" s="126"/>
      <c r="AF360" s="126"/>
      <c r="AP360" s="126"/>
      <c r="AZ360" s="126"/>
      <c r="BJ360" s="126"/>
      <c r="BT360" s="126"/>
      <c r="CD360" s="126"/>
      <c r="CN360" s="126"/>
      <c r="CO360" s="126"/>
      <c r="CP360" s="126"/>
      <c r="CQ360" s="126"/>
      <c r="CR360" s="126"/>
      <c r="CS360" s="126"/>
      <c r="CT360" s="126"/>
      <c r="CU360" s="126"/>
      <c r="CX360" s="126"/>
      <c r="DH360" s="126"/>
      <c r="DR360" s="126"/>
      <c r="EB360" s="126"/>
      <c r="EL360" s="126"/>
      <c r="EV360" s="126"/>
      <c r="FF360" s="126"/>
      <c r="FP360" s="126"/>
      <c r="FZ360" s="126"/>
      <c r="GJ360" s="126"/>
      <c r="GT360" s="126"/>
      <c r="HD360" s="126"/>
      <c r="HN360" s="126"/>
      <c r="HX360" s="126"/>
      <c r="IH360" s="126"/>
      <c r="IR360" s="126"/>
      <c r="JB360" s="126"/>
      <c r="JL360" s="126"/>
      <c r="JV360" s="126"/>
      <c r="KF360" s="126"/>
      <c r="KP360" s="126"/>
      <c r="KZ360" s="126"/>
    </row>
    <row xmlns:x14ac="http://schemas.microsoft.com/office/spreadsheetml/2009/9/ac" r="361" s="3" customFormat="true" x14ac:dyDescent="0.25">
      <c r="A361" s="401"/>
      <c r="B361" s="126"/>
      <c r="L361" s="126"/>
      <c r="V361" s="126"/>
      <c r="AF361" s="126"/>
      <c r="AP361" s="126"/>
      <c r="AZ361" s="126"/>
      <c r="BJ361" s="126"/>
      <c r="BT361" s="126"/>
      <c r="CD361" s="126"/>
      <c r="CN361" s="126"/>
      <c r="CO361" s="126"/>
      <c r="CP361" s="126"/>
      <c r="CQ361" s="126"/>
      <c r="CR361" s="126"/>
      <c r="CS361" s="126"/>
      <c r="CT361" s="126"/>
      <c r="CU361" s="126"/>
      <c r="CX361" s="126"/>
      <c r="DH361" s="126"/>
      <c r="DR361" s="126"/>
      <c r="EB361" s="126"/>
      <c r="EL361" s="126"/>
      <c r="EV361" s="126"/>
      <c r="FF361" s="126"/>
      <c r="FP361" s="126"/>
      <c r="FZ361" s="126"/>
      <c r="GJ361" s="126"/>
      <c r="GT361" s="126"/>
      <c r="HD361" s="126"/>
      <c r="HN361" s="126"/>
      <c r="HX361" s="126"/>
      <c r="IH361" s="126"/>
      <c r="IR361" s="126"/>
      <c r="JB361" s="126"/>
      <c r="JL361" s="126"/>
      <c r="JV361" s="126"/>
      <c r="KF361" s="126"/>
      <c r="KP361" s="126"/>
      <c r="KZ361" s="126"/>
    </row>
    <row xmlns:x14ac="http://schemas.microsoft.com/office/spreadsheetml/2009/9/ac" r="362" s="3" customFormat="true" x14ac:dyDescent="0.25">
      <c r="A362" s="401"/>
      <c r="B362" s="126"/>
      <c r="L362" s="126"/>
      <c r="V362" s="126"/>
      <c r="AF362" s="126"/>
      <c r="AP362" s="126"/>
      <c r="AZ362" s="126"/>
      <c r="BJ362" s="126"/>
      <c r="BT362" s="126"/>
      <c r="CD362" s="126"/>
      <c r="CN362" s="126"/>
      <c r="CO362" s="126"/>
      <c r="CP362" s="126"/>
      <c r="CQ362" s="126"/>
      <c r="CR362" s="126"/>
      <c r="CS362" s="126"/>
      <c r="CT362" s="126"/>
      <c r="CU362" s="126"/>
      <c r="CX362" s="126"/>
      <c r="DH362" s="126"/>
      <c r="DR362" s="126"/>
      <c r="EB362" s="126"/>
      <c r="EL362" s="126"/>
      <c r="EV362" s="126"/>
      <c r="FF362" s="126"/>
      <c r="FP362" s="126"/>
      <c r="FZ362" s="126"/>
      <c r="GJ362" s="126"/>
      <c r="GT362" s="126"/>
      <c r="HD362" s="126"/>
      <c r="HN362" s="126"/>
      <c r="HX362" s="126"/>
      <c r="IH362" s="126"/>
      <c r="IR362" s="126"/>
      <c r="JB362" s="126"/>
      <c r="JL362" s="126"/>
      <c r="JV362" s="126"/>
      <c r="KF362" s="126"/>
      <c r="KP362" s="126"/>
      <c r="KZ362" s="126"/>
    </row>
    <row xmlns:x14ac="http://schemas.microsoft.com/office/spreadsheetml/2009/9/ac" r="363" s="3" customFormat="true" x14ac:dyDescent="0.25">
      <c r="A363" s="401"/>
      <c r="B363" s="126"/>
      <c r="L363" s="126"/>
      <c r="V363" s="126"/>
      <c r="AF363" s="126"/>
      <c r="AP363" s="126"/>
      <c r="AZ363" s="126"/>
      <c r="BJ363" s="126"/>
      <c r="BT363" s="126"/>
      <c r="CD363" s="126"/>
      <c r="CN363" s="126"/>
      <c r="CO363" s="126"/>
      <c r="CP363" s="126"/>
      <c r="CQ363" s="126"/>
      <c r="CR363" s="126"/>
      <c r="CS363" s="126"/>
      <c r="CT363" s="126"/>
      <c r="CU363" s="126"/>
      <c r="CX363" s="126"/>
      <c r="DH363" s="126"/>
      <c r="DR363" s="126"/>
      <c r="EB363" s="126"/>
      <c r="EL363" s="126"/>
      <c r="EV363" s="126"/>
      <c r="FF363" s="126"/>
      <c r="FP363" s="126"/>
      <c r="FZ363" s="126"/>
      <c r="GJ363" s="126"/>
      <c r="GT363" s="126"/>
      <c r="HD363" s="126"/>
      <c r="HN363" s="126"/>
      <c r="HX363" s="126"/>
      <c r="IH363" s="126"/>
      <c r="IR363" s="126"/>
      <c r="JB363" s="126"/>
      <c r="JL363" s="126"/>
      <c r="JV363" s="126"/>
      <c r="KF363" s="126"/>
      <c r="KP363" s="126"/>
      <c r="KZ363" s="126"/>
    </row>
    <row xmlns:x14ac="http://schemas.microsoft.com/office/spreadsheetml/2009/9/ac" r="364" s="3" customFormat="true" x14ac:dyDescent="0.25">
      <c r="A364" s="401"/>
      <c r="B364" s="126"/>
      <c r="L364" s="126"/>
      <c r="V364" s="126"/>
      <c r="AF364" s="126"/>
      <c r="AP364" s="126"/>
      <c r="AZ364" s="126"/>
      <c r="BJ364" s="126"/>
      <c r="BT364" s="126"/>
      <c r="CD364" s="126"/>
      <c r="CN364" s="126"/>
      <c r="CO364" s="126"/>
      <c r="CP364" s="126"/>
      <c r="CQ364" s="126"/>
      <c r="CR364" s="126"/>
      <c r="CS364" s="126"/>
      <c r="CT364" s="126"/>
      <c r="CU364" s="126"/>
      <c r="CX364" s="126"/>
      <c r="DH364" s="126"/>
      <c r="DR364" s="126"/>
      <c r="EB364" s="126"/>
      <c r="EL364" s="126"/>
      <c r="EV364" s="126"/>
      <c r="FF364" s="126"/>
      <c r="FP364" s="126"/>
      <c r="FZ364" s="126"/>
      <c r="GJ364" s="126"/>
      <c r="GT364" s="126"/>
      <c r="HD364" s="126"/>
      <c r="HN364" s="126"/>
      <c r="HX364" s="126"/>
      <c r="IH364" s="126"/>
      <c r="IR364" s="126"/>
      <c r="JB364" s="126"/>
      <c r="JL364" s="126"/>
      <c r="JV364" s="126"/>
      <c r="KF364" s="126"/>
      <c r="KP364" s="126"/>
      <c r="KZ364" s="126"/>
    </row>
    <row xmlns:x14ac="http://schemas.microsoft.com/office/spreadsheetml/2009/9/ac" r="365" s="3" customFormat="true" x14ac:dyDescent="0.25">
      <c r="A365" s="401"/>
      <c r="B365" s="126"/>
      <c r="L365" s="126"/>
      <c r="V365" s="126"/>
      <c r="AF365" s="126"/>
      <c r="AP365" s="126"/>
      <c r="AZ365" s="126"/>
      <c r="BJ365" s="126"/>
      <c r="BT365" s="126"/>
      <c r="CD365" s="126"/>
      <c r="CN365" s="126"/>
      <c r="CO365" s="126"/>
      <c r="CP365" s="126"/>
      <c r="CQ365" s="126"/>
      <c r="CR365" s="126"/>
      <c r="CS365" s="126"/>
      <c r="CT365" s="126"/>
      <c r="CU365" s="126"/>
      <c r="CX365" s="126"/>
      <c r="DH365" s="126"/>
      <c r="DR365" s="126"/>
      <c r="EB365" s="126"/>
      <c r="EL365" s="126"/>
      <c r="EV365" s="126"/>
      <c r="FF365" s="126"/>
      <c r="FP365" s="126"/>
      <c r="FZ365" s="126"/>
      <c r="GJ365" s="126"/>
      <c r="GT365" s="126"/>
      <c r="HD365" s="126"/>
      <c r="HN365" s="126"/>
      <c r="HX365" s="126"/>
      <c r="IH365" s="126"/>
      <c r="IR365" s="126"/>
      <c r="JB365" s="126"/>
      <c r="JL365" s="126"/>
      <c r="JV365" s="126"/>
      <c r="KF365" s="126"/>
      <c r="KP365" s="126"/>
      <c r="KZ365" s="126"/>
    </row>
    <row xmlns:x14ac="http://schemas.microsoft.com/office/spreadsheetml/2009/9/ac" r="366" s="3" customFormat="true" x14ac:dyDescent="0.25">
      <c r="A366" s="401"/>
      <c r="B366" s="126"/>
      <c r="L366" s="126"/>
      <c r="V366" s="126"/>
      <c r="AF366" s="126"/>
      <c r="AP366" s="126"/>
      <c r="AZ366" s="126"/>
      <c r="BJ366" s="126"/>
      <c r="BT366" s="126"/>
      <c r="CD366" s="126"/>
      <c r="CN366" s="126"/>
      <c r="CO366" s="126"/>
      <c r="CP366" s="126"/>
      <c r="CQ366" s="126"/>
      <c r="CR366" s="126"/>
      <c r="CS366" s="126"/>
      <c r="CT366" s="126"/>
      <c r="CU366" s="126"/>
      <c r="CX366" s="126"/>
      <c r="DH366" s="126"/>
      <c r="DR366" s="126"/>
      <c r="EB366" s="126"/>
      <c r="EL366" s="126"/>
      <c r="EV366" s="126"/>
      <c r="FF366" s="126"/>
      <c r="FP366" s="126"/>
      <c r="FZ366" s="126"/>
      <c r="GJ366" s="126"/>
      <c r="GT366" s="126"/>
      <c r="HD366" s="126"/>
      <c r="HN366" s="126"/>
      <c r="HX366" s="126"/>
      <c r="IH366" s="126"/>
      <c r="IR366" s="126"/>
      <c r="JB366" s="126"/>
      <c r="JL366" s="126"/>
      <c r="JV366" s="126"/>
      <c r="KF366" s="126"/>
      <c r="KP366" s="126"/>
      <c r="KZ366" s="126"/>
    </row>
    <row xmlns:x14ac="http://schemas.microsoft.com/office/spreadsheetml/2009/9/ac" r="367" s="3" customFormat="true" x14ac:dyDescent="0.25">
      <c r="A367" s="401"/>
      <c r="B367" s="126"/>
      <c r="L367" s="126"/>
      <c r="V367" s="126"/>
      <c r="AF367" s="126"/>
      <c r="AP367" s="126"/>
      <c r="AZ367" s="126"/>
      <c r="BJ367" s="126"/>
      <c r="BT367" s="126"/>
      <c r="CD367" s="126"/>
      <c r="CN367" s="126"/>
      <c r="CO367" s="126"/>
      <c r="CP367" s="126"/>
      <c r="CQ367" s="126"/>
      <c r="CR367" s="126"/>
      <c r="CS367" s="126"/>
      <c r="CT367" s="126"/>
      <c r="CU367" s="126"/>
      <c r="CX367" s="126"/>
      <c r="DH367" s="126"/>
      <c r="DR367" s="126"/>
      <c r="EB367" s="126"/>
      <c r="EL367" s="126"/>
      <c r="EV367" s="126"/>
      <c r="FF367" s="126"/>
      <c r="FP367" s="126"/>
      <c r="FZ367" s="126"/>
      <c r="GJ367" s="126"/>
      <c r="GT367" s="126"/>
      <c r="HD367" s="126"/>
      <c r="HN367" s="126"/>
      <c r="HX367" s="126"/>
      <c r="IH367" s="126"/>
      <c r="IR367" s="126"/>
      <c r="JB367" s="126"/>
      <c r="JL367" s="126"/>
      <c r="JV367" s="126"/>
      <c r="KF367" s="126"/>
      <c r="KP367" s="126"/>
      <c r="KZ367" s="126"/>
    </row>
    <row xmlns:x14ac="http://schemas.microsoft.com/office/spreadsheetml/2009/9/ac" r="368" s="3" customFormat="true" x14ac:dyDescent="0.25">
      <c r="A368" s="401"/>
      <c r="B368" s="126"/>
      <c r="L368" s="126"/>
      <c r="V368" s="126"/>
      <c r="AF368" s="126"/>
      <c r="AP368" s="126"/>
      <c r="AZ368" s="126"/>
      <c r="BJ368" s="126"/>
      <c r="BT368" s="126"/>
      <c r="CD368" s="126"/>
      <c r="CN368" s="126"/>
      <c r="CO368" s="126"/>
      <c r="CP368" s="126"/>
      <c r="CQ368" s="126"/>
      <c r="CR368" s="126"/>
      <c r="CS368" s="126"/>
      <c r="CT368" s="126"/>
      <c r="CU368" s="126"/>
      <c r="CX368" s="126"/>
      <c r="DH368" s="126"/>
      <c r="DR368" s="126"/>
      <c r="EB368" s="126"/>
      <c r="EL368" s="126"/>
      <c r="EV368" s="126"/>
      <c r="FF368" s="126"/>
      <c r="FP368" s="126"/>
      <c r="FZ368" s="126"/>
      <c r="GJ368" s="126"/>
      <c r="GT368" s="126"/>
      <c r="HD368" s="126"/>
      <c r="HN368" s="126"/>
      <c r="HX368" s="126"/>
      <c r="IH368" s="126"/>
      <c r="IR368" s="126"/>
      <c r="JB368" s="126"/>
      <c r="JL368" s="126"/>
      <c r="JV368" s="126"/>
      <c r="KF368" s="126"/>
      <c r="KP368" s="126"/>
      <c r="KZ368" s="126"/>
    </row>
    <row xmlns:x14ac="http://schemas.microsoft.com/office/spreadsheetml/2009/9/ac" r="369" s="3" customFormat="true" x14ac:dyDescent="0.25">
      <c r="A369" s="401"/>
      <c r="B369" s="126"/>
      <c r="L369" s="126"/>
      <c r="V369" s="126"/>
      <c r="AF369" s="126"/>
      <c r="AP369" s="126"/>
      <c r="AZ369" s="126"/>
      <c r="BJ369" s="126"/>
      <c r="BT369" s="126"/>
      <c r="CD369" s="126"/>
      <c r="CN369" s="126"/>
      <c r="CO369" s="126"/>
      <c r="CP369" s="126"/>
      <c r="CQ369" s="126"/>
      <c r="CR369" s="126"/>
      <c r="CS369" s="126"/>
      <c r="CT369" s="126"/>
      <c r="CU369" s="126"/>
      <c r="CX369" s="126"/>
      <c r="DH369" s="126"/>
      <c r="DR369" s="126"/>
      <c r="EB369" s="126"/>
      <c r="EL369" s="126"/>
      <c r="EV369" s="126"/>
      <c r="FF369" s="126"/>
      <c r="FP369" s="126"/>
      <c r="FZ369" s="126"/>
      <c r="GJ369" s="126"/>
      <c r="GT369" s="126"/>
      <c r="HD369" s="126"/>
      <c r="HN369" s="126"/>
      <c r="HX369" s="126"/>
      <c r="IH369" s="126"/>
      <c r="IR369" s="126"/>
      <c r="JB369" s="126"/>
      <c r="JL369" s="126"/>
      <c r="JV369" s="126"/>
      <c r="KF369" s="126"/>
      <c r="KP369" s="126"/>
      <c r="KZ369" s="126"/>
    </row>
    <row xmlns:x14ac="http://schemas.microsoft.com/office/spreadsheetml/2009/9/ac" r="370" s="3" customFormat="true" x14ac:dyDescent="0.25">
      <c r="A370" s="401"/>
      <c r="B370" s="126"/>
      <c r="L370" s="126"/>
      <c r="V370" s="126"/>
      <c r="AF370" s="126"/>
      <c r="AP370" s="126"/>
      <c r="AZ370" s="126"/>
      <c r="BJ370" s="126"/>
      <c r="BT370" s="126"/>
      <c r="CD370" s="126"/>
      <c r="CN370" s="126"/>
      <c r="CO370" s="126"/>
      <c r="CP370" s="126"/>
      <c r="CQ370" s="126"/>
      <c r="CR370" s="126"/>
      <c r="CS370" s="126"/>
      <c r="CT370" s="126"/>
      <c r="CU370" s="126"/>
      <c r="CX370" s="126"/>
      <c r="DH370" s="126"/>
      <c r="DR370" s="126"/>
      <c r="EB370" s="126"/>
      <c r="EL370" s="126"/>
      <c r="EV370" s="126"/>
      <c r="FF370" s="126"/>
      <c r="FP370" s="126"/>
      <c r="FZ370" s="126"/>
      <c r="GJ370" s="126"/>
      <c r="GT370" s="126"/>
      <c r="HD370" s="126"/>
      <c r="HN370" s="126"/>
      <c r="HX370" s="126"/>
      <c r="IH370" s="126"/>
      <c r="IR370" s="126"/>
      <c r="JB370" s="126"/>
      <c r="JL370" s="126"/>
      <c r="JV370" s="126"/>
      <c r="KF370" s="126"/>
      <c r="KP370" s="126"/>
      <c r="KZ370" s="126"/>
    </row>
    <row xmlns:x14ac="http://schemas.microsoft.com/office/spreadsheetml/2009/9/ac" r="371" s="3" customFormat="true" x14ac:dyDescent="0.25">
      <c r="A371" s="401"/>
      <c r="B371" s="126"/>
      <c r="L371" s="126"/>
      <c r="V371" s="126"/>
      <c r="AF371" s="126"/>
      <c r="AP371" s="126"/>
      <c r="AZ371" s="126"/>
      <c r="BJ371" s="126"/>
      <c r="BT371" s="126"/>
      <c r="CD371" s="126"/>
      <c r="CN371" s="126"/>
      <c r="CO371" s="126"/>
      <c r="CP371" s="126"/>
      <c r="CQ371" s="126"/>
      <c r="CR371" s="126"/>
      <c r="CS371" s="126"/>
      <c r="CT371" s="126"/>
      <c r="CU371" s="126"/>
      <c r="CX371" s="126"/>
      <c r="DH371" s="126"/>
      <c r="DR371" s="126"/>
      <c r="EB371" s="126"/>
      <c r="EL371" s="126"/>
      <c r="EV371" s="126"/>
      <c r="FF371" s="126"/>
      <c r="FP371" s="126"/>
      <c r="FZ371" s="126"/>
      <c r="GJ371" s="126"/>
      <c r="GT371" s="126"/>
      <c r="HD371" s="126"/>
      <c r="HN371" s="126"/>
      <c r="HX371" s="126"/>
      <c r="IH371" s="126"/>
      <c r="IR371" s="126"/>
      <c r="JB371" s="126"/>
      <c r="JL371" s="126"/>
      <c r="JV371" s="126"/>
      <c r="KF371" s="126"/>
      <c r="KP371" s="126"/>
      <c r="KZ371" s="126"/>
    </row>
    <row xmlns:x14ac="http://schemas.microsoft.com/office/spreadsheetml/2009/9/ac" r="372" s="3" customFormat="true" x14ac:dyDescent="0.25">
      <c r="A372" s="401"/>
      <c r="B372" s="126"/>
      <c r="L372" s="126"/>
      <c r="V372" s="126"/>
      <c r="AF372" s="126"/>
      <c r="AP372" s="126"/>
      <c r="AZ372" s="126"/>
      <c r="BJ372" s="126"/>
      <c r="BT372" s="126"/>
      <c r="CD372" s="126"/>
      <c r="CN372" s="126"/>
      <c r="CO372" s="126"/>
      <c r="CP372" s="126"/>
      <c r="CQ372" s="126"/>
      <c r="CR372" s="126"/>
      <c r="CS372" s="126"/>
      <c r="CT372" s="126"/>
      <c r="CU372" s="126"/>
      <c r="CX372" s="126"/>
      <c r="DH372" s="126"/>
      <c r="DR372" s="126"/>
      <c r="EB372" s="126"/>
      <c r="EL372" s="126"/>
      <c r="EV372" s="126"/>
      <c r="FF372" s="126"/>
      <c r="FP372" s="126"/>
      <c r="FZ372" s="126"/>
      <c r="GJ372" s="126"/>
      <c r="GT372" s="126"/>
      <c r="HD372" s="126"/>
      <c r="HN372" s="126"/>
      <c r="HX372" s="126"/>
      <c r="IH372" s="126"/>
      <c r="IR372" s="126"/>
      <c r="JB372" s="126"/>
      <c r="JL372" s="126"/>
      <c r="JV372" s="126"/>
      <c r="KF372" s="126"/>
      <c r="KP372" s="126"/>
      <c r="KZ372" s="126"/>
    </row>
    <row xmlns:x14ac="http://schemas.microsoft.com/office/spreadsheetml/2009/9/ac" r="373" s="3" customFormat="true" x14ac:dyDescent="0.25">
      <c r="A373" s="401"/>
      <c r="B373" s="126"/>
      <c r="L373" s="126"/>
      <c r="V373" s="126"/>
      <c r="AF373" s="126"/>
      <c r="AP373" s="126"/>
      <c r="AZ373" s="126"/>
      <c r="BJ373" s="126"/>
      <c r="BT373" s="126"/>
      <c r="CD373" s="126"/>
      <c r="CN373" s="126"/>
      <c r="CO373" s="126"/>
      <c r="CP373" s="126"/>
      <c r="CQ373" s="126"/>
      <c r="CR373" s="126"/>
      <c r="CS373" s="126"/>
      <c r="CT373" s="126"/>
      <c r="CU373" s="126"/>
      <c r="CX373" s="126"/>
      <c r="DH373" s="126"/>
      <c r="DR373" s="126"/>
      <c r="EB373" s="126"/>
      <c r="EL373" s="126"/>
      <c r="EV373" s="126"/>
      <c r="FF373" s="126"/>
      <c r="FP373" s="126"/>
      <c r="FZ373" s="126"/>
      <c r="GJ373" s="126"/>
      <c r="GT373" s="126"/>
      <c r="HD373" s="126"/>
      <c r="HN373" s="126"/>
      <c r="HX373" s="126"/>
      <c r="IH373" s="126"/>
      <c r="IR373" s="126"/>
      <c r="JB373" s="126"/>
      <c r="JL373" s="126"/>
      <c r="JV373" s="126"/>
      <c r="KF373" s="126"/>
      <c r="KP373" s="126"/>
      <c r="KZ373" s="126"/>
    </row>
    <row xmlns:x14ac="http://schemas.microsoft.com/office/spreadsheetml/2009/9/ac" r="374" s="3" customFormat="true" x14ac:dyDescent="0.25">
      <c r="A374" s="401"/>
      <c r="B374" s="126"/>
      <c r="L374" s="126"/>
      <c r="V374" s="126"/>
      <c r="AF374" s="126"/>
      <c r="AP374" s="126"/>
      <c r="AZ374" s="126"/>
      <c r="BJ374" s="126"/>
      <c r="BT374" s="126"/>
      <c r="CD374" s="126"/>
      <c r="CN374" s="126"/>
      <c r="CO374" s="126"/>
      <c r="CP374" s="126"/>
      <c r="CQ374" s="126"/>
      <c r="CR374" s="126"/>
      <c r="CS374" s="126"/>
      <c r="CT374" s="126"/>
      <c r="CU374" s="126"/>
      <c r="CX374" s="126"/>
      <c r="DH374" s="126"/>
      <c r="DR374" s="126"/>
      <c r="EB374" s="126"/>
      <c r="EL374" s="126"/>
      <c r="EV374" s="126"/>
      <c r="FF374" s="126"/>
      <c r="FP374" s="126"/>
      <c r="FZ374" s="126"/>
      <c r="GJ374" s="126"/>
      <c r="GT374" s="126"/>
      <c r="HD374" s="126"/>
      <c r="HN374" s="126"/>
      <c r="HX374" s="126"/>
      <c r="IH374" s="126"/>
      <c r="IR374" s="126"/>
      <c r="JB374" s="126"/>
      <c r="JL374" s="126"/>
      <c r="JV374" s="126"/>
      <c r="KF374" s="126"/>
      <c r="KP374" s="126"/>
      <c r="KZ374" s="126"/>
    </row>
    <row xmlns:x14ac="http://schemas.microsoft.com/office/spreadsheetml/2009/9/ac" r="375" s="3" customFormat="true" x14ac:dyDescent="0.25">
      <c r="A375" s="401"/>
      <c r="B375" s="126"/>
      <c r="L375" s="126"/>
      <c r="V375" s="126"/>
      <c r="AF375" s="126"/>
      <c r="AP375" s="126"/>
      <c r="AZ375" s="126"/>
      <c r="BJ375" s="126"/>
      <c r="BT375" s="126"/>
      <c r="CD375" s="126"/>
      <c r="CN375" s="126"/>
      <c r="CO375" s="126"/>
      <c r="CP375" s="126"/>
      <c r="CQ375" s="126"/>
      <c r="CR375" s="126"/>
      <c r="CS375" s="126"/>
      <c r="CT375" s="126"/>
      <c r="CU375" s="126"/>
      <c r="CX375" s="126"/>
      <c r="DH375" s="126"/>
      <c r="DR375" s="126"/>
      <c r="EB375" s="126"/>
      <c r="EL375" s="126"/>
      <c r="EV375" s="126"/>
      <c r="FF375" s="126"/>
      <c r="FP375" s="126"/>
      <c r="FZ375" s="126"/>
      <c r="GJ375" s="126"/>
      <c r="GT375" s="126"/>
      <c r="HD375" s="126"/>
      <c r="HN375" s="126"/>
      <c r="HX375" s="126"/>
      <c r="IH375" s="126"/>
      <c r="IR375" s="126"/>
      <c r="JB375" s="126"/>
      <c r="JL375" s="126"/>
      <c r="JV375" s="126"/>
      <c r="KF375" s="126"/>
      <c r="KP375" s="126"/>
      <c r="KZ375" s="126"/>
    </row>
    <row xmlns:x14ac="http://schemas.microsoft.com/office/spreadsheetml/2009/9/ac" r="376" s="3" customFormat="true" x14ac:dyDescent="0.25">
      <c r="A376" s="401"/>
      <c r="B376" s="126"/>
      <c r="L376" s="126"/>
      <c r="V376" s="126"/>
      <c r="AF376" s="126"/>
      <c r="AP376" s="126"/>
      <c r="AZ376" s="126"/>
      <c r="BJ376" s="126"/>
      <c r="BT376" s="126"/>
      <c r="CD376" s="126"/>
      <c r="CN376" s="126"/>
      <c r="CO376" s="126"/>
      <c r="CP376" s="126"/>
      <c r="CQ376" s="126"/>
      <c r="CR376" s="126"/>
      <c r="CS376" s="126"/>
      <c r="CT376" s="126"/>
      <c r="CU376" s="126"/>
      <c r="CX376" s="126"/>
      <c r="DH376" s="126"/>
      <c r="DR376" s="126"/>
      <c r="EB376" s="126"/>
      <c r="EL376" s="126"/>
      <c r="EV376" s="126"/>
      <c r="FF376" s="126"/>
      <c r="FP376" s="126"/>
      <c r="FZ376" s="126"/>
      <c r="GJ376" s="126"/>
      <c r="GT376" s="126"/>
      <c r="HD376" s="126"/>
      <c r="HN376" s="126"/>
      <c r="HX376" s="126"/>
      <c r="IH376" s="126"/>
      <c r="IR376" s="126"/>
      <c r="JB376" s="126"/>
      <c r="JL376" s="126"/>
      <c r="JV376" s="126"/>
      <c r="KF376" s="126"/>
      <c r="KP376" s="126"/>
      <c r="KZ376" s="126"/>
    </row>
    <row xmlns:x14ac="http://schemas.microsoft.com/office/spreadsheetml/2009/9/ac" r="377" s="3" customFormat="true" x14ac:dyDescent="0.25">
      <c r="A377" s="401"/>
      <c r="B377" s="126"/>
      <c r="L377" s="126"/>
      <c r="V377" s="126"/>
      <c r="AF377" s="126"/>
      <c r="AP377" s="126"/>
      <c r="AZ377" s="126"/>
      <c r="BJ377" s="126"/>
      <c r="BT377" s="126"/>
      <c r="CD377" s="126"/>
      <c r="CN377" s="126"/>
      <c r="CO377" s="126"/>
      <c r="CP377" s="126"/>
      <c r="CQ377" s="126"/>
      <c r="CR377" s="126"/>
      <c r="CS377" s="126"/>
      <c r="CT377" s="126"/>
      <c r="CU377" s="126"/>
      <c r="CX377" s="126"/>
      <c r="DH377" s="126"/>
      <c r="DR377" s="126"/>
      <c r="EB377" s="126"/>
      <c r="EL377" s="126"/>
      <c r="EV377" s="126"/>
      <c r="FF377" s="126"/>
      <c r="FP377" s="126"/>
      <c r="FZ377" s="126"/>
      <c r="GJ377" s="126"/>
      <c r="GT377" s="126"/>
      <c r="HD377" s="126"/>
      <c r="HN377" s="126"/>
      <c r="HX377" s="126"/>
      <c r="IH377" s="126"/>
      <c r="IR377" s="126"/>
      <c r="JB377" s="126"/>
      <c r="JL377" s="126"/>
      <c r="JV377" s="126"/>
      <c r="KF377" s="126"/>
      <c r="KP377" s="126"/>
      <c r="KZ377" s="126"/>
    </row>
    <row xmlns:x14ac="http://schemas.microsoft.com/office/spreadsheetml/2009/9/ac" r="378" s="3" customFormat="true" x14ac:dyDescent="0.25">
      <c r="A378" s="401"/>
      <c r="B378" s="126"/>
      <c r="L378" s="126"/>
      <c r="V378" s="126"/>
      <c r="AF378" s="126"/>
      <c r="AP378" s="126"/>
      <c r="AZ378" s="126"/>
      <c r="BJ378" s="126"/>
      <c r="BT378" s="126"/>
      <c r="CD378" s="126"/>
      <c r="CN378" s="126"/>
      <c r="CO378" s="126"/>
      <c r="CP378" s="126"/>
      <c r="CQ378" s="126"/>
      <c r="CR378" s="126"/>
      <c r="CS378" s="126"/>
      <c r="CT378" s="126"/>
      <c r="CU378" s="126"/>
      <c r="CX378" s="126"/>
      <c r="DH378" s="126"/>
      <c r="DR378" s="126"/>
      <c r="EB378" s="126"/>
      <c r="EL378" s="126"/>
      <c r="EV378" s="126"/>
      <c r="FF378" s="126"/>
      <c r="FP378" s="126"/>
      <c r="FZ378" s="126"/>
      <c r="GJ378" s="126"/>
      <c r="GT378" s="126"/>
      <c r="HD378" s="126"/>
      <c r="HN378" s="126"/>
      <c r="HX378" s="126"/>
      <c r="IH378" s="126"/>
      <c r="IR378" s="126"/>
      <c r="JB378" s="126"/>
      <c r="JL378" s="126"/>
      <c r="JV378" s="126"/>
      <c r="KF378" s="126"/>
      <c r="KP378" s="126"/>
      <c r="KZ378" s="126"/>
    </row>
    <row xmlns:x14ac="http://schemas.microsoft.com/office/spreadsheetml/2009/9/ac" r="379" s="3" customFormat="true" x14ac:dyDescent="0.25">
      <c r="A379" s="401"/>
      <c r="B379" s="126"/>
      <c r="L379" s="126"/>
      <c r="V379" s="126"/>
      <c r="AF379" s="126"/>
      <c r="AP379" s="126"/>
      <c r="AZ379" s="126"/>
      <c r="BJ379" s="126"/>
      <c r="BT379" s="126"/>
      <c r="CD379" s="126"/>
      <c r="CN379" s="126"/>
      <c r="CO379" s="126"/>
      <c r="CP379" s="126"/>
      <c r="CQ379" s="126"/>
      <c r="CR379" s="126"/>
      <c r="CS379" s="126"/>
      <c r="CT379" s="126"/>
      <c r="CU379" s="126"/>
      <c r="CX379" s="126"/>
      <c r="DH379" s="126"/>
      <c r="DR379" s="126"/>
      <c r="EB379" s="126"/>
      <c r="EL379" s="126"/>
      <c r="EV379" s="126"/>
      <c r="FF379" s="126"/>
      <c r="FP379" s="126"/>
      <c r="FZ379" s="126"/>
      <c r="GJ379" s="126"/>
      <c r="GT379" s="126"/>
      <c r="HD379" s="126"/>
      <c r="HN379" s="126"/>
      <c r="HX379" s="126"/>
      <c r="IH379" s="126"/>
      <c r="IR379" s="126"/>
      <c r="JB379" s="126"/>
      <c r="JL379" s="126"/>
      <c r="JV379" s="126"/>
      <c r="KF379" s="126"/>
      <c r="KP379" s="126"/>
      <c r="KZ379" s="126"/>
    </row>
    <row xmlns:x14ac="http://schemas.microsoft.com/office/spreadsheetml/2009/9/ac" r="380" s="3" customFormat="true" x14ac:dyDescent="0.25">
      <c r="A380" s="401"/>
      <c r="B380" s="126"/>
      <c r="L380" s="126"/>
      <c r="V380" s="126"/>
      <c r="AF380" s="126"/>
      <c r="AP380" s="126"/>
      <c r="AZ380" s="126"/>
      <c r="BJ380" s="126"/>
      <c r="BT380" s="126"/>
      <c r="CD380" s="126"/>
      <c r="CN380" s="126"/>
      <c r="CO380" s="126"/>
      <c r="CP380" s="126"/>
      <c r="CQ380" s="126"/>
      <c r="CR380" s="126"/>
      <c r="CS380" s="126"/>
      <c r="CT380" s="126"/>
      <c r="CU380" s="126"/>
      <c r="CX380" s="126"/>
      <c r="DH380" s="126"/>
      <c r="DR380" s="126"/>
      <c r="EB380" s="126"/>
      <c r="EL380" s="126"/>
      <c r="EV380" s="126"/>
      <c r="FF380" s="126"/>
      <c r="FP380" s="126"/>
      <c r="FZ380" s="126"/>
      <c r="GJ380" s="126"/>
      <c r="GT380" s="126"/>
      <c r="HD380" s="126"/>
      <c r="HN380" s="126"/>
      <c r="HX380" s="126"/>
      <c r="IH380" s="126"/>
      <c r="IR380" s="126"/>
      <c r="JB380" s="126"/>
      <c r="JL380" s="126"/>
      <c r="JV380" s="126"/>
      <c r="KF380" s="126"/>
      <c r="KP380" s="126"/>
      <c r="KZ380" s="126"/>
    </row>
    <row xmlns:x14ac="http://schemas.microsoft.com/office/spreadsheetml/2009/9/ac" r="381" s="3" customFormat="true" x14ac:dyDescent="0.25">
      <c r="A381" s="401"/>
      <c r="B381" s="126"/>
      <c r="L381" s="126"/>
      <c r="V381" s="126"/>
      <c r="AF381" s="126"/>
      <c r="AP381" s="126"/>
      <c r="AZ381" s="126"/>
      <c r="BJ381" s="126"/>
      <c r="BT381" s="126"/>
      <c r="CD381" s="126"/>
      <c r="CN381" s="126"/>
      <c r="CO381" s="126"/>
      <c r="CP381" s="126"/>
      <c r="CQ381" s="126"/>
      <c r="CR381" s="126"/>
      <c r="CS381" s="126"/>
      <c r="CT381" s="126"/>
      <c r="CU381" s="126"/>
      <c r="CX381" s="126"/>
      <c r="DH381" s="126"/>
      <c r="DR381" s="126"/>
      <c r="EB381" s="126"/>
      <c r="EL381" s="126"/>
      <c r="EV381" s="126"/>
      <c r="FF381" s="126"/>
      <c r="FP381" s="126"/>
      <c r="FZ381" s="126"/>
      <c r="GJ381" s="126"/>
      <c r="GT381" s="126"/>
      <c r="HD381" s="126"/>
      <c r="HN381" s="126"/>
      <c r="HX381" s="126"/>
      <c r="IH381" s="126"/>
      <c r="IR381" s="126"/>
      <c r="JB381" s="126"/>
      <c r="JL381" s="126"/>
      <c r="JV381" s="126"/>
      <c r="KF381" s="126"/>
      <c r="KP381" s="126"/>
      <c r="KZ381" s="126"/>
    </row>
    <row xmlns:x14ac="http://schemas.microsoft.com/office/spreadsheetml/2009/9/ac" r="382" s="3" customFormat="true" x14ac:dyDescent="0.25">
      <c r="A382" s="401"/>
      <c r="B382" s="126"/>
      <c r="L382" s="126"/>
      <c r="V382" s="126"/>
      <c r="AF382" s="126"/>
      <c r="AP382" s="126"/>
      <c r="AZ382" s="126"/>
      <c r="BJ382" s="126"/>
      <c r="BT382" s="126"/>
      <c r="CD382" s="126"/>
      <c r="CN382" s="126"/>
      <c r="CO382" s="126"/>
      <c r="CP382" s="126"/>
      <c r="CQ382" s="126"/>
      <c r="CR382" s="126"/>
      <c r="CS382" s="126"/>
      <c r="CT382" s="126"/>
      <c r="CU382" s="126"/>
      <c r="CX382" s="126"/>
      <c r="DH382" s="126"/>
      <c r="DR382" s="126"/>
      <c r="EB382" s="126"/>
      <c r="EL382" s="126"/>
      <c r="EV382" s="126"/>
      <c r="FF382" s="126"/>
      <c r="FP382" s="126"/>
      <c r="FZ382" s="126"/>
      <c r="GJ382" s="126"/>
      <c r="GT382" s="126"/>
      <c r="HD382" s="126"/>
      <c r="HN382" s="126"/>
      <c r="HX382" s="126"/>
      <c r="IH382" s="126"/>
      <c r="IR382" s="126"/>
      <c r="JB382" s="126"/>
      <c r="JL382" s="126"/>
      <c r="JV382" s="126"/>
      <c r="KF382" s="126"/>
      <c r="KP382" s="126"/>
      <c r="KZ382" s="126"/>
    </row>
    <row xmlns:x14ac="http://schemas.microsoft.com/office/spreadsheetml/2009/9/ac" r="383" s="3" customFormat="true" x14ac:dyDescent="0.25">
      <c r="A383" s="401"/>
      <c r="B383" s="126"/>
      <c r="L383" s="126"/>
      <c r="V383" s="126"/>
      <c r="AF383" s="126"/>
      <c r="AP383" s="126"/>
      <c r="AZ383" s="126"/>
      <c r="BJ383" s="126"/>
      <c r="BT383" s="126"/>
      <c r="CD383" s="126"/>
      <c r="CN383" s="126"/>
      <c r="CO383" s="126"/>
      <c r="CP383" s="126"/>
      <c r="CQ383" s="126"/>
      <c r="CR383" s="126"/>
      <c r="CS383" s="126"/>
      <c r="CT383" s="126"/>
      <c r="CU383" s="126"/>
      <c r="CX383" s="126"/>
      <c r="DH383" s="126"/>
      <c r="DR383" s="126"/>
      <c r="EB383" s="126"/>
      <c r="EL383" s="126"/>
      <c r="EV383" s="126"/>
      <c r="FF383" s="126"/>
      <c r="FP383" s="126"/>
      <c r="FZ383" s="126"/>
      <c r="GJ383" s="126"/>
      <c r="GT383" s="126"/>
      <c r="HD383" s="126"/>
      <c r="HN383" s="126"/>
      <c r="HX383" s="126"/>
      <c r="IH383" s="126"/>
      <c r="IR383" s="126"/>
      <c r="JB383" s="126"/>
      <c r="JL383" s="126"/>
      <c r="JV383" s="126"/>
      <c r="KF383" s="126"/>
      <c r="KP383" s="126"/>
      <c r="KZ383" s="126"/>
    </row>
    <row xmlns:x14ac="http://schemas.microsoft.com/office/spreadsheetml/2009/9/ac" r="384" s="3" customFormat="true" x14ac:dyDescent="0.25">
      <c r="A384" s="401"/>
      <c r="B384" s="126"/>
      <c r="L384" s="126"/>
      <c r="V384" s="126"/>
      <c r="AF384" s="126"/>
      <c r="AP384" s="126"/>
      <c r="AZ384" s="126"/>
      <c r="BJ384" s="126"/>
      <c r="BT384" s="126"/>
      <c r="CD384" s="126"/>
      <c r="CN384" s="126"/>
      <c r="CO384" s="126"/>
      <c r="CP384" s="126"/>
      <c r="CQ384" s="126"/>
      <c r="CR384" s="126"/>
      <c r="CS384" s="126"/>
      <c r="CT384" s="126"/>
      <c r="CU384" s="126"/>
      <c r="CX384" s="126"/>
      <c r="DH384" s="126"/>
      <c r="DR384" s="126"/>
      <c r="EB384" s="126"/>
      <c r="EL384" s="126"/>
      <c r="EV384" s="126"/>
      <c r="FF384" s="126"/>
      <c r="FP384" s="126"/>
      <c r="FZ384" s="126"/>
      <c r="GJ384" s="126"/>
      <c r="GT384" s="126"/>
      <c r="HD384" s="126"/>
      <c r="HN384" s="126"/>
      <c r="HX384" s="126"/>
      <c r="IH384" s="126"/>
      <c r="IR384" s="126"/>
      <c r="JB384" s="126"/>
      <c r="JL384" s="126"/>
      <c r="JV384" s="126"/>
      <c r="KF384" s="126"/>
      <c r="KP384" s="126"/>
      <c r="KZ384" s="126"/>
    </row>
    <row xmlns:x14ac="http://schemas.microsoft.com/office/spreadsheetml/2009/9/ac" r="385" s="3" customFormat="true" x14ac:dyDescent="0.25">
      <c r="A385" s="401"/>
      <c r="B385" s="126"/>
      <c r="L385" s="126"/>
      <c r="V385" s="126"/>
      <c r="AF385" s="126"/>
      <c r="AP385" s="126"/>
      <c r="AZ385" s="126"/>
      <c r="BJ385" s="126"/>
      <c r="BT385" s="126"/>
      <c r="CD385" s="126"/>
      <c r="CN385" s="126"/>
      <c r="CO385" s="126"/>
      <c r="CP385" s="126"/>
      <c r="CQ385" s="126"/>
      <c r="CR385" s="126"/>
      <c r="CS385" s="126"/>
      <c r="CT385" s="126"/>
      <c r="CU385" s="126"/>
      <c r="CX385" s="126"/>
      <c r="DH385" s="126"/>
      <c r="DR385" s="126"/>
      <c r="EB385" s="126"/>
      <c r="EL385" s="126"/>
      <c r="EV385" s="126"/>
      <c r="FF385" s="126"/>
      <c r="FP385" s="126"/>
      <c r="FZ385" s="126"/>
      <c r="GJ385" s="126"/>
      <c r="GT385" s="126"/>
      <c r="HD385" s="126"/>
      <c r="HN385" s="126"/>
      <c r="HX385" s="126"/>
      <c r="IH385" s="126"/>
      <c r="IR385" s="126"/>
      <c r="JB385" s="126"/>
      <c r="JL385" s="126"/>
      <c r="JV385" s="126"/>
      <c r="KF385" s="126"/>
      <c r="KP385" s="126"/>
      <c r="KZ385" s="126"/>
    </row>
    <row xmlns:x14ac="http://schemas.microsoft.com/office/spreadsheetml/2009/9/ac" r="386" s="3" customFormat="true" x14ac:dyDescent="0.25">
      <c r="A386" s="401"/>
      <c r="B386" s="126"/>
      <c r="L386" s="126"/>
      <c r="V386" s="126"/>
      <c r="AF386" s="126"/>
      <c r="AP386" s="126"/>
      <c r="AZ386" s="126"/>
      <c r="BJ386" s="126"/>
      <c r="BT386" s="126"/>
      <c r="CD386" s="126"/>
      <c r="CN386" s="126"/>
      <c r="CO386" s="126"/>
      <c r="CP386" s="126"/>
      <c r="CQ386" s="126"/>
      <c r="CR386" s="126"/>
      <c r="CS386" s="126"/>
      <c r="CT386" s="126"/>
      <c r="CU386" s="126"/>
      <c r="CX386" s="126"/>
      <c r="DH386" s="126"/>
      <c r="DR386" s="126"/>
      <c r="EB386" s="126"/>
      <c r="EL386" s="126"/>
      <c r="EV386" s="126"/>
      <c r="FF386" s="126"/>
      <c r="FP386" s="126"/>
      <c r="FZ386" s="126"/>
      <c r="GJ386" s="126"/>
      <c r="GT386" s="126"/>
      <c r="HD386" s="126"/>
      <c r="HN386" s="126"/>
      <c r="HX386" s="126"/>
      <c r="IH386" s="126"/>
      <c r="IR386" s="126"/>
      <c r="JB386" s="126"/>
      <c r="JL386" s="126"/>
      <c r="JV386" s="126"/>
      <c r="KF386" s="126"/>
      <c r="KP386" s="126"/>
      <c r="KZ386" s="126"/>
    </row>
    <row xmlns:x14ac="http://schemas.microsoft.com/office/spreadsheetml/2009/9/ac" r="387" s="3" customFormat="true" x14ac:dyDescent="0.25">
      <c r="A387" s="401"/>
      <c r="B387" s="126"/>
      <c r="L387" s="126"/>
      <c r="V387" s="126"/>
      <c r="AF387" s="126"/>
      <c r="AP387" s="126"/>
      <c r="AZ387" s="126"/>
      <c r="BJ387" s="126"/>
      <c r="BT387" s="126"/>
      <c r="CD387" s="126"/>
      <c r="CN387" s="126"/>
      <c r="CO387" s="126"/>
      <c r="CP387" s="126"/>
      <c r="CQ387" s="126"/>
      <c r="CR387" s="126"/>
      <c r="CS387" s="126"/>
      <c r="CT387" s="126"/>
      <c r="CU387" s="126"/>
      <c r="CX387" s="126"/>
      <c r="DH387" s="126"/>
      <c r="DR387" s="126"/>
      <c r="EB387" s="126"/>
      <c r="EL387" s="126"/>
      <c r="EV387" s="126"/>
      <c r="FF387" s="126"/>
      <c r="FP387" s="126"/>
      <c r="FZ387" s="126"/>
      <c r="GJ387" s="126"/>
      <c r="GT387" s="126"/>
      <c r="HD387" s="126"/>
      <c r="HN387" s="126"/>
      <c r="HX387" s="126"/>
      <c r="IH387" s="126"/>
      <c r="IR387" s="126"/>
      <c r="JB387" s="126"/>
      <c r="JL387" s="126"/>
      <c r="JV387" s="126"/>
      <c r="KF387" s="126"/>
      <c r="KP387" s="126"/>
      <c r="KZ387" s="126"/>
    </row>
    <row xmlns:x14ac="http://schemas.microsoft.com/office/spreadsheetml/2009/9/ac" r="388" s="3" customFormat="true" x14ac:dyDescent="0.25">
      <c r="A388" s="401"/>
      <c r="B388" s="126"/>
      <c r="L388" s="126"/>
      <c r="V388" s="126"/>
      <c r="AF388" s="126"/>
      <c r="AP388" s="126"/>
      <c r="AZ388" s="126"/>
      <c r="BJ388" s="126"/>
      <c r="BT388" s="126"/>
      <c r="CD388" s="126"/>
      <c r="CN388" s="126"/>
      <c r="CO388" s="126"/>
      <c r="CP388" s="126"/>
      <c r="CQ388" s="126"/>
      <c r="CR388" s="126"/>
      <c r="CS388" s="126"/>
      <c r="CT388" s="126"/>
      <c r="CU388" s="126"/>
      <c r="CX388" s="126"/>
      <c r="DH388" s="126"/>
      <c r="DR388" s="126"/>
      <c r="EB388" s="126"/>
      <c r="EL388" s="126"/>
      <c r="EV388" s="126"/>
      <c r="FF388" s="126"/>
      <c r="FP388" s="126"/>
      <c r="FZ388" s="126"/>
      <c r="GJ388" s="126"/>
      <c r="GT388" s="126"/>
      <c r="HD388" s="126"/>
      <c r="HN388" s="126"/>
      <c r="HX388" s="126"/>
      <c r="IH388" s="126"/>
      <c r="IR388" s="126"/>
      <c r="JB388" s="126"/>
      <c r="JL388" s="126"/>
      <c r="JV388" s="126"/>
      <c r="KF388" s="126"/>
      <c r="KP388" s="126"/>
      <c r="KZ388" s="126"/>
    </row>
    <row xmlns:x14ac="http://schemas.microsoft.com/office/spreadsheetml/2009/9/ac" r="389" s="3" customFormat="true" x14ac:dyDescent="0.25">
      <c r="A389" s="401"/>
      <c r="B389" s="126"/>
      <c r="L389" s="126"/>
      <c r="V389" s="126"/>
      <c r="AF389" s="126"/>
      <c r="AP389" s="126"/>
      <c r="AZ389" s="126"/>
      <c r="BJ389" s="126"/>
      <c r="BT389" s="126"/>
      <c r="CD389" s="126"/>
      <c r="CN389" s="126"/>
      <c r="CO389" s="126"/>
      <c r="CP389" s="126"/>
      <c r="CQ389" s="126"/>
      <c r="CR389" s="126"/>
      <c r="CS389" s="126"/>
      <c r="CT389" s="126"/>
      <c r="CU389" s="126"/>
      <c r="CX389" s="126"/>
      <c r="DH389" s="126"/>
      <c r="DR389" s="126"/>
      <c r="EB389" s="126"/>
      <c r="EL389" s="126"/>
      <c r="EV389" s="126"/>
      <c r="FF389" s="126"/>
      <c r="FP389" s="126"/>
      <c r="FZ389" s="126"/>
      <c r="GJ389" s="126"/>
      <c r="GT389" s="126"/>
      <c r="HD389" s="126"/>
      <c r="HN389" s="126"/>
      <c r="HX389" s="126"/>
      <c r="IH389" s="126"/>
      <c r="IR389" s="126"/>
      <c r="JB389" s="126"/>
      <c r="JL389" s="126"/>
      <c r="JV389" s="126"/>
      <c r="KF389" s="126"/>
      <c r="KP389" s="126"/>
      <c r="KZ389" s="126"/>
    </row>
    <row xmlns:x14ac="http://schemas.microsoft.com/office/spreadsheetml/2009/9/ac" r="390" s="3" customFormat="true" x14ac:dyDescent="0.25">
      <c r="A390" s="401"/>
      <c r="B390" s="126"/>
      <c r="L390" s="126"/>
      <c r="V390" s="126"/>
      <c r="AF390" s="126"/>
      <c r="AP390" s="126"/>
      <c r="AZ390" s="126"/>
      <c r="BJ390" s="126"/>
      <c r="BT390" s="126"/>
      <c r="CD390" s="126"/>
      <c r="CN390" s="126"/>
      <c r="CO390" s="126"/>
      <c r="CP390" s="126"/>
      <c r="CQ390" s="126"/>
      <c r="CR390" s="126"/>
      <c r="CS390" s="126"/>
      <c r="CT390" s="126"/>
      <c r="CU390" s="126"/>
      <c r="CX390" s="126"/>
      <c r="DH390" s="126"/>
      <c r="DR390" s="126"/>
      <c r="EB390" s="126"/>
      <c r="EL390" s="126"/>
      <c r="EV390" s="126"/>
      <c r="FF390" s="126"/>
      <c r="FP390" s="126"/>
      <c r="FZ390" s="126"/>
      <c r="GJ390" s="126"/>
      <c r="GT390" s="126"/>
      <c r="HD390" s="126"/>
      <c r="HN390" s="126"/>
      <c r="HX390" s="126"/>
      <c r="IH390" s="126"/>
      <c r="IR390" s="126"/>
      <c r="JB390" s="126"/>
      <c r="JL390" s="126"/>
      <c r="JV390" s="126"/>
      <c r="KF390" s="126"/>
      <c r="KP390" s="126"/>
      <c r="KZ390" s="126"/>
    </row>
    <row xmlns:x14ac="http://schemas.microsoft.com/office/spreadsheetml/2009/9/ac" r="391" s="3" customFormat="true" x14ac:dyDescent="0.25">
      <c r="A391" s="401"/>
      <c r="B391" s="126"/>
      <c r="L391" s="126"/>
      <c r="V391" s="126"/>
      <c r="AF391" s="126"/>
      <c r="AP391" s="126"/>
      <c r="AZ391" s="126"/>
      <c r="BJ391" s="126"/>
      <c r="BT391" s="126"/>
      <c r="CD391" s="126"/>
      <c r="CN391" s="126"/>
      <c r="CO391" s="126"/>
      <c r="CP391" s="126"/>
      <c r="CQ391" s="126"/>
      <c r="CR391" s="126"/>
      <c r="CS391" s="126"/>
      <c r="CT391" s="126"/>
      <c r="CU391" s="126"/>
      <c r="CX391" s="126"/>
      <c r="DH391" s="126"/>
      <c r="DR391" s="126"/>
      <c r="EB391" s="126"/>
      <c r="EL391" s="126"/>
      <c r="EV391" s="126"/>
      <c r="FF391" s="126"/>
      <c r="FP391" s="126"/>
      <c r="FZ391" s="126"/>
      <c r="GJ391" s="126"/>
      <c r="GT391" s="126"/>
      <c r="HD391" s="126"/>
      <c r="HN391" s="126"/>
      <c r="HX391" s="126"/>
      <c r="IH391" s="126"/>
      <c r="IR391" s="126"/>
      <c r="JB391" s="126"/>
      <c r="JL391" s="126"/>
      <c r="JV391" s="126"/>
      <c r="KF391" s="126"/>
      <c r="KP391" s="126"/>
      <c r="KZ391" s="126"/>
    </row>
    <row xmlns:x14ac="http://schemas.microsoft.com/office/spreadsheetml/2009/9/ac" r="392" s="3" customFormat="true" x14ac:dyDescent="0.25">
      <c r="A392" s="401"/>
      <c r="B392" s="126"/>
      <c r="L392" s="126"/>
      <c r="V392" s="126"/>
      <c r="AF392" s="126"/>
      <c r="AP392" s="126"/>
      <c r="AZ392" s="126"/>
      <c r="BJ392" s="126"/>
      <c r="BT392" s="126"/>
      <c r="CD392" s="126"/>
      <c r="CN392" s="126"/>
      <c r="CO392" s="126"/>
      <c r="CP392" s="126"/>
      <c r="CQ392" s="126"/>
      <c r="CR392" s="126"/>
      <c r="CS392" s="126"/>
      <c r="CT392" s="126"/>
      <c r="CU392" s="126"/>
      <c r="CX392" s="126"/>
      <c r="DH392" s="126"/>
      <c r="DR392" s="126"/>
      <c r="EB392" s="126"/>
      <c r="EL392" s="126"/>
      <c r="EV392" s="126"/>
      <c r="FF392" s="126"/>
      <c r="FP392" s="126"/>
      <c r="FZ392" s="126"/>
      <c r="GJ392" s="126"/>
      <c r="GT392" s="126"/>
      <c r="HD392" s="126"/>
      <c r="HN392" s="126"/>
      <c r="HX392" s="126"/>
      <c r="IH392" s="126"/>
      <c r="IR392" s="126"/>
      <c r="JB392" s="126"/>
      <c r="JL392" s="126"/>
      <c r="JV392" s="126"/>
      <c r="KF392" s="126"/>
      <c r="KP392" s="126"/>
      <c r="KZ392" s="126"/>
    </row>
    <row xmlns:x14ac="http://schemas.microsoft.com/office/spreadsheetml/2009/9/ac" r="393" s="3" customFormat="true" x14ac:dyDescent="0.25">
      <c r="A393" s="401"/>
      <c r="B393" s="126"/>
      <c r="L393" s="126"/>
      <c r="V393" s="126"/>
      <c r="AF393" s="126"/>
      <c r="AP393" s="126"/>
      <c r="AZ393" s="126"/>
      <c r="BJ393" s="126"/>
      <c r="BT393" s="126"/>
      <c r="CD393" s="126"/>
      <c r="CN393" s="126"/>
      <c r="CO393" s="126"/>
      <c r="CP393" s="126"/>
      <c r="CQ393" s="126"/>
      <c r="CR393" s="126"/>
      <c r="CS393" s="126"/>
      <c r="CT393" s="126"/>
      <c r="CU393" s="126"/>
      <c r="CX393" s="126"/>
      <c r="DH393" s="126"/>
      <c r="DR393" s="126"/>
      <c r="EB393" s="126"/>
      <c r="EL393" s="126"/>
      <c r="EV393" s="126"/>
      <c r="FF393" s="126"/>
      <c r="FP393" s="126"/>
      <c r="FZ393" s="126"/>
      <c r="GJ393" s="126"/>
      <c r="GT393" s="126"/>
      <c r="HD393" s="126"/>
      <c r="HN393" s="126"/>
      <c r="HX393" s="126"/>
      <c r="IH393" s="126"/>
      <c r="IR393" s="126"/>
      <c r="JB393" s="126"/>
      <c r="JL393" s="126"/>
      <c r="JV393" s="126"/>
      <c r="KF393" s="126"/>
      <c r="KP393" s="126"/>
      <c r="KZ393" s="126"/>
    </row>
    <row xmlns:x14ac="http://schemas.microsoft.com/office/spreadsheetml/2009/9/ac" r="394" s="3" customFormat="true" x14ac:dyDescent="0.25">
      <c r="A394" s="401"/>
      <c r="B394" s="126"/>
      <c r="L394" s="126"/>
      <c r="V394" s="126"/>
      <c r="AF394" s="126"/>
      <c r="AP394" s="126"/>
      <c r="AZ394" s="126"/>
      <c r="BJ394" s="126"/>
      <c r="BT394" s="126"/>
      <c r="CD394" s="126"/>
      <c r="CN394" s="126"/>
      <c r="CO394" s="126"/>
      <c r="CP394" s="126"/>
      <c r="CQ394" s="126"/>
      <c r="CR394" s="126"/>
      <c r="CS394" s="126"/>
      <c r="CT394" s="126"/>
      <c r="CU394" s="126"/>
      <c r="CX394" s="126"/>
      <c r="DH394" s="126"/>
      <c r="DR394" s="126"/>
      <c r="EB394" s="126"/>
      <c r="EL394" s="126"/>
      <c r="EV394" s="126"/>
      <c r="FF394" s="126"/>
      <c r="FP394" s="126"/>
      <c r="FZ394" s="126"/>
      <c r="GJ394" s="126"/>
      <c r="GT394" s="126"/>
      <c r="HD394" s="126"/>
      <c r="HN394" s="126"/>
      <c r="HX394" s="126"/>
      <c r="IH394" s="126"/>
      <c r="IR394" s="126"/>
      <c r="JB394" s="126"/>
      <c r="JL394" s="126"/>
      <c r="JV394" s="126"/>
      <c r="KF394" s="126"/>
      <c r="KP394" s="126"/>
      <c r="KZ394" s="126"/>
    </row>
    <row xmlns:x14ac="http://schemas.microsoft.com/office/spreadsheetml/2009/9/ac" r="395" s="3" customFormat="true" x14ac:dyDescent="0.25">
      <c r="A395" s="401"/>
      <c r="B395" s="126"/>
      <c r="L395" s="126"/>
      <c r="V395" s="126"/>
      <c r="AF395" s="126"/>
      <c r="AP395" s="126"/>
      <c r="AZ395" s="126"/>
      <c r="BJ395" s="126"/>
      <c r="BT395" s="126"/>
      <c r="CD395" s="126"/>
      <c r="CN395" s="126"/>
      <c r="CO395" s="126"/>
      <c r="CP395" s="126"/>
      <c r="CQ395" s="126"/>
      <c r="CR395" s="126"/>
      <c r="CS395" s="126"/>
      <c r="CT395" s="126"/>
      <c r="CU395" s="126"/>
      <c r="CX395" s="126"/>
      <c r="DH395" s="126"/>
      <c r="DR395" s="126"/>
      <c r="EB395" s="126"/>
      <c r="EL395" s="126"/>
      <c r="EV395" s="126"/>
      <c r="FF395" s="126"/>
      <c r="FP395" s="126"/>
      <c r="FZ395" s="126"/>
      <c r="GJ395" s="126"/>
      <c r="GT395" s="126"/>
      <c r="HD395" s="126"/>
      <c r="HN395" s="126"/>
      <c r="HX395" s="126"/>
      <c r="IH395" s="126"/>
      <c r="IR395" s="126"/>
      <c r="JB395" s="126"/>
      <c r="JL395" s="126"/>
      <c r="JV395" s="126"/>
      <c r="KF395" s="126"/>
      <c r="KP395" s="126"/>
      <c r="KZ395" s="126"/>
    </row>
    <row xmlns:x14ac="http://schemas.microsoft.com/office/spreadsheetml/2009/9/ac" r="396" s="3" customFormat="true" x14ac:dyDescent="0.25">
      <c r="A396" s="401"/>
      <c r="B396" s="126"/>
      <c r="L396" s="126"/>
      <c r="V396" s="126"/>
      <c r="AF396" s="126"/>
      <c r="AP396" s="126"/>
      <c r="AZ396" s="126"/>
      <c r="BJ396" s="126"/>
      <c r="BT396" s="126"/>
      <c r="CD396" s="126"/>
      <c r="CN396" s="126"/>
      <c r="CO396" s="126"/>
      <c r="CP396" s="126"/>
      <c r="CQ396" s="126"/>
      <c r="CR396" s="126"/>
      <c r="CS396" s="126"/>
      <c r="CT396" s="126"/>
      <c r="CU396" s="126"/>
      <c r="CX396" s="126"/>
      <c r="DH396" s="126"/>
      <c r="DR396" s="126"/>
      <c r="EB396" s="126"/>
      <c r="EL396" s="126"/>
      <c r="EV396" s="126"/>
      <c r="FF396" s="126"/>
      <c r="FP396" s="126"/>
      <c r="FZ396" s="126"/>
      <c r="GJ396" s="126"/>
      <c r="GT396" s="126"/>
      <c r="HD396" s="126"/>
      <c r="HN396" s="126"/>
      <c r="HX396" s="126"/>
      <c r="IH396" s="126"/>
      <c r="IR396" s="126"/>
      <c r="JB396" s="126"/>
      <c r="JL396" s="126"/>
      <c r="JV396" s="126"/>
      <c r="KF396" s="126"/>
      <c r="KP396" s="126"/>
      <c r="KZ396" s="126"/>
    </row>
    <row xmlns:x14ac="http://schemas.microsoft.com/office/spreadsheetml/2009/9/ac" r="397" s="3" customFormat="true" x14ac:dyDescent="0.25">
      <c r="A397" s="401"/>
      <c r="B397" s="126"/>
      <c r="L397" s="126"/>
      <c r="V397" s="126"/>
      <c r="AF397" s="126"/>
      <c r="AP397" s="126"/>
      <c r="AZ397" s="126"/>
      <c r="BJ397" s="126"/>
      <c r="BT397" s="126"/>
      <c r="CD397" s="126"/>
      <c r="CN397" s="126"/>
      <c r="CO397" s="126"/>
      <c r="CP397" s="126"/>
      <c r="CQ397" s="126"/>
      <c r="CR397" s="126"/>
      <c r="CS397" s="126"/>
      <c r="CT397" s="126"/>
      <c r="CU397" s="126"/>
      <c r="CX397" s="126"/>
      <c r="DH397" s="126"/>
      <c r="DR397" s="126"/>
      <c r="EB397" s="126"/>
      <c r="EL397" s="126"/>
      <c r="EV397" s="126"/>
      <c r="FF397" s="126"/>
      <c r="FP397" s="126"/>
      <c r="FZ397" s="126"/>
      <c r="GJ397" s="126"/>
      <c r="GT397" s="126"/>
      <c r="HD397" s="126"/>
      <c r="HN397" s="126"/>
      <c r="HX397" s="126"/>
      <c r="IH397" s="126"/>
      <c r="IR397" s="126"/>
      <c r="JB397" s="126"/>
      <c r="JL397" s="126"/>
      <c r="JV397" s="126"/>
      <c r="KF397" s="126"/>
      <c r="KP397" s="126"/>
      <c r="KZ397" s="126"/>
    </row>
    <row xmlns:x14ac="http://schemas.microsoft.com/office/spreadsheetml/2009/9/ac" r="398" s="3" customFormat="true" x14ac:dyDescent="0.25">
      <c r="A398" s="401"/>
      <c r="B398" s="126"/>
      <c r="L398" s="126"/>
      <c r="V398" s="126"/>
      <c r="AF398" s="126"/>
      <c r="AP398" s="126"/>
      <c r="AZ398" s="126"/>
      <c r="BJ398" s="126"/>
      <c r="BT398" s="126"/>
      <c r="CD398" s="126"/>
      <c r="CN398" s="126"/>
      <c r="CO398" s="126"/>
      <c r="CP398" s="126"/>
      <c r="CQ398" s="126"/>
      <c r="CR398" s="126"/>
      <c r="CS398" s="126"/>
      <c r="CT398" s="126"/>
      <c r="CU398" s="126"/>
      <c r="CX398" s="126"/>
      <c r="DH398" s="126"/>
      <c r="DR398" s="126"/>
      <c r="EB398" s="126"/>
      <c r="EL398" s="126"/>
      <c r="EV398" s="126"/>
      <c r="FF398" s="126"/>
      <c r="FP398" s="126"/>
      <c r="FZ398" s="126"/>
      <c r="GJ398" s="126"/>
      <c r="GT398" s="126"/>
      <c r="HD398" s="126"/>
      <c r="HN398" s="126"/>
      <c r="HX398" s="126"/>
      <c r="IH398" s="126"/>
      <c r="IR398" s="126"/>
      <c r="JB398" s="126"/>
      <c r="JL398" s="126"/>
      <c r="JV398" s="126"/>
      <c r="KF398" s="126"/>
      <c r="KP398" s="126"/>
      <c r="KZ398" s="126"/>
    </row>
    <row xmlns:x14ac="http://schemas.microsoft.com/office/spreadsheetml/2009/9/ac" r="399" s="3" customFormat="true" x14ac:dyDescent="0.25">
      <c r="A399" s="401"/>
      <c r="B399" s="126"/>
      <c r="L399" s="126"/>
      <c r="V399" s="126"/>
      <c r="AF399" s="126"/>
      <c r="AP399" s="126"/>
      <c r="AZ399" s="126"/>
      <c r="BJ399" s="126"/>
      <c r="BT399" s="126"/>
      <c r="CD399" s="126"/>
      <c r="CN399" s="126"/>
      <c r="CO399" s="126"/>
      <c r="CP399" s="126"/>
      <c r="CQ399" s="126"/>
      <c r="CR399" s="126"/>
      <c r="CS399" s="126"/>
      <c r="CT399" s="126"/>
      <c r="CU399" s="126"/>
      <c r="CX399" s="126"/>
      <c r="DH399" s="126"/>
      <c r="DR399" s="126"/>
      <c r="EB399" s="126"/>
      <c r="EL399" s="126"/>
      <c r="EV399" s="126"/>
      <c r="FF399" s="126"/>
      <c r="FP399" s="126"/>
      <c r="FZ399" s="126"/>
      <c r="GJ399" s="126"/>
      <c r="GT399" s="126"/>
      <c r="HD399" s="126"/>
      <c r="HN399" s="126"/>
      <c r="HX399" s="126"/>
      <c r="IH399" s="126"/>
      <c r="IR399" s="126"/>
      <c r="JB399" s="126"/>
      <c r="JL399" s="126"/>
      <c r="JV399" s="126"/>
      <c r="KF399" s="126"/>
      <c r="KP399" s="126"/>
      <c r="KZ399" s="126"/>
    </row>
    <row xmlns:x14ac="http://schemas.microsoft.com/office/spreadsheetml/2009/9/ac" r="400" s="3" customFormat="true" x14ac:dyDescent="0.25">
      <c r="A400" s="401"/>
      <c r="B400" s="126"/>
      <c r="L400" s="126"/>
      <c r="V400" s="126"/>
      <c r="AF400" s="126"/>
      <c r="AP400" s="126"/>
      <c r="AZ400" s="126"/>
      <c r="BJ400" s="126"/>
      <c r="BT400" s="126"/>
      <c r="CD400" s="126"/>
      <c r="CN400" s="126"/>
      <c r="CO400" s="126"/>
      <c r="CP400" s="126"/>
      <c r="CQ400" s="126"/>
      <c r="CR400" s="126"/>
      <c r="CS400" s="126"/>
      <c r="CT400" s="126"/>
      <c r="CU400" s="126"/>
      <c r="CX400" s="126"/>
      <c r="DH400" s="126"/>
      <c r="DR400" s="126"/>
      <c r="EB400" s="126"/>
      <c r="EL400" s="126"/>
      <c r="EV400" s="126"/>
      <c r="FF400" s="126"/>
      <c r="FP400" s="126"/>
      <c r="FZ400" s="126"/>
      <c r="GJ400" s="126"/>
      <c r="GT400" s="126"/>
      <c r="HD400" s="126"/>
      <c r="HN400" s="126"/>
      <c r="HX400" s="126"/>
      <c r="IH400" s="126"/>
      <c r="IR400" s="126"/>
      <c r="JB400" s="126"/>
      <c r="JL400" s="126"/>
      <c r="JV400" s="126"/>
      <c r="KF400" s="126"/>
      <c r="KP400" s="126"/>
      <c r="KZ400" s="126"/>
    </row>
    <row xmlns:x14ac="http://schemas.microsoft.com/office/spreadsheetml/2009/9/ac" r="401" s="3" customFormat="true" x14ac:dyDescent="0.25">
      <c r="A401" s="401"/>
      <c r="B401" s="126"/>
      <c r="L401" s="126"/>
      <c r="V401" s="126"/>
      <c r="AF401" s="126"/>
      <c r="AP401" s="126"/>
      <c r="AZ401" s="126"/>
      <c r="BJ401" s="126"/>
      <c r="BT401" s="126"/>
      <c r="CD401" s="126"/>
      <c r="CN401" s="126"/>
      <c r="CO401" s="126"/>
      <c r="CP401" s="126"/>
      <c r="CQ401" s="126"/>
      <c r="CR401" s="126"/>
      <c r="CS401" s="126"/>
      <c r="CT401" s="126"/>
      <c r="CU401" s="126"/>
      <c r="CX401" s="126"/>
      <c r="DH401" s="126"/>
      <c r="DR401" s="126"/>
      <c r="EB401" s="126"/>
      <c r="EL401" s="126"/>
      <c r="EV401" s="126"/>
      <c r="FF401" s="126"/>
      <c r="FP401" s="126"/>
      <c r="FZ401" s="126"/>
      <c r="GJ401" s="126"/>
      <c r="GT401" s="126"/>
      <c r="HD401" s="126"/>
      <c r="HN401" s="126"/>
      <c r="HX401" s="126"/>
      <c r="IH401" s="126"/>
      <c r="IR401" s="126"/>
      <c r="JB401" s="126"/>
      <c r="JL401" s="126"/>
      <c r="JV401" s="126"/>
      <c r="KF401" s="126"/>
      <c r="KP401" s="126"/>
      <c r="KZ401" s="126"/>
    </row>
    <row xmlns:x14ac="http://schemas.microsoft.com/office/spreadsheetml/2009/9/ac" r="402" s="3" customFormat="true" x14ac:dyDescent="0.25">
      <c r="A402" s="401"/>
      <c r="B402" s="126"/>
      <c r="L402" s="126"/>
      <c r="V402" s="126"/>
      <c r="AF402" s="126"/>
      <c r="AP402" s="126"/>
      <c r="AZ402" s="126"/>
      <c r="BJ402" s="126"/>
      <c r="BT402" s="126"/>
      <c r="CD402" s="126"/>
      <c r="CN402" s="126"/>
      <c r="CO402" s="126"/>
      <c r="CP402" s="126"/>
      <c r="CQ402" s="126"/>
      <c r="CR402" s="126"/>
      <c r="CS402" s="126"/>
      <c r="CT402" s="126"/>
      <c r="CU402" s="126"/>
      <c r="CX402" s="126"/>
      <c r="DH402" s="126"/>
      <c r="DR402" s="126"/>
      <c r="EB402" s="126"/>
      <c r="EL402" s="126"/>
      <c r="EV402" s="126"/>
      <c r="FF402" s="126"/>
      <c r="FP402" s="126"/>
      <c r="FZ402" s="126"/>
      <c r="GJ402" s="126"/>
      <c r="GT402" s="126"/>
      <c r="HD402" s="126"/>
      <c r="HN402" s="126"/>
      <c r="HX402" s="126"/>
      <c r="IH402" s="126"/>
      <c r="IR402" s="126"/>
      <c r="JB402" s="126"/>
      <c r="JL402" s="126"/>
      <c r="JV402" s="126"/>
      <c r="KF402" s="126"/>
      <c r="KP402" s="126"/>
      <c r="KZ402" s="126"/>
    </row>
    <row xmlns:x14ac="http://schemas.microsoft.com/office/spreadsheetml/2009/9/ac" r="403" s="3" customFormat="true" x14ac:dyDescent="0.25">
      <c r="A403" s="401"/>
      <c r="B403" s="126"/>
      <c r="L403" s="126"/>
      <c r="V403" s="126"/>
      <c r="AF403" s="126"/>
      <c r="AP403" s="126"/>
      <c r="AZ403" s="126"/>
      <c r="BJ403" s="126"/>
      <c r="BT403" s="126"/>
      <c r="CD403" s="126"/>
      <c r="CN403" s="126"/>
      <c r="CO403" s="126"/>
      <c r="CP403" s="126"/>
      <c r="CQ403" s="126"/>
      <c r="CR403" s="126"/>
      <c r="CS403" s="126"/>
      <c r="CT403" s="126"/>
      <c r="CU403" s="126"/>
      <c r="CX403" s="126"/>
      <c r="DH403" s="126"/>
      <c r="DR403" s="126"/>
      <c r="EB403" s="126"/>
      <c r="EL403" s="126"/>
      <c r="EV403" s="126"/>
      <c r="FF403" s="126"/>
      <c r="FP403" s="126"/>
      <c r="FZ403" s="126"/>
      <c r="GJ403" s="126"/>
      <c r="GT403" s="126"/>
      <c r="HD403" s="126"/>
      <c r="HN403" s="126"/>
      <c r="HX403" s="126"/>
      <c r="IH403" s="126"/>
      <c r="IR403" s="126"/>
      <c r="JB403" s="126"/>
      <c r="JL403" s="126"/>
      <c r="JV403" s="126"/>
      <c r="KF403" s="126"/>
      <c r="KP403" s="126"/>
      <c r="KZ403" s="126"/>
    </row>
    <row xmlns:x14ac="http://schemas.microsoft.com/office/spreadsheetml/2009/9/ac" r="404" s="3" customFormat="true" x14ac:dyDescent="0.25">
      <c r="A404" s="401"/>
      <c r="B404" s="126"/>
      <c r="L404" s="126"/>
      <c r="V404" s="126"/>
      <c r="AF404" s="126"/>
      <c r="AP404" s="126"/>
      <c r="AZ404" s="126"/>
      <c r="BJ404" s="126"/>
      <c r="BT404" s="126"/>
      <c r="CD404" s="126"/>
      <c r="CN404" s="126"/>
      <c r="CO404" s="126"/>
      <c r="CP404" s="126"/>
      <c r="CQ404" s="126"/>
      <c r="CR404" s="126"/>
      <c r="CS404" s="126"/>
      <c r="CT404" s="126"/>
      <c r="CU404" s="126"/>
      <c r="CX404" s="126"/>
      <c r="DH404" s="126"/>
      <c r="DR404" s="126"/>
      <c r="EB404" s="126"/>
      <c r="EL404" s="126"/>
      <c r="EV404" s="126"/>
      <c r="FF404" s="126"/>
      <c r="FP404" s="126"/>
      <c r="FZ404" s="126"/>
      <c r="GJ404" s="126"/>
      <c r="GT404" s="126"/>
      <c r="HD404" s="126"/>
      <c r="HN404" s="126"/>
      <c r="HX404" s="126"/>
      <c r="IH404" s="126"/>
      <c r="IR404" s="126"/>
      <c r="JB404" s="126"/>
      <c r="JL404" s="126"/>
      <c r="JV404" s="126"/>
      <c r="KF404" s="126"/>
      <c r="KP404" s="126"/>
      <c r="KZ404" s="126"/>
    </row>
    <row xmlns:x14ac="http://schemas.microsoft.com/office/spreadsheetml/2009/9/ac" r="405" s="3" customFormat="true" x14ac:dyDescent="0.25">
      <c r="A405" s="401"/>
      <c r="B405" s="126"/>
      <c r="L405" s="126"/>
      <c r="V405" s="126"/>
      <c r="AF405" s="126"/>
      <c r="AP405" s="126"/>
      <c r="AZ405" s="126"/>
      <c r="BJ405" s="126"/>
      <c r="BT405" s="126"/>
      <c r="CD405" s="126"/>
      <c r="CN405" s="126"/>
      <c r="CO405" s="126"/>
      <c r="CP405" s="126"/>
      <c r="CQ405" s="126"/>
      <c r="CR405" s="126"/>
      <c r="CS405" s="126"/>
      <c r="CT405" s="126"/>
      <c r="CU405" s="126"/>
      <c r="CX405" s="126"/>
      <c r="DH405" s="126"/>
      <c r="DR405" s="126"/>
      <c r="EB405" s="126"/>
      <c r="EL405" s="126"/>
      <c r="EV405" s="126"/>
      <c r="FF405" s="126"/>
      <c r="FP405" s="126"/>
      <c r="FZ405" s="126"/>
      <c r="GJ405" s="126"/>
      <c r="GT405" s="126"/>
      <c r="HD405" s="126"/>
      <c r="HN405" s="126"/>
      <c r="HX405" s="126"/>
      <c r="IH405" s="126"/>
      <c r="IR405" s="126"/>
      <c r="JB405" s="126"/>
      <c r="JL405" s="126"/>
      <c r="JV405" s="126"/>
      <c r="KF405" s="126"/>
      <c r="KP405" s="126"/>
      <c r="KZ405" s="126"/>
    </row>
    <row xmlns:x14ac="http://schemas.microsoft.com/office/spreadsheetml/2009/9/ac" r="406" s="3" customFormat="true" x14ac:dyDescent="0.25">
      <c r="A406" s="401"/>
      <c r="B406" s="126"/>
      <c r="L406" s="126"/>
      <c r="V406" s="126"/>
      <c r="AF406" s="126"/>
      <c r="AP406" s="126"/>
      <c r="AZ406" s="126"/>
      <c r="BJ406" s="126"/>
      <c r="BT406" s="126"/>
      <c r="CD406" s="126"/>
      <c r="CN406" s="126"/>
      <c r="CO406" s="126"/>
      <c r="CP406" s="126"/>
      <c r="CQ406" s="126"/>
      <c r="CR406" s="126"/>
      <c r="CS406" s="126"/>
      <c r="CT406" s="126"/>
      <c r="CU406" s="126"/>
      <c r="CX406" s="126"/>
      <c r="DH406" s="126"/>
      <c r="DR406" s="126"/>
      <c r="EB406" s="126"/>
      <c r="EL406" s="126"/>
      <c r="EV406" s="126"/>
      <c r="FF406" s="126"/>
      <c r="FP406" s="126"/>
      <c r="FZ406" s="126"/>
      <c r="GJ406" s="126"/>
      <c r="GT406" s="126"/>
      <c r="HD406" s="126"/>
      <c r="HN406" s="126"/>
      <c r="HX406" s="126"/>
      <c r="IH406" s="126"/>
      <c r="IR406" s="126"/>
      <c r="JB406" s="126"/>
      <c r="JL406" s="126"/>
      <c r="JV406" s="126"/>
      <c r="KF406" s="126"/>
      <c r="KP406" s="126"/>
      <c r="KZ406" s="126"/>
    </row>
    <row xmlns:x14ac="http://schemas.microsoft.com/office/spreadsheetml/2009/9/ac" r="407" s="3" customFormat="true" x14ac:dyDescent="0.25">
      <c r="A407" s="401"/>
      <c r="B407" s="126"/>
      <c r="L407" s="126"/>
      <c r="V407" s="126"/>
      <c r="AF407" s="126"/>
      <c r="AP407" s="126"/>
      <c r="AZ407" s="126"/>
      <c r="BJ407" s="126"/>
      <c r="BT407" s="126"/>
      <c r="CD407" s="126"/>
      <c r="CN407" s="126"/>
      <c r="CO407" s="126"/>
      <c r="CP407" s="126"/>
      <c r="CQ407" s="126"/>
      <c r="CR407" s="126"/>
      <c r="CS407" s="126"/>
      <c r="CT407" s="126"/>
      <c r="CU407" s="126"/>
      <c r="CX407" s="126"/>
      <c r="DH407" s="126"/>
      <c r="DR407" s="126"/>
      <c r="EB407" s="126"/>
      <c r="EL407" s="126"/>
      <c r="EV407" s="126"/>
      <c r="FF407" s="126"/>
      <c r="FP407" s="126"/>
      <c r="FZ407" s="126"/>
      <c r="GJ407" s="126"/>
      <c r="GT407" s="126"/>
      <c r="HD407" s="126"/>
      <c r="HN407" s="126"/>
      <c r="HX407" s="126"/>
      <c r="IH407" s="126"/>
      <c r="IR407" s="126"/>
      <c r="JB407" s="126"/>
      <c r="JL407" s="126"/>
      <c r="JV407" s="126"/>
      <c r="KF407" s="126"/>
      <c r="KP407" s="126"/>
      <c r="KZ407" s="126"/>
    </row>
    <row xmlns:x14ac="http://schemas.microsoft.com/office/spreadsheetml/2009/9/ac" r="408" s="3" customFormat="true" x14ac:dyDescent="0.25">
      <c r="A408" s="401"/>
      <c r="B408" s="126"/>
      <c r="L408" s="126"/>
      <c r="V408" s="126"/>
      <c r="AF408" s="126"/>
      <c r="AP408" s="126"/>
      <c r="AZ408" s="126"/>
      <c r="BJ408" s="126"/>
      <c r="BT408" s="126"/>
      <c r="CD408" s="126"/>
      <c r="CN408" s="126"/>
      <c r="CO408" s="126"/>
      <c r="CP408" s="126"/>
      <c r="CQ408" s="126"/>
      <c r="CR408" s="126"/>
      <c r="CS408" s="126"/>
      <c r="CT408" s="126"/>
      <c r="CU408" s="126"/>
      <c r="CX408" s="126"/>
      <c r="DH408" s="126"/>
      <c r="DR408" s="126"/>
      <c r="EB408" s="126"/>
      <c r="EL408" s="126"/>
      <c r="EV408" s="126"/>
      <c r="FF408" s="126"/>
      <c r="FP408" s="126"/>
      <c r="FZ408" s="126"/>
      <c r="GJ408" s="126"/>
      <c r="GT408" s="126"/>
      <c r="HD408" s="126"/>
      <c r="HN408" s="126"/>
      <c r="HX408" s="126"/>
      <c r="IH408" s="126"/>
      <c r="IR408" s="126"/>
      <c r="JB408" s="126"/>
      <c r="JL408" s="126"/>
      <c r="JV408" s="126"/>
      <c r="KF408" s="126"/>
      <c r="KP408" s="126"/>
      <c r="KZ408" s="126"/>
    </row>
    <row xmlns:x14ac="http://schemas.microsoft.com/office/spreadsheetml/2009/9/ac" r="409" s="3" customFormat="true" x14ac:dyDescent="0.25">
      <c r="A409" s="401"/>
      <c r="B409" s="126"/>
      <c r="L409" s="126"/>
      <c r="V409" s="126"/>
      <c r="AF409" s="126"/>
      <c r="AP409" s="126"/>
      <c r="AZ409" s="126"/>
      <c r="BJ409" s="126"/>
      <c r="BT409" s="126"/>
      <c r="CD409" s="126"/>
      <c r="CN409" s="126"/>
      <c r="CO409" s="126"/>
      <c r="CP409" s="126"/>
      <c r="CQ409" s="126"/>
      <c r="CR409" s="126"/>
      <c r="CS409" s="126"/>
      <c r="CT409" s="126"/>
      <c r="CU409" s="126"/>
      <c r="CX409" s="126"/>
      <c r="DH409" s="126"/>
      <c r="DR409" s="126"/>
      <c r="EB409" s="126"/>
      <c r="EL409" s="126"/>
      <c r="EV409" s="126"/>
      <c r="FF409" s="126"/>
      <c r="FP409" s="126"/>
      <c r="FZ409" s="126"/>
      <c r="GJ409" s="126"/>
      <c r="GT409" s="126"/>
      <c r="HD409" s="126"/>
      <c r="HN409" s="126"/>
      <c r="HX409" s="126"/>
      <c r="IH409" s="126"/>
      <c r="IR409" s="126"/>
      <c r="JB409" s="126"/>
      <c r="JL409" s="126"/>
      <c r="JV409" s="126"/>
      <c r="KF409" s="126"/>
      <c r="KP409" s="126"/>
      <c r="KZ409" s="126"/>
    </row>
    <row xmlns:x14ac="http://schemas.microsoft.com/office/spreadsheetml/2009/9/ac" r="410" s="3" customFormat="true" x14ac:dyDescent="0.25">
      <c r="A410" s="401"/>
      <c r="B410" s="126"/>
      <c r="L410" s="126"/>
      <c r="V410" s="126"/>
      <c r="AF410" s="126"/>
      <c r="AP410" s="126"/>
      <c r="AZ410" s="126"/>
      <c r="BJ410" s="126"/>
      <c r="BT410" s="126"/>
      <c r="CD410" s="126"/>
      <c r="CN410" s="126"/>
      <c r="CO410" s="126"/>
      <c r="CP410" s="126"/>
      <c r="CQ410" s="126"/>
      <c r="CR410" s="126"/>
      <c r="CS410" s="126"/>
      <c r="CT410" s="126"/>
      <c r="CU410" s="126"/>
      <c r="CX410" s="126"/>
      <c r="DH410" s="126"/>
      <c r="DR410" s="126"/>
      <c r="EB410" s="126"/>
      <c r="EL410" s="126"/>
      <c r="EV410" s="126"/>
      <c r="FF410" s="126"/>
      <c r="FP410" s="126"/>
      <c r="FZ410" s="126"/>
      <c r="GJ410" s="126"/>
      <c r="GT410" s="126"/>
      <c r="HD410" s="126"/>
      <c r="HN410" s="126"/>
      <c r="HX410" s="126"/>
      <c r="IH410" s="126"/>
      <c r="IR410" s="126"/>
      <c r="JB410" s="126"/>
      <c r="JL410" s="126"/>
      <c r="JV410" s="126"/>
      <c r="KF410" s="126"/>
      <c r="KP410" s="126"/>
      <c r="KZ410" s="126"/>
    </row>
    <row xmlns:x14ac="http://schemas.microsoft.com/office/spreadsheetml/2009/9/ac" r="411" s="3" customFormat="true" x14ac:dyDescent="0.25">
      <c r="A411" s="401"/>
      <c r="B411" s="126"/>
      <c r="L411" s="126"/>
      <c r="V411" s="126"/>
      <c r="AF411" s="126"/>
      <c r="AP411" s="126"/>
      <c r="AZ411" s="126"/>
      <c r="BJ411" s="126"/>
      <c r="BT411" s="126"/>
      <c r="CD411" s="126"/>
      <c r="CN411" s="126"/>
      <c r="CO411" s="126"/>
      <c r="CP411" s="126"/>
      <c r="CQ411" s="126"/>
      <c r="CR411" s="126"/>
      <c r="CS411" s="126"/>
      <c r="CT411" s="126"/>
      <c r="CU411" s="126"/>
      <c r="CX411" s="126"/>
      <c r="DH411" s="126"/>
      <c r="DR411" s="126"/>
      <c r="EB411" s="126"/>
      <c r="EL411" s="126"/>
      <c r="EV411" s="126"/>
      <c r="FF411" s="126"/>
      <c r="FP411" s="126"/>
      <c r="FZ411" s="126"/>
      <c r="GJ411" s="126"/>
      <c r="GT411" s="126"/>
      <c r="HD411" s="126"/>
      <c r="HN411" s="126"/>
      <c r="HX411" s="126"/>
      <c r="IH411" s="126"/>
      <c r="IR411" s="126"/>
      <c r="JB411" s="126"/>
      <c r="JL411" s="126"/>
      <c r="JV411" s="126"/>
      <c r="KF411" s="126"/>
      <c r="KP411" s="126"/>
      <c r="KZ411" s="126"/>
    </row>
    <row xmlns:x14ac="http://schemas.microsoft.com/office/spreadsheetml/2009/9/ac" r="412" s="3" customFormat="true" x14ac:dyDescent="0.25">
      <c r="A412" s="401"/>
      <c r="B412" s="126"/>
      <c r="L412" s="126"/>
      <c r="V412" s="126"/>
      <c r="AF412" s="126"/>
      <c r="AP412" s="126"/>
      <c r="AZ412" s="126"/>
      <c r="BJ412" s="126"/>
      <c r="BT412" s="126"/>
      <c r="CD412" s="126"/>
      <c r="CN412" s="126"/>
      <c r="CO412" s="126"/>
      <c r="CP412" s="126"/>
      <c r="CQ412" s="126"/>
      <c r="CR412" s="126"/>
      <c r="CS412" s="126"/>
      <c r="CT412" s="126"/>
      <c r="CU412" s="126"/>
      <c r="CX412" s="126"/>
      <c r="DH412" s="126"/>
      <c r="DR412" s="126"/>
      <c r="EB412" s="126"/>
      <c r="EL412" s="126"/>
      <c r="EV412" s="126"/>
      <c r="FF412" s="126"/>
      <c r="FP412" s="126"/>
      <c r="FZ412" s="126"/>
      <c r="GJ412" s="126"/>
      <c r="GT412" s="126"/>
      <c r="HD412" s="126"/>
      <c r="HN412" s="126"/>
      <c r="HX412" s="126"/>
      <c r="IH412" s="126"/>
      <c r="IR412" s="126"/>
      <c r="JB412" s="126"/>
      <c r="JL412" s="126"/>
      <c r="JV412" s="126"/>
      <c r="KF412" s="126"/>
      <c r="KP412" s="126"/>
      <c r="KZ412" s="126"/>
    </row>
    <row xmlns:x14ac="http://schemas.microsoft.com/office/spreadsheetml/2009/9/ac" r="413" s="3" customFormat="true" x14ac:dyDescent="0.25">
      <c r="A413" s="401"/>
      <c r="B413" s="126"/>
      <c r="L413" s="126"/>
      <c r="V413" s="126"/>
      <c r="AF413" s="126"/>
      <c r="AP413" s="126"/>
      <c r="AZ413" s="126"/>
      <c r="BJ413" s="126"/>
      <c r="BT413" s="126"/>
      <c r="CD413" s="126"/>
      <c r="CN413" s="126"/>
      <c r="CO413" s="126"/>
      <c r="CP413" s="126"/>
      <c r="CQ413" s="126"/>
      <c r="CR413" s="126"/>
      <c r="CS413" s="126"/>
      <c r="CT413" s="126"/>
      <c r="CU413" s="126"/>
      <c r="CX413" s="126"/>
      <c r="DH413" s="126"/>
      <c r="DR413" s="126"/>
      <c r="EB413" s="126"/>
      <c r="EL413" s="126"/>
      <c r="EV413" s="126"/>
      <c r="FF413" s="126"/>
      <c r="FP413" s="126"/>
      <c r="FZ413" s="126"/>
      <c r="GJ413" s="126"/>
      <c r="GT413" s="126"/>
      <c r="HD413" s="126"/>
      <c r="HN413" s="126"/>
      <c r="HX413" s="126"/>
      <c r="IH413" s="126"/>
      <c r="IR413" s="126"/>
      <c r="JB413" s="126"/>
      <c r="JL413" s="126"/>
      <c r="JV413" s="126"/>
      <c r="KF413" s="126"/>
      <c r="KP413" s="126"/>
      <c r="KZ413" s="126"/>
    </row>
    <row xmlns:x14ac="http://schemas.microsoft.com/office/spreadsheetml/2009/9/ac" r="414" s="3" customFormat="true" x14ac:dyDescent="0.25">
      <c r="A414" s="401"/>
      <c r="B414" s="126"/>
      <c r="L414" s="126"/>
      <c r="V414" s="126"/>
      <c r="AF414" s="126"/>
      <c r="AP414" s="126"/>
      <c r="AZ414" s="126"/>
      <c r="BJ414" s="126"/>
      <c r="BT414" s="126"/>
      <c r="CD414" s="126"/>
      <c r="CN414" s="126"/>
      <c r="CO414" s="126"/>
      <c r="CP414" s="126"/>
      <c r="CQ414" s="126"/>
      <c r="CR414" s="126"/>
      <c r="CS414" s="126"/>
      <c r="CT414" s="126"/>
      <c r="CU414" s="126"/>
      <c r="CX414" s="126"/>
      <c r="DH414" s="126"/>
      <c r="DR414" s="126"/>
      <c r="EB414" s="126"/>
      <c r="EL414" s="126"/>
      <c r="EV414" s="126"/>
      <c r="FF414" s="126"/>
      <c r="FP414" s="126"/>
      <c r="FZ414" s="126"/>
      <c r="GJ414" s="126"/>
      <c r="GT414" s="126"/>
      <c r="HD414" s="126"/>
      <c r="HN414" s="126"/>
      <c r="HX414" s="126"/>
      <c r="IH414" s="126"/>
      <c r="IR414" s="126"/>
      <c r="JB414" s="126"/>
      <c r="JL414" s="126"/>
      <c r="JV414" s="126"/>
      <c r="KF414" s="126"/>
      <c r="KP414" s="126"/>
      <c r="KZ414" s="126"/>
    </row>
    <row xmlns:x14ac="http://schemas.microsoft.com/office/spreadsheetml/2009/9/ac" r="415" s="3" customFormat="true" x14ac:dyDescent="0.25">
      <c r="A415" s="401"/>
      <c r="B415" s="126"/>
      <c r="L415" s="126"/>
      <c r="V415" s="126"/>
      <c r="AF415" s="126"/>
      <c r="AP415" s="126"/>
      <c r="AZ415" s="126"/>
      <c r="BJ415" s="126"/>
      <c r="BT415" s="126"/>
      <c r="CD415" s="126"/>
      <c r="CN415" s="126"/>
      <c r="CO415" s="126"/>
      <c r="CP415" s="126"/>
      <c r="CQ415" s="126"/>
      <c r="CR415" s="126"/>
      <c r="CS415" s="126"/>
      <c r="CT415" s="126"/>
      <c r="CU415" s="126"/>
      <c r="CX415" s="126"/>
      <c r="DH415" s="126"/>
      <c r="DR415" s="126"/>
      <c r="EB415" s="126"/>
      <c r="EL415" s="126"/>
      <c r="EV415" s="126"/>
      <c r="FF415" s="126"/>
      <c r="FP415" s="126"/>
      <c r="FZ415" s="126"/>
      <c r="GJ415" s="126"/>
      <c r="GT415" s="126"/>
      <c r="HD415" s="126"/>
      <c r="HN415" s="126"/>
      <c r="HX415" s="126"/>
      <c r="IH415" s="126"/>
      <c r="IR415" s="126"/>
      <c r="JB415" s="126"/>
      <c r="JL415" s="126"/>
      <c r="JV415" s="126"/>
      <c r="KF415" s="126"/>
      <c r="KP415" s="126"/>
      <c r="KZ415" s="126"/>
    </row>
    <row xmlns:x14ac="http://schemas.microsoft.com/office/spreadsheetml/2009/9/ac" r="416" s="3" customFormat="true" x14ac:dyDescent="0.25">
      <c r="A416" s="401"/>
      <c r="B416" s="126"/>
      <c r="L416" s="126"/>
      <c r="V416" s="126"/>
      <c r="AF416" s="126"/>
      <c r="AP416" s="126"/>
      <c r="AZ416" s="126"/>
      <c r="BJ416" s="126"/>
      <c r="BT416" s="126"/>
      <c r="CD416" s="126"/>
      <c r="CN416" s="126"/>
      <c r="CO416" s="126"/>
      <c r="CP416" s="126"/>
      <c r="CQ416" s="126"/>
      <c r="CR416" s="126"/>
      <c r="CS416" s="126"/>
      <c r="CT416" s="126"/>
      <c r="CU416" s="126"/>
      <c r="CX416" s="126"/>
      <c r="DH416" s="126"/>
      <c r="DR416" s="126"/>
      <c r="EB416" s="126"/>
      <c r="EL416" s="126"/>
      <c r="EV416" s="126"/>
      <c r="FF416" s="126"/>
      <c r="FP416" s="126"/>
      <c r="FZ416" s="126"/>
      <c r="GJ416" s="126"/>
      <c r="GT416" s="126"/>
      <c r="HD416" s="126"/>
      <c r="HN416" s="126"/>
      <c r="HX416" s="126"/>
      <c r="IH416" s="126"/>
      <c r="IR416" s="126"/>
      <c r="JB416" s="126"/>
      <c r="JL416" s="126"/>
      <c r="JV416" s="126"/>
      <c r="KF416" s="126"/>
      <c r="KP416" s="126"/>
      <c r="KZ416" s="126"/>
    </row>
    <row xmlns:x14ac="http://schemas.microsoft.com/office/spreadsheetml/2009/9/ac" r="417" s="3" customFormat="true" x14ac:dyDescent="0.25">
      <c r="A417" s="401"/>
      <c r="B417" s="126"/>
      <c r="L417" s="126"/>
      <c r="V417" s="126"/>
      <c r="AF417" s="126"/>
      <c r="AP417" s="126"/>
      <c r="AZ417" s="126"/>
      <c r="BJ417" s="126"/>
      <c r="BT417" s="126"/>
      <c r="CD417" s="126"/>
      <c r="CN417" s="126"/>
      <c r="CO417" s="126"/>
      <c r="CP417" s="126"/>
      <c r="CQ417" s="126"/>
      <c r="CR417" s="126"/>
      <c r="CS417" s="126"/>
      <c r="CT417" s="126"/>
      <c r="CU417" s="126"/>
      <c r="CX417" s="126"/>
      <c r="DH417" s="126"/>
      <c r="DR417" s="126"/>
      <c r="EB417" s="126"/>
      <c r="EL417" s="126"/>
      <c r="EV417" s="126"/>
      <c r="FF417" s="126"/>
      <c r="FP417" s="126"/>
      <c r="FZ417" s="126"/>
      <c r="GJ417" s="126"/>
      <c r="GT417" s="126"/>
      <c r="HD417" s="126"/>
      <c r="HN417" s="126"/>
      <c r="HX417" s="126"/>
      <c r="IH417" s="126"/>
      <c r="IR417" s="126"/>
      <c r="JB417" s="126"/>
      <c r="JL417" s="126"/>
      <c r="JV417" s="126"/>
      <c r="KF417" s="126"/>
      <c r="KP417" s="126"/>
      <c r="KZ417" s="126"/>
    </row>
    <row xmlns:x14ac="http://schemas.microsoft.com/office/spreadsheetml/2009/9/ac" r="418" s="3" customFormat="true" x14ac:dyDescent="0.25">
      <c r="A418" s="401"/>
      <c r="B418" s="126"/>
      <c r="L418" s="126"/>
      <c r="V418" s="126"/>
      <c r="AF418" s="126"/>
      <c r="AP418" s="126"/>
      <c r="AZ418" s="126"/>
      <c r="BJ418" s="126"/>
      <c r="BT418" s="126"/>
      <c r="CD418" s="126"/>
      <c r="CN418" s="126"/>
      <c r="CO418" s="126"/>
      <c r="CP418" s="126"/>
      <c r="CQ418" s="126"/>
      <c r="CR418" s="126"/>
      <c r="CS418" s="126"/>
      <c r="CT418" s="126"/>
      <c r="CU418" s="126"/>
      <c r="CX418" s="126"/>
      <c r="DH418" s="126"/>
      <c r="DR418" s="126"/>
      <c r="EB418" s="126"/>
      <c r="EL418" s="126"/>
      <c r="EV418" s="126"/>
      <c r="FF418" s="126"/>
      <c r="FP418" s="126"/>
      <c r="FZ418" s="126"/>
      <c r="GJ418" s="126"/>
      <c r="GT418" s="126"/>
      <c r="HD418" s="126"/>
      <c r="HN418" s="126"/>
      <c r="HX418" s="126"/>
      <c r="IH418" s="126"/>
      <c r="IR418" s="126"/>
      <c r="JB418" s="126"/>
      <c r="JL418" s="126"/>
      <c r="JV418" s="126"/>
      <c r="KF418" s="126"/>
      <c r="KP418" s="126"/>
      <c r="KZ418" s="126"/>
    </row>
    <row xmlns:x14ac="http://schemas.microsoft.com/office/spreadsheetml/2009/9/ac" r="419" s="3" customFormat="true" x14ac:dyDescent="0.25">
      <c r="A419" s="401"/>
      <c r="B419" s="126"/>
      <c r="L419" s="126"/>
      <c r="V419" s="126"/>
      <c r="AF419" s="126"/>
      <c r="AP419" s="126"/>
      <c r="AZ419" s="126"/>
      <c r="BJ419" s="126"/>
      <c r="BT419" s="126"/>
      <c r="CD419" s="126"/>
      <c r="CN419" s="126"/>
      <c r="CO419" s="126"/>
      <c r="CP419" s="126"/>
      <c r="CQ419" s="126"/>
      <c r="CR419" s="126"/>
      <c r="CS419" s="126"/>
      <c r="CT419" s="126"/>
      <c r="CU419" s="126"/>
      <c r="CX419" s="126"/>
      <c r="DH419" s="126"/>
      <c r="DR419" s="126"/>
      <c r="EB419" s="126"/>
      <c r="EL419" s="126"/>
      <c r="EV419" s="126"/>
      <c r="FF419" s="126"/>
      <c r="FP419" s="126"/>
      <c r="FZ419" s="126"/>
      <c r="GJ419" s="126"/>
      <c r="GT419" s="126"/>
      <c r="HD419" s="126"/>
      <c r="HN419" s="126"/>
      <c r="HX419" s="126"/>
      <c r="IH419" s="126"/>
      <c r="IR419" s="126"/>
      <c r="JB419" s="126"/>
      <c r="JL419" s="126"/>
      <c r="JV419" s="126"/>
      <c r="KF419" s="126"/>
      <c r="KP419" s="126"/>
      <c r="KZ419" s="126"/>
    </row>
    <row xmlns:x14ac="http://schemas.microsoft.com/office/spreadsheetml/2009/9/ac" r="420" s="3" customFormat="true" x14ac:dyDescent="0.25">
      <c r="A420" s="401"/>
      <c r="B420" s="126"/>
      <c r="L420" s="126"/>
      <c r="V420" s="126"/>
      <c r="AF420" s="126"/>
      <c r="AP420" s="126"/>
      <c r="AZ420" s="126"/>
      <c r="BJ420" s="126"/>
      <c r="BT420" s="126"/>
      <c r="CD420" s="126"/>
      <c r="CN420" s="126"/>
      <c r="CO420" s="126"/>
      <c r="CP420" s="126"/>
      <c r="CQ420" s="126"/>
      <c r="CR420" s="126"/>
      <c r="CS420" s="126"/>
      <c r="CT420" s="126"/>
      <c r="CU420" s="126"/>
      <c r="CX420" s="126"/>
      <c r="DH420" s="126"/>
      <c r="DR420" s="126"/>
      <c r="EB420" s="126"/>
      <c r="EL420" s="126"/>
      <c r="EV420" s="126"/>
      <c r="FF420" s="126"/>
      <c r="FP420" s="126"/>
      <c r="FZ420" s="126"/>
      <c r="GJ420" s="126"/>
      <c r="GT420" s="126"/>
      <c r="HD420" s="126"/>
      <c r="HN420" s="126"/>
      <c r="HX420" s="126"/>
      <c r="IH420" s="126"/>
      <c r="IR420" s="126"/>
      <c r="JB420" s="126"/>
      <c r="JL420" s="126"/>
      <c r="JV420" s="126"/>
      <c r="KF420" s="126"/>
      <c r="KP420" s="126"/>
      <c r="KZ420" s="126"/>
    </row>
    <row xmlns:x14ac="http://schemas.microsoft.com/office/spreadsheetml/2009/9/ac" r="421" s="3" customFormat="true" x14ac:dyDescent="0.25">
      <c r="A421" s="401"/>
      <c r="B421" s="126"/>
      <c r="L421" s="126"/>
      <c r="V421" s="126"/>
      <c r="AF421" s="126"/>
      <c r="AP421" s="126"/>
      <c r="AZ421" s="126"/>
      <c r="BJ421" s="126"/>
      <c r="BT421" s="126"/>
      <c r="CD421" s="126"/>
      <c r="CN421" s="126"/>
      <c r="CO421" s="126"/>
      <c r="CP421" s="126"/>
      <c r="CQ421" s="126"/>
      <c r="CR421" s="126"/>
      <c r="CS421" s="126"/>
      <c r="CT421" s="126"/>
      <c r="CU421" s="126"/>
      <c r="CX421" s="126"/>
      <c r="DH421" s="126"/>
      <c r="DR421" s="126"/>
      <c r="EB421" s="126"/>
      <c r="EL421" s="126"/>
      <c r="EV421" s="126"/>
      <c r="FF421" s="126"/>
      <c r="FP421" s="126"/>
      <c r="FZ421" s="126"/>
      <c r="GJ421" s="126"/>
      <c r="GT421" s="126"/>
      <c r="HD421" s="126"/>
      <c r="HN421" s="126"/>
      <c r="HX421" s="126"/>
      <c r="IH421" s="126"/>
      <c r="IR421" s="126"/>
      <c r="JB421" s="126"/>
      <c r="JL421" s="126"/>
      <c r="JV421" s="126"/>
      <c r="KF421" s="126"/>
      <c r="KP421" s="126"/>
      <c r="KZ421" s="126"/>
    </row>
    <row xmlns:x14ac="http://schemas.microsoft.com/office/spreadsheetml/2009/9/ac" r="422" s="3" customFormat="true" x14ac:dyDescent="0.25">
      <c r="A422" s="401"/>
      <c r="B422" s="126"/>
      <c r="L422" s="126"/>
      <c r="V422" s="126"/>
      <c r="AF422" s="126"/>
      <c r="AP422" s="126"/>
      <c r="AZ422" s="126"/>
      <c r="BJ422" s="126"/>
      <c r="BT422" s="126"/>
      <c r="CD422" s="126"/>
      <c r="CN422" s="126"/>
      <c r="CO422" s="126"/>
      <c r="CP422" s="126"/>
      <c r="CQ422" s="126"/>
      <c r="CR422" s="126"/>
      <c r="CS422" s="126"/>
      <c r="CT422" s="126"/>
      <c r="CU422" s="126"/>
      <c r="CX422" s="126"/>
      <c r="DH422" s="126"/>
      <c r="DR422" s="126"/>
      <c r="EB422" s="126"/>
      <c r="EL422" s="126"/>
      <c r="EV422" s="126"/>
      <c r="FF422" s="126"/>
      <c r="FP422" s="126"/>
      <c r="FZ422" s="126"/>
      <c r="GJ422" s="126"/>
      <c r="GT422" s="126"/>
      <c r="HD422" s="126"/>
      <c r="HN422" s="126"/>
      <c r="HX422" s="126"/>
      <c r="IH422" s="126"/>
      <c r="IR422" s="126"/>
      <c r="JB422" s="126"/>
      <c r="JL422" s="126"/>
      <c r="JV422" s="126"/>
      <c r="KF422" s="126"/>
      <c r="KP422" s="126"/>
      <c r="KZ422" s="126"/>
    </row>
    <row xmlns:x14ac="http://schemas.microsoft.com/office/spreadsheetml/2009/9/ac" r="423" s="3" customFormat="true" x14ac:dyDescent="0.25">
      <c r="A423" s="401"/>
      <c r="B423" s="126"/>
      <c r="L423" s="126"/>
      <c r="V423" s="126"/>
      <c r="AF423" s="126"/>
      <c r="AP423" s="126"/>
      <c r="AZ423" s="126"/>
      <c r="BJ423" s="126"/>
      <c r="BT423" s="126"/>
      <c r="CD423" s="126"/>
      <c r="CN423" s="126"/>
      <c r="CO423" s="126"/>
      <c r="CP423" s="126"/>
      <c r="CQ423" s="126"/>
      <c r="CR423" s="126"/>
      <c r="CS423" s="126"/>
      <c r="CT423" s="126"/>
      <c r="CU423" s="126"/>
      <c r="CX423" s="126"/>
      <c r="DH423" s="126"/>
      <c r="DR423" s="126"/>
      <c r="EB423" s="126"/>
      <c r="EL423" s="126"/>
      <c r="EV423" s="126"/>
      <c r="FF423" s="126"/>
      <c r="FP423" s="126"/>
      <c r="FZ423" s="126"/>
      <c r="GJ423" s="126"/>
      <c r="GT423" s="126"/>
      <c r="HD423" s="126"/>
      <c r="HN423" s="126"/>
      <c r="HX423" s="126"/>
      <c r="IH423" s="126"/>
      <c r="IR423" s="126"/>
      <c r="JB423" s="126"/>
      <c r="JL423" s="126"/>
      <c r="JV423" s="126"/>
      <c r="KF423" s="126"/>
      <c r="KP423" s="126"/>
      <c r="KZ423" s="126"/>
    </row>
    <row xmlns:x14ac="http://schemas.microsoft.com/office/spreadsheetml/2009/9/ac" r="424" s="3" customFormat="true" x14ac:dyDescent="0.25">
      <c r="A424" s="401"/>
      <c r="B424" s="126"/>
      <c r="L424" s="126"/>
      <c r="V424" s="126"/>
      <c r="AF424" s="126"/>
      <c r="AP424" s="126"/>
      <c r="AZ424" s="126"/>
      <c r="BJ424" s="126"/>
      <c r="BT424" s="126"/>
      <c r="CD424" s="126"/>
      <c r="CN424" s="126"/>
      <c r="CO424" s="126"/>
      <c r="CP424" s="126"/>
      <c r="CQ424" s="126"/>
      <c r="CR424" s="126"/>
      <c r="CS424" s="126"/>
      <c r="CT424" s="126"/>
      <c r="CU424" s="126"/>
      <c r="CX424" s="126"/>
      <c r="DH424" s="126"/>
      <c r="DR424" s="126"/>
      <c r="EB424" s="126"/>
      <c r="EL424" s="126"/>
      <c r="EV424" s="126"/>
      <c r="FF424" s="126"/>
      <c r="FP424" s="126"/>
      <c r="FZ424" s="126"/>
      <c r="GJ424" s="126"/>
      <c r="GT424" s="126"/>
      <c r="HD424" s="126"/>
      <c r="HN424" s="126"/>
      <c r="HX424" s="126"/>
      <c r="IH424" s="126"/>
      <c r="IR424" s="126"/>
      <c r="JB424" s="126"/>
      <c r="JL424" s="126"/>
      <c r="JV424" s="126"/>
      <c r="KF424" s="126"/>
      <c r="KP424" s="126"/>
      <c r="KZ424" s="126"/>
    </row>
    <row xmlns:x14ac="http://schemas.microsoft.com/office/spreadsheetml/2009/9/ac" r="425" s="3" customFormat="true" x14ac:dyDescent="0.25">
      <c r="A425" s="401"/>
      <c r="B425" s="126"/>
      <c r="L425" s="126"/>
      <c r="V425" s="126"/>
      <c r="AF425" s="126"/>
      <c r="AP425" s="126"/>
      <c r="AZ425" s="126"/>
      <c r="BJ425" s="126"/>
      <c r="BT425" s="126"/>
      <c r="CD425" s="126"/>
      <c r="CN425" s="126"/>
      <c r="CO425" s="126"/>
      <c r="CP425" s="126"/>
      <c r="CQ425" s="126"/>
      <c r="CR425" s="126"/>
      <c r="CS425" s="126"/>
      <c r="CT425" s="126"/>
      <c r="CU425" s="126"/>
      <c r="CX425" s="126"/>
      <c r="DH425" s="126"/>
      <c r="DR425" s="126"/>
      <c r="EB425" s="126"/>
      <c r="EL425" s="126"/>
      <c r="EV425" s="126"/>
      <c r="FF425" s="126"/>
      <c r="FP425" s="126"/>
      <c r="FZ425" s="126"/>
      <c r="GJ425" s="126"/>
      <c r="GT425" s="126"/>
      <c r="HD425" s="126"/>
      <c r="HN425" s="126"/>
      <c r="HX425" s="126"/>
      <c r="IH425" s="126"/>
      <c r="IR425" s="126"/>
      <c r="JB425" s="126"/>
      <c r="JL425" s="126"/>
      <c r="JV425" s="126"/>
      <c r="KF425" s="126"/>
      <c r="KP425" s="126"/>
      <c r="KZ425" s="126"/>
    </row>
    <row xmlns:x14ac="http://schemas.microsoft.com/office/spreadsheetml/2009/9/ac" r="426" s="3" customFormat="true" x14ac:dyDescent="0.25">
      <c r="A426" s="401"/>
      <c r="B426" s="126"/>
      <c r="L426" s="126"/>
      <c r="V426" s="126"/>
      <c r="AF426" s="126"/>
      <c r="AP426" s="126"/>
      <c r="AZ426" s="126"/>
      <c r="BJ426" s="126"/>
      <c r="BT426" s="126"/>
      <c r="CD426" s="126"/>
      <c r="CN426" s="126"/>
      <c r="CO426" s="126"/>
      <c r="CP426" s="126"/>
      <c r="CQ426" s="126"/>
      <c r="CR426" s="126"/>
      <c r="CS426" s="126"/>
      <c r="CT426" s="126"/>
      <c r="CU426" s="126"/>
      <c r="CX426" s="126"/>
      <c r="DH426" s="126"/>
      <c r="DR426" s="126"/>
      <c r="EB426" s="126"/>
      <c r="EL426" s="126"/>
      <c r="EV426" s="126"/>
      <c r="FF426" s="126"/>
      <c r="FP426" s="126"/>
      <c r="FZ426" s="126"/>
      <c r="GJ426" s="126"/>
      <c r="GT426" s="126"/>
      <c r="HD426" s="126"/>
      <c r="HN426" s="126"/>
      <c r="HX426" s="126"/>
      <c r="IH426" s="126"/>
      <c r="IR426" s="126"/>
      <c r="JB426" s="126"/>
      <c r="JL426" s="126"/>
      <c r="JV426" s="126"/>
      <c r="KF426" s="126"/>
      <c r="KP426" s="126"/>
      <c r="KZ426" s="126"/>
    </row>
    <row xmlns:x14ac="http://schemas.microsoft.com/office/spreadsheetml/2009/9/ac" r="427" s="3" customFormat="true" x14ac:dyDescent="0.25">
      <c r="A427" s="401"/>
      <c r="B427" s="126"/>
      <c r="L427" s="126"/>
      <c r="V427" s="126"/>
      <c r="AF427" s="126"/>
      <c r="AP427" s="126"/>
      <c r="AZ427" s="126"/>
      <c r="BJ427" s="126"/>
      <c r="BT427" s="126"/>
      <c r="CD427" s="126"/>
      <c r="CN427" s="126"/>
      <c r="CO427" s="126"/>
      <c r="CP427" s="126"/>
      <c r="CQ427" s="126"/>
      <c r="CR427" s="126"/>
      <c r="CS427" s="126"/>
      <c r="CT427" s="126"/>
      <c r="CU427" s="126"/>
      <c r="CX427" s="126"/>
      <c r="DH427" s="126"/>
      <c r="DR427" s="126"/>
      <c r="EB427" s="126"/>
      <c r="EL427" s="126"/>
      <c r="EV427" s="126"/>
      <c r="FF427" s="126"/>
      <c r="FP427" s="126"/>
      <c r="FZ427" s="126"/>
      <c r="GJ427" s="126"/>
      <c r="GT427" s="126"/>
      <c r="HD427" s="126"/>
      <c r="HN427" s="126"/>
      <c r="HX427" s="126"/>
      <c r="IH427" s="126"/>
      <c r="IR427" s="126"/>
      <c r="JB427" s="126"/>
      <c r="JL427" s="126"/>
      <c r="JV427" s="126"/>
      <c r="KF427" s="126"/>
      <c r="KP427" s="126"/>
      <c r="KZ427" s="126"/>
    </row>
    <row xmlns:x14ac="http://schemas.microsoft.com/office/spreadsheetml/2009/9/ac" r="428" s="3" customFormat="true" x14ac:dyDescent="0.25">
      <c r="A428" s="401"/>
      <c r="B428" s="126"/>
      <c r="L428" s="126"/>
      <c r="V428" s="126"/>
      <c r="AF428" s="126"/>
      <c r="AP428" s="126"/>
      <c r="AZ428" s="126"/>
      <c r="BJ428" s="126"/>
      <c r="BT428" s="126"/>
      <c r="CD428" s="126"/>
      <c r="CN428" s="126"/>
      <c r="CO428" s="126"/>
      <c r="CP428" s="126"/>
      <c r="CQ428" s="126"/>
      <c r="CR428" s="126"/>
      <c r="CS428" s="126"/>
      <c r="CT428" s="126"/>
      <c r="CU428" s="126"/>
      <c r="CX428" s="126"/>
      <c r="DH428" s="126"/>
      <c r="DR428" s="126"/>
      <c r="EB428" s="126"/>
      <c r="EL428" s="126"/>
      <c r="EV428" s="126"/>
      <c r="FF428" s="126"/>
      <c r="FP428" s="126"/>
      <c r="FZ428" s="126"/>
      <c r="GJ428" s="126"/>
      <c r="GT428" s="126"/>
      <c r="HD428" s="126"/>
      <c r="HN428" s="126"/>
      <c r="HX428" s="126"/>
      <c r="IH428" s="126"/>
      <c r="IR428" s="126"/>
      <c r="JB428" s="126"/>
      <c r="JL428" s="126"/>
      <c r="JV428" s="126"/>
      <c r="KF428" s="126"/>
      <c r="KP428" s="126"/>
      <c r="KZ428" s="126"/>
    </row>
    <row xmlns:x14ac="http://schemas.microsoft.com/office/spreadsheetml/2009/9/ac" r="429" s="3" customFormat="true" x14ac:dyDescent="0.25">
      <c r="A429" s="401"/>
      <c r="B429" s="126"/>
      <c r="L429" s="126"/>
      <c r="V429" s="126"/>
      <c r="AF429" s="126"/>
      <c r="AP429" s="126"/>
      <c r="AZ429" s="126"/>
      <c r="BJ429" s="126"/>
      <c r="BT429" s="126"/>
      <c r="CD429" s="126"/>
      <c r="CN429" s="126"/>
      <c r="CO429" s="126"/>
      <c r="CP429" s="126"/>
      <c r="CQ429" s="126"/>
      <c r="CR429" s="126"/>
      <c r="CS429" s="126"/>
      <c r="CT429" s="126"/>
      <c r="CU429" s="126"/>
      <c r="CX429" s="126"/>
      <c r="DH429" s="126"/>
      <c r="DR429" s="126"/>
      <c r="EB429" s="126"/>
      <c r="EL429" s="126"/>
      <c r="EV429" s="126"/>
      <c r="FF429" s="126"/>
      <c r="FP429" s="126"/>
      <c r="FZ429" s="126"/>
      <c r="GJ429" s="126"/>
      <c r="GT429" s="126"/>
      <c r="HD429" s="126"/>
      <c r="HN429" s="126"/>
      <c r="HX429" s="126"/>
      <c r="IH429" s="126"/>
      <c r="IR429" s="126"/>
      <c r="JB429" s="126"/>
      <c r="JL429" s="126"/>
      <c r="JV429" s="126"/>
      <c r="KF429" s="126"/>
      <c r="KP429" s="126"/>
      <c r="KZ429" s="126"/>
    </row>
    <row xmlns:x14ac="http://schemas.microsoft.com/office/spreadsheetml/2009/9/ac" r="430" s="3" customFormat="true" x14ac:dyDescent="0.25">
      <c r="A430" s="401"/>
      <c r="B430" s="126"/>
      <c r="L430" s="126"/>
      <c r="V430" s="126"/>
      <c r="AF430" s="126"/>
      <c r="AP430" s="126"/>
      <c r="AZ430" s="126"/>
      <c r="BJ430" s="126"/>
      <c r="BT430" s="126"/>
      <c r="CD430" s="126"/>
      <c r="CN430" s="126"/>
      <c r="CO430" s="126"/>
      <c r="CP430" s="126"/>
      <c r="CQ430" s="126"/>
      <c r="CR430" s="126"/>
      <c r="CS430" s="126"/>
      <c r="CT430" s="126"/>
      <c r="CU430" s="126"/>
      <c r="CX430" s="126"/>
      <c r="DH430" s="126"/>
      <c r="DR430" s="126"/>
      <c r="EB430" s="126"/>
      <c r="EL430" s="126"/>
      <c r="EV430" s="126"/>
      <c r="FF430" s="126"/>
      <c r="FP430" s="126"/>
      <c r="FZ430" s="126"/>
      <c r="GJ430" s="126"/>
      <c r="GT430" s="126"/>
      <c r="HD430" s="126"/>
      <c r="HN430" s="126"/>
      <c r="HX430" s="126"/>
      <c r="IH430" s="126"/>
      <c r="IR430" s="126"/>
      <c r="JB430" s="126"/>
      <c r="JL430" s="126"/>
      <c r="JV430" s="126"/>
      <c r="KF430" s="126"/>
      <c r="KP430" s="126"/>
      <c r="KZ430" s="126"/>
    </row>
    <row xmlns:x14ac="http://schemas.microsoft.com/office/spreadsheetml/2009/9/ac" r="431" s="3" customFormat="true" x14ac:dyDescent="0.25">
      <c r="A431" s="401"/>
      <c r="B431" s="126"/>
      <c r="L431" s="126"/>
      <c r="V431" s="126"/>
      <c r="AF431" s="126"/>
      <c r="AP431" s="126"/>
      <c r="AZ431" s="126"/>
      <c r="BJ431" s="126"/>
      <c r="BT431" s="126"/>
      <c r="CD431" s="126"/>
      <c r="CN431" s="126"/>
      <c r="CO431" s="126"/>
      <c r="CP431" s="126"/>
      <c r="CQ431" s="126"/>
      <c r="CR431" s="126"/>
      <c r="CS431" s="126"/>
      <c r="CT431" s="126"/>
      <c r="CU431" s="126"/>
      <c r="CX431" s="126"/>
      <c r="DH431" s="126"/>
      <c r="DR431" s="126"/>
      <c r="EB431" s="126"/>
      <c r="EL431" s="126"/>
      <c r="EV431" s="126"/>
      <c r="FF431" s="126"/>
      <c r="FP431" s="126"/>
      <c r="FZ431" s="126"/>
      <c r="GJ431" s="126"/>
      <c r="GT431" s="126"/>
      <c r="HD431" s="126"/>
      <c r="HN431" s="126"/>
      <c r="HX431" s="126"/>
      <c r="IH431" s="126"/>
      <c r="IR431" s="126"/>
      <c r="JB431" s="126"/>
      <c r="JL431" s="126"/>
      <c r="JV431" s="126"/>
      <c r="KF431" s="126"/>
      <c r="KP431" s="126"/>
      <c r="KZ431" s="126"/>
    </row>
    <row xmlns:x14ac="http://schemas.microsoft.com/office/spreadsheetml/2009/9/ac" r="432" s="3" customFormat="true" x14ac:dyDescent="0.25">
      <c r="A432" s="401"/>
      <c r="B432" s="126"/>
      <c r="L432" s="126"/>
      <c r="V432" s="126"/>
      <c r="AF432" s="126"/>
      <c r="AP432" s="126"/>
      <c r="AZ432" s="126"/>
      <c r="BJ432" s="126"/>
      <c r="BT432" s="126"/>
      <c r="CD432" s="126"/>
      <c r="CN432" s="126"/>
      <c r="CO432" s="126"/>
      <c r="CP432" s="126"/>
      <c r="CQ432" s="126"/>
      <c r="CR432" s="126"/>
      <c r="CS432" s="126"/>
      <c r="CT432" s="126"/>
      <c r="CU432" s="126"/>
      <c r="CX432" s="126"/>
      <c r="DH432" s="126"/>
      <c r="DR432" s="126"/>
      <c r="EB432" s="126"/>
      <c r="EL432" s="126"/>
      <c r="EV432" s="126"/>
      <c r="FF432" s="126"/>
      <c r="FP432" s="126"/>
      <c r="FZ432" s="126"/>
      <c r="GJ432" s="126"/>
      <c r="GT432" s="126"/>
      <c r="HD432" s="126"/>
      <c r="HN432" s="126"/>
      <c r="HX432" s="126"/>
      <c r="IH432" s="126"/>
      <c r="IR432" s="126"/>
      <c r="JB432" s="126"/>
      <c r="JL432" s="126"/>
      <c r="JV432" s="126"/>
      <c r="KF432" s="126"/>
      <c r="KP432" s="126"/>
      <c r="KZ432" s="126"/>
    </row>
    <row xmlns:x14ac="http://schemas.microsoft.com/office/spreadsheetml/2009/9/ac" r="433" s="3" customFormat="true" x14ac:dyDescent="0.25">
      <c r="A433" s="401"/>
      <c r="B433" s="126"/>
      <c r="L433" s="126"/>
      <c r="V433" s="126"/>
      <c r="AF433" s="126"/>
      <c r="AP433" s="126"/>
      <c r="AZ433" s="126"/>
      <c r="BJ433" s="126"/>
      <c r="BT433" s="126"/>
      <c r="CD433" s="126"/>
      <c r="CN433" s="126"/>
      <c r="CO433" s="126"/>
      <c r="CP433" s="126"/>
      <c r="CQ433" s="126"/>
      <c r="CR433" s="126"/>
      <c r="CS433" s="126"/>
      <c r="CT433" s="126"/>
      <c r="CU433" s="126"/>
      <c r="CX433" s="126"/>
      <c r="DH433" s="126"/>
      <c r="DR433" s="126"/>
      <c r="EB433" s="126"/>
      <c r="EL433" s="126"/>
      <c r="EV433" s="126"/>
      <c r="FF433" s="126"/>
      <c r="FP433" s="126"/>
      <c r="FZ433" s="126"/>
      <c r="GJ433" s="126"/>
      <c r="GT433" s="126"/>
      <c r="HD433" s="126"/>
      <c r="HN433" s="126"/>
      <c r="HX433" s="126"/>
      <c r="IH433" s="126"/>
      <c r="IR433" s="126"/>
      <c r="JB433" s="126"/>
      <c r="JL433" s="126"/>
      <c r="JV433" s="126"/>
      <c r="KF433" s="126"/>
      <c r="KP433" s="126"/>
      <c r="KZ433" s="126"/>
    </row>
    <row xmlns:x14ac="http://schemas.microsoft.com/office/spreadsheetml/2009/9/ac" r="434" s="3" customFormat="true" x14ac:dyDescent="0.25">
      <c r="A434" s="401"/>
      <c r="B434" s="126"/>
      <c r="L434" s="126"/>
      <c r="V434" s="126"/>
      <c r="AF434" s="126"/>
      <c r="AP434" s="126"/>
      <c r="AZ434" s="126"/>
      <c r="BJ434" s="126"/>
      <c r="BT434" s="126"/>
      <c r="CD434" s="126"/>
      <c r="CN434" s="126"/>
      <c r="CO434" s="126"/>
      <c r="CP434" s="126"/>
      <c r="CQ434" s="126"/>
      <c r="CR434" s="126"/>
      <c r="CS434" s="126"/>
      <c r="CT434" s="126"/>
      <c r="CU434" s="126"/>
      <c r="CX434" s="126"/>
      <c r="DH434" s="126"/>
      <c r="DR434" s="126"/>
      <c r="EB434" s="126"/>
      <c r="EL434" s="126"/>
      <c r="EV434" s="126"/>
      <c r="FF434" s="126"/>
      <c r="FP434" s="126"/>
      <c r="FZ434" s="126"/>
      <c r="GJ434" s="126"/>
      <c r="GT434" s="126"/>
      <c r="HD434" s="126"/>
      <c r="HN434" s="126"/>
      <c r="HX434" s="126"/>
      <c r="IH434" s="126"/>
      <c r="IR434" s="126"/>
      <c r="JB434" s="126"/>
      <c r="JL434" s="126"/>
      <c r="JV434" s="126"/>
      <c r="KF434" s="126"/>
      <c r="KP434" s="126"/>
      <c r="KZ434" s="126"/>
    </row>
    <row xmlns:x14ac="http://schemas.microsoft.com/office/spreadsheetml/2009/9/ac" r="435" s="3" customFormat="true" x14ac:dyDescent="0.25">
      <c r="A435" s="401"/>
      <c r="B435" s="126"/>
      <c r="L435" s="126"/>
      <c r="V435" s="126"/>
      <c r="AF435" s="126"/>
      <c r="AP435" s="126"/>
      <c r="AZ435" s="126"/>
      <c r="BJ435" s="126"/>
      <c r="BT435" s="126"/>
      <c r="CD435" s="126"/>
      <c r="CN435" s="126"/>
      <c r="CO435" s="126"/>
      <c r="CP435" s="126"/>
      <c r="CQ435" s="126"/>
      <c r="CR435" s="126"/>
      <c r="CS435" s="126"/>
      <c r="CT435" s="126"/>
      <c r="CU435" s="126"/>
      <c r="CX435" s="126"/>
      <c r="DH435" s="126"/>
      <c r="DR435" s="126"/>
      <c r="EB435" s="126"/>
      <c r="EL435" s="126"/>
      <c r="EV435" s="126"/>
      <c r="FF435" s="126"/>
      <c r="FP435" s="126"/>
      <c r="FZ435" s="126"/>
      <c r="GJ435" s="126"/>
      <c r="GT435" s="126"/>
      <c r="HD435" s="126"/>
      <c r="HN435" s="126"/>
      <c r="HX435" s="126"/>
      <c r="IH435" s="126"/>
      <c r="IR435" s="126"/>
      <c r="JB435" s="126"/>
      <c r="JL435" s="126"/>
      <c r="JV435" s="126"/>
      <c r="KF435" s="126"/>
      <c r="KP435" s="126"/>
      <c r="KZ435" s="126"/>
    </row>
    <row xmlns:x14ac="http://schemas.microsoft.com/office/spreadsheetml/2009/9/ac" r="436" s="3" customFormat="true" x14ac:dyDescent="0.25">
      <c r="A436" s="401"/>
      <c r="B436" s="126"/>
      <c r="L436" s="126"/>
      <c r="V436" s="126"/>
      <c r="AF436" s="126"/>
      <c r="AP436" s="126"/>
      <c r="AZ436" s="126"/>
      <c r="BJ436" s="126"/>
      <c r="BT436" s="126"/>
      <c r="CD436" s="126"/>
      <c r="CN436" s="126"/>
      <c r="CO436" s="126"/>
      <c r="CP436" s="126"/>
      <c r="CQ436" s="126"/>
      <c r="CR436" s="126"/>
      <c r="CS436" s="126"/>
      <c r="CT436" s="126"/>
      <c r="CU436" s="126"/>
      <c r="CX436" s="126"/>
      <c r="DH436" s="126"/>
      <c r="DR436" s="126"/>
      <c r="EB436" s="126"/>
      <c r="EL436" s="126"/>
      <c r="EV436" s="126"/>
      <c r="FF436" s="126"/>
      <c r="FP436" s="126"/>
      <c r="FZ436" s="126"/>
      <c r="GJ436" s="126"/>
      <c r="GT436" s="126"/>
      <c r="HD436" s="126"/>
      <c r="HN436" s="126"/>
      <c r="HX436" s="126"/>
      <c r="IH436" s="126"/>
      <c r="IR436" s="126"/>
      <c r="JB436" s="126"/>
      <c r="JL436" s="126"/>
      <c r="JV436" s="126"/>
      <c r="KF436" s="126"/>
      <c r="KP436" s="126"/>
      <c r="KZ436" s="126"/>
    </row>
    <row xmlns:x14ac="http://schemas.microsoft.com/office/spreadsheetml/2009/9/ac" r="437" s="3" customFormat="true" x14ac:dyDescent="0.25">
      <c r="A437" s="401"/>
      <c r="B437" s="126"/>
      <c r="L437" s="126"/>
      <c r="V437" s="126"/>
      <c r="AF437" s="126"/>
      <c r="AP437" s="126"/>
      <c r="AZ437" s="126"/>
      <c r="BJ437" s="126"/>
      <c r="BT437" s="126"/>
      <c r="CD437" s="126"/>
      <c r="CN437" s="126"/>
      <c r="CO437" s="126"/>
      <c r="CP437" s="126"/>
      <c r="CQ437" s="126"/>
      <c r="CR437" s="126"/>
      <c r="CS437" s="126"/>
      <c r="CT437" s="126"/>
      <c r="CU437" s="126"/>
      <c r="CX437" s="126"/>
      <c r="DH437" s="126"/>
      <c r="DR437" s="126"/>
      <c r="EB437" s="126"/>
      <c r="EL437" s="126"/>
      <c r="EV437" s="126"/>
      <c r="FF437" s="126"/>
      <c r="FP437" s="126"/>
      <c r="FZ437" s="126"/>
      <c r="GJ437" s="126"/>
      <c r="GT437" s="126"/>
      <c r="HD437" s="126"/>
      <c r="HN437" s="126"/>
      <c r="HX437" s="126"/>
      <c r="IH437" s="126"/>
      <c r="IR437" s="126"/>
      <c r="JB437" s="126"/>
      <c r="JL437" s="126"/>
      <c r="JV437" s="126"/>
      <c r="KF437" s="126"/>
      <c r="KP437" s="126"/>
      <c r="KZ437" s="126"/>
    </row>
    <row xmlns:x14ac="http://schemas.microsoft.com/office/spreadsheetml/2009/9/ac" r="438" s="3" customFormat="true" x14ac:dyDescent="0.25">
      <c r="A438" s="401"/>
      <c r="B438" s="126"/>
      <c r="L438" s="126"/>
      <c r="V438" s="126"/>
      <c r="AF438" s="126"/>
      <c r="AP438" s="126"/>
      <c r="AZ438" s="126"/>
      <c r="BJ438" s="126"/>
      <c r="BT438" s="126"/>
      <c r="CD438" s="126"/>
      <c r="CN438" s="126"/>
      <c r="CO438" s="126"/>
      <c r="CP438" s="126"/>
      <c r="CQ438" s="126"/>
      <c r="CR438" s="126"/>
      <c r="CS438" s="126"/>
      <c r="CT438" s="126"/>
      <c r="CU438" s="126"/>
      <c r="CX438" s="126"/>
      <c r="DH438" s="126"/>
      <c r="DR438" s="126"/>
      <c r="EB438" s="126"/>
      <c r="EL438" s="126"/>
      <c r="EV438" s="126"/>
      <c r="FF438" s="126"/>
      <c r="FP438" s="126"/>
      <c r="FZ438" s="126"/>
      <c r="GJ438" s="126"/>
      <c r="GT438" s="126"/>
      <c r="HD438" s="126"/>
      <c r="HN438" s="126"/>
      <c r="HX438" s="126"/>
      <c r="IH438" s="126"/>
      <c r="IR438" s="126"/>
      <c r="JB438" s="126"/>
      <c r="JL438" s="126"/>
      <c r="JV438" s="126"/>
      <c r="KF438" s="126"/>
      <c r="KP438" s="126"/>
      <c r="KZ438" s="126"/>
    </row>
    <row xmlns:x14ac="http://schemas.microsoft.com/office/spreadsheetml/2009/9/ac" r="439" s="3" customFormat="true" x14ac:dyDescent="0.25">
      <c r="A439" s="401"/>
      <c r="B439" s="126"/>
      <c r="L439" s="126"/>
      <c r="V439" s="126"/>
      <c r="AF439" s="126"/>
      <c r="AP439" s="126"/>
      <c r="AZ439" s="126"/>
      <c r="BJ439" s="126"/>
      <c r="BT439" s="126"/>
      <c r="CD439" s="126"/>
      <c r="CN439" s="126"/>
      <c r="CO439" s="126"/>
      <c r="CP439" s="126"/>
      <c r="CQ439" s="126"/>
      <c r="CR439" s="126"/>
      <c r="CS439" s="126"/>
      <c r="CT439" s="126"/>
      <c r="CU439" s="126"/>
      <c r="CX439" s="126"/>
      <c r="DH439" s="126"/>
      <c r="DR439" s="126"/>
      <c r="EB439" s="126"/>
      <c r="EL439" s="126"/>
      <c r="EV439" s="126"/>
      <c r="FF439" s="126"/>
      <c r="FP439" s="126"/>
      <c r="FZ439" s="126"/>
      <c r="GJ439" s="126"/>
      <c r="GT439" s="126"/>
      <c r="HD439" s="126"/>
      <c r="HN439" s="126"/>
      <c r="HX439" s="126"/>
      <c r="IH439" s="126"/>
      <c r="IR439" s="126"/>
      <c r="JB439" s="126"/>
      <c r="JL439" s="126"/>
      <c r="JV439" s="126"/>
      <c r="KF439" s="126"/>
      <c r="KP439" s="126"/>
      <c r="KZ439" s="126"/>
    </row>
    <row xmlns:x14ac="http://schemas.microsoft.com/office/spreadsheetml/2009/9/ac" r="440" s="3" customFormat="true" x14ac:dyDescent="0.25">
      <c r="A440" s="401"/>
      <c r="B440" s="126"/>
      <c r="L440" s="126"/>
      <c r="V440" s="126"/>
      <c r="AF440" s="126"/>
      <c r="AP440" s="126"/>
      <c r="AZ440" s="126"/>
      <c r="BJ440" s="126"/>
      <c r="BT440" s="126"/>
      <c r="CD440" s="126"/>
      <c r="CN440" s="126"/>
      <c r="CO440" s="126"/>
      <c r="CP440" s="126"/>
      <c r="CQ440" s="126"/>
      <c r="CR440" s="126"/>
      <c r="CS440" s="126"/>
      <c r="CT440" s="126"/>
      <c r="CU440" s="126"/>
      <c r="CX440" s="126"/>
      <c r="DH440" s="126"/>
      <c r="DR440" s="126"/>
      <c r="EB440" s="126"/>
      <c r="EL440" s="126"/>
      <c r="EV440" s="126"/>
      <c r="FF440" s="126"/>
      <c r="FP440" s="126"/>
      <c r="FZ440" s="126"/>
      <c r="GJ440" s="126"/>
      <c r="GT440" s="126"/>
      <c r="HD440" s="126"/>
      <c r="HN440" s="126"/>
      <c r="HX440" s="126"/>
      <c r="IH440" s="126"/>
      <c r="IR440" s="126"/>
      <c r="JB440" s="126"/>
      <c r="JL440" s="126"/>
      <c r="JV440" s="126"/>
      <c r="KF440" s="126"/>
      <c r="KP440" s="126"/>
      <c r="KZ440" s="126"/>
    </row>
    <row xmlns:x14ac="http://schemas.microsoft.com/office/spreadsheetml/2009/9/ac" r="441" s="3" customFormat="true" x14ac:dyDescent="0.25">
      <c r="A441" s="401"/>
      <c r="B441" s="126"/>
      <c r="L441" s="126"/>
      <c r="V441" s="126"/>
      <c r="AF441" s="126"/>
      <c r="AP441" s="126"/>
      <c r="AZ441" s="126"/>
      <c r="BJ441" s="126"/>
      <c r="BT441" s="126"/>
      <c r="CD441" s="126"/>
      <c r="CN441" s="126"/>
      <c r="CO441" s="126"/>
      <c r="CP441" s="126"/>
      <c r="CQ441" s="126"/>
      <c r="CR441" s="126"/>
      <c r="CS441" s="126"/>
      <c r="CT441" s="126"/>
      <c r="CU441" s="126"/>
      <c r="CX441" s="126"/>
      <c r="DH441" s="126"/>
      <c r="DR441" s="126"/>
      <c r="EB441" s="126"/>
      <c r="EL441" s="126"/>
      <c r="EV441" s="126"/>
      <c r="FF441" s="126"/>
      <c r="FP441" s="126"/>
      <c r="FZ441" s="126"/>
      <c r="GJ441" s="126"/>
      <c r="GT441" s="126"/>
      <c r="HD441" s="126"/>
      <c r="HN441" s="126"/>
      <c r="HX441" s="126"/>
      <c r="IH441" s="126"/>
      <c r="IR441" s="126"/>
      <c r="JB441" s="126"/>
      <c r="JL441" s="126"/>
      <c r="JV441" s="126"/>
      <c r="KF441" s="126"/>
      <c r="KP441" s="126"/>
      <c r="KZ441" s="126"/>
    </row>
    <row xmlns:x14ac="http://schemas.microsoft.com/office/spreadsheetml/2009/9/ac" r="442" s="3" customFormat="true" x14ac:dyDescent="0.25">
      <c r="A442" s="401"/>
      <c r="B442" s="126"/>
      <c r="L442" s="126"/>
      <c r="V442" s="126"/>
      <c r="AF442" s="126"/>
      <c r="AP442" s="126"/>
      <c r="AZ442" s="126"/>
      <c r="BJ442" s="126"/>
      <c r="BT442" s="126"/>
      <c r="CD442" s="126"/>
      <c r="CN442" s="126"/>
      <c r="CO442" s="126"/>
      <c r="CP442" s="126"/>
      <c r="CQ442" s="126"/>
      <c r="CR442" s="126"/>
      <c r="CS442" s="126"/>
      <c r="CT442" s="126"/>
      <c r="CU442" s="126"/>
      <c r="CX442" s="126"/>
      <c r="DH442" s="126"/>
      <c r="DR442" s="126"/>
      <c r="EB442" s="126"/>
      <c r="EL442" s="126"/>
      <c r="EV442" s="126"/>
      <c r="FF442" s="126"/>
      <c r="FP442" s="126"/>
      <c r="FZ442" s="126"/>
      <c r="GJ442" s="126"/>
      <c r="GT442" s="126"/>
      <c r="HD442" s="126"/>
      <c r="HN442" s="126"/>
      <c r="HX442" s="126"/>
      <c r="IH442" s="126"/>
      <c r="IR442" s="126"/>
      <c r="JB442" s="126"/>
      <c r="JL442" s="126"/>
      <c r="JV442" s="126"/>
      <c r="KF442" s="126"/>
      <c r="KP442" s="126"/>
      <c r="KZ442" s="126"/>
    </row>
    <row xmlns:x14ac="http://schemas.microsoft.com/office/spreadsheetml/2009/9/ac" r="443" s="3" customFormat="true" x14ac:dyDescent="0.25">
      <c r="A443" s="401"/>
      <c r="B443" s="126"/>
      <c r="L443" s="126"/>
      <c r="V443" s="126"/>
      <c r="AF443" s="126"/>
      <c r="AP443" s="126"/>
      <c r="AZ443" s="126"/>
      <c r="BJ443" s="126"/>
      <c r="BT443" s="126"/>
      <c r="CD443" s="126"/>
      <c r="CN443" s="126"/>
      <c r="CO443" s="126"/>
      <c r="CP443" s="126"/>
      <c r="CQ443" s="126"/>
      <c r="CR443" s="126"/>
      <c r="CS443" s="126"/>
      <c r="CT443" s="126"/>
      <c r="CU443" s="126"/>
      <c r="CX443" s="126"/>
      <c r="DH443" s="126"/>
      <c r="DR443" s="126"/>
      <c r="EB443" s="126"/>
      <c r="EL443" s="126"/>
      <c r="EV443" s="126"/>
      <c r="FF443" s="126"/>
      <c r="FP443" s="126"/>
      <c r="FZ443" s="126"/>
      <c r="GJ443" s="126"/>
      <c r="GT443" s="126"/>
      <c r="HD443" s="126"/>
      <c r="HN443" s="126"/>
      <c r="HX443" s="126"/>
      <c r="IH443" s="126"/>
      <c r="IR443" s="126"/>
      <c r="JB443" s="126"/>
      <c r="JL443" s="126"/>
      <c r="JV443" s="126"/>
      <c r="KF443" s="126"/>
      <c r="KP443" s="126"/>
      <c r="KZ443" s="126"/>
    </row>
    <row xmlns:x14ac="http://schemas.microsoft.com/office/spreadsheetml/2009/9/ac" r="444" s="3" customFormat="true" x14ac:dyDescent="0.25">
      <c r="A444" s="401"/>
      <c r="B444" s="126"/>
      <c r="L444" s="126"/>
      <c r="V444" s="126"/>
      <c r="AF444" s="126"/>
      <c r="AP444" s="126"/>
      <c r="AZ444" s="126"/>
      <c r="BJ444" s="126"/>
      <c r="BT444" s="126"/>
      <c r="CD444" s="126"/>
      <c r="CN444" s="126"/>
      <c r="CO444" s="126"/>
      <c r="CP444" s="126"/>
      <c r="CQ444" s="126"/>
      <c r="CR444" s="126"/>
      <c r="CS444" s="126"/>
      <c r="CT444" s="126"/>
      <c r="CU444" s="126"/>
      <c r="CX444" s="126"/>
      <c r="DH444" s="126"/>
      <c r="DR444" s="126"/>
      <c r="EB444" s="126"/>
      <c r="EL444" s="126"/>
      <c r="EV444" s="126"/>
      <c r="FF444" s="126"/>
      <c r="FP444" s="126"/>
      <c r="FZ444" s="126"/>
      <c r="GJ444" s="126"/>
      <c r="GT444" s="126"/>
      <c r="HD444" s="126"/>
      <c r="HN444" s="126"/>
      <c r="HX444" s="126"/>
      <c r="IH444" s="126"/>
      <c r="IR444" s="126"/>
      <c r="JB444" s="126"/>
      <c r="JL444" s="126"/>
      <c r="JV444" s="126"/>
      <c r="KF444" s="126"/>
      <c r="KP444" s="126"/>
      <c r="KZ444" s="126"/>
    </row>
    <row xmlns:x14ac="http://schemas.microsoft.com/office/spreadsheetml/2009/9/ac" r="445" s="3" customFormat="true" x14ac:dyDescent="0.25">
      <c r="A445" s="401"/>
      <c r="B445" s="126"/>
      <c r="L445" s="126"/>
      <c r="V445" s="126"/>
      <c r="AF445" s="126"/>
      <c r="AP445" s="126"/>
      <c r="AZ445" s="126"/>
      <c r="BJ445" s="126"/>
      <c r="BT445" s="126"/>
      <c r="CD445" s="126"/>
      <c r="CN445" s="126"/>
      <c r="CO445" s="126"/>
      <c r="CP445" s="126"/>
      <c r="CQ445" s="126"/>
      <c r="CR445" s="126"/>
      <c r="CS445" s="126"/>
      <c r="CT445" s="126"/>
      <c r="CU445" s="126"/>
      <c r="CX445" s="126"/>
      <c r="DH445" s="126"/>
      <c r="DR445" s="126"/>
      <c r="EB445" s="126"/>
      <c r="EL445" s="126"/>
      <c r="EV445" s="126"/>
      <c r="FF445" s="126"/>
      <c r="FP445" s="126"/>
      <c r="FZ445" s="126"/>
      <c r="GJ445" s="126"/>
      <c r="GT445" s="126"/>
      <c r="HD445" s="126"/>
      <c r="HN445" s="126"/>
      <c r="HX445" s="126"/>
      <c r="IH445" s="126"/>
      <c r="IR445" s="126"/>
      <c r="JB445" s="126"/>
      <c r="JL445" s="126"/>
      <c r="JV445" s="126"/>
      <c r="KF445" s="126"/>
      <c r="KP445" s="126"/>
      <c r="KZ445" s="126"/>
    </row>
    <row xmlns:x14ac="http://schemas.microsoft.com/office/spreadsheetml/2009/9/ac" r="446" s="3" customFormat="true" x14ac:dyDescent="0.25">
      <c r="A446" s="401"/>
      <c r="B446" s="126"/>
      <c r="L446" s="126"/>
      <c r="V446" s="126"/>
      <c r="AF446" s="126"/>
      <c r="AP446" s="126"/>
      <c r="AZ446" s="126"/>
      <c r="BJ446" s="126"/>
      <c r="BT446" s="126"/>
      <c r="CD446" s="126"/>
      <c r="CN446" s="126"/>
      <c r="CO446" s="126"/>
      <c r="CP446" s="126"/>
      <c r="CQ446" s="126"/>
      <c r="CR446" s="126"/>
      <c r="CS446" s="126"/>
      <c r="CT446" s="126"/>
      <c r="CU446" s="126"/>
      <c r="CX446" s="126"/>
      <c r="DH446" s="126"/>
      <c r="DR446" s="126"/>
      <c r="EB446" s="126"/>
      <c r="EL446" s="126"/>
      <c r="EV446" s="126"/>
      <c r="FF446" s="126"/>
      <c r="FP446" s="126"/>
      <c r="FZ446" s="126"/>
      <c r="GJ446" s="126"/>
      <c r="GT446" s="126"/>
      <c r="HD446" s="126"/>
      <c r="HN446" s="126"/>
      <c r="HX446" s="126"/>
      <c r="IH446" s="126"/>
      <c r="IR446" s="126"/>
      <c r="JB446" s="126"/>
      <c r="JL446" s="126"/>
      <c r="JV446" s="126"/>
      <c r="KF446" s="126"/>
      <c r="KP446" s="126"/>
      <c r="KZ446" s="126"/>
    </row>
    <row xmlns:x14ac="http://schemas.microsoft.com/office/spreadsheetml/2009/9/ac" r="447" s="3" customFormat="true" x14ac:dyDescent="0.25">
      <c r="A447" s="401"/>
      <c r="B447" s="126"/>
      <c r="L447" s="126"/>
      <c r="V447" s="126"/>
      <c r="AF447" s="126"/>
      <c r="AP447" s="126"/>
      <c r="AZ447" s="126"/>
      <c r="BJ447" s="126"/>
      <c r="BT447" s="126"/>
      <c r="CD447" s="126"/>
      <c r="CN447" s="126"/>
      <c r="CO447" s="126"/>
      <c r="CP447" s="126"/>
      <c r="CQ447" s="126"/>
      <c r="CR447" s="126"/>
      <c r="CS447" s="126"/>
      <c r="CT447" s="126"/>
      <c r="CU447" s="126"/>
      <c r="CX447" s="126"/>
      <c r="DH447" s="126"/>
      <c r="DR447" s="126"/>
      <c r="EB447" s="126"/>
      <c r="EL447" s="126"/>
      <c r="EV447" s="126"/>
      <c r="FF447" s="126"/>
      <c r="FP447" s="126"/>
      <c r="FZ447" s="126"/>
      <c r="GJ447" s="126"/>
      <c r="GT447" s="126"/>
      <c r="HD447" s="126"/>
      <c r="HN447" s="126"/>
      <c r="HX447" s="126"/>
      <c r="IH447" s="126"/>
      <c r="IR447" s="126"/>
      <c r="JB447" s="126"/>
      <c r="JL447" s="126"/>
      <c r="JV447" s="126"/>
      <c r="KF447" s="126"/>
      <c r="KP447" s="126"/>
      <c r="KZ447" s="126"/>
    </row>
    <row xmlns:x14ac="http://schemas.microsoft.com/office/spreadsheetml/2009/9/ac" r="448" s="3" customFormat="true" x14ac:dyDescent="0.25">
      <c r="A448" s="401"/>
      <c r="B448" s="126"/>
      <c r="L448" s="126"/>
      <c r="V448" s="126"/>
      <c r="AF448" s="126"/>
      <c r="AP448" s="126"/>
      <c r="AZ448" s="126"/>
      <c r="BJ448" s="126"/>
      <c r="BT448" s="126"/>
      <c r="CD448" s="126"/>
      <c r="CN448" s="126"/>
      <c r="CO448" s="126"/>
      <c r="CP448" s="126"/>
      <c r="CQ448" s="126"/>
      <c r="CR448" s="126"/>
      <c r="CS448" s="126"/>
      <c r="CT448" s="126"/>
      <c r="CU448" s="126"/>
      <c r="CX448" s="126"/>
      <c r="DH448" s="126"/>
      <c r="DR448" s="126"/>
      <c r="EB448" s="126"/>
      <c r="EL448" s="126"/>
      <c r="EV448" s="126"/>
      <c r="FF448" s="126"/>
      <c r="FP448" s="126"/>
      <c r="FZ448" s="126"/>
      <c r="GJ448" s="126"/>
      <c r="GT448" s="126"/>
      <c r="HD448" s="126"/>
      <c r="HN448" s="126"/>
      <c r="HX448" s="126"/>
      <c r="IH448" s="126"/>
      <c r="IR448" s="126"/>
      <c r="JB448" s="126"/>
      <c r="JL448" s="126"/>
      <c r="JV448" s="126"/>
      <c r="KF448" s="126"/>
      <c r="KP448" s="126"/>
      <c r="KZ448" s="126"/>
    </row>
    <row xmlns:x14ac="http://schemas.microsoft.com/office/spreadsheetml/2009/9/ac" r="449" s="3" customFormat="true" x14ac:dyDescent="0.25">
      <c r="A449" s="401"/>
      <c r="B449" s="126"/>
      <c r="L449" s="126"/>
      <c r="V449" s="126"/>
      <c r="AF449" s="126"/>
      <c r="AP449" s="126"/>
      <c r="AZ449" s="126"/>
      <c r="BJ449" s="126"/>
      <c r="BT449" s="126"/>
      <c r="CD449" s="126"/>
      <c r="CN449" s="126"/>
      <c r="CO449" s="126"/>
      <c r="CP449" s="126"/>
      <c r="CQ449" s="126"/>
      <c r="CR449" s="126"/>
      <c r="CS449" s="126"/>
      <c r="CT449" s="126"/>
      <c r="CU449" s="126"/>
      <c r="CX449" s="126"/>
      <c r="DH449" s="126"/>
      <c r="DR449" s="126"/>
      <c r="EB449" s="126"/>
      <c r="EL449" s="126"/>
      <c r="EV449" s="126"/>
      <c r="FF449" s="126"/>
      <c r="FP449" s="126"/>
      <c r="FZ449" s="126"/>
      <c r="GJ449" s="126"/>
      <c r="GT449" s="126"/>
      <c r="HD449" s="126"/>
      <c r="HN449" s="126"/>
      <c r="HX449" s="126"/>
      <c r="IH449" s="126"/>
      <c r="IR449" s="126"/>
      <c r="JB449" s="126"/>
      <c r="JL449" s="126"/>
      <c r="JV449" s="126"/>
      <c r="KF449" s="126"/>
      <c r="KP449" s="126"/>
      <c r="KZ449" s="126"/>
    </row>
    <row xmlns:x14ac="http://schemas.microsoft.com/office/spreadsheetml/2009/9/ac" r="450" s="3" customFormat="true" x14ac:dyDescent="0.25">
      <c r="A450" s="401"/>
      <c r="B450" s="126"/>
      <c r="L450" s="126"/>
      <c r="V450" s="126"/>
      <c r="AF450" s="126"/>
      <c r="AP450" s="126"/>
      <c r="AZ450" s="126"/>
      <c r="BJ450" s="126"/>
      <c r="BT450" s="126"/>
      <c r="CD450" s="126"/>
      <c r="CN450" s="126"/>
      <c r="CO450" s="126"/>
      <c r="CP450" s="126"/>
      <c r="CQ450" s="126"/>
      <c r="CR450" s="126"/>
      <c r="CS450" s="126"/>
      <c r="CT450" s="126"/>
      <c r="CU450" s="126"/>
      <c r="CX450" s="126"/>
      <c r="DH450" s="126"/>
      <c r="DR450" s="126"/>
      <c r="EB450" s="126"/>
      <c r="EL450" s="126"/>
      <c r="EV450" s="126"/>
      <c r="FF450" s="126"/>
      <c r="FP450" s="126"/>
      <c r="FZ450" s="126"/>
      <c r="GJ450" s="126"/>
      <c r="GT450" s="126"/>
      <c r="HD450" s="126"/>
      <c r="HN450" s="126"/>
      <c r="HX450" s="126"/>
      <c r="IH450" s="126"/>
      <c r="IR450" s="126"/>
      <c r="JB450" s="126"/>
      <c r="JL450" s="126"/>
      <c r="JV450" s="126"/>
      <c r="KF450" s="126"/>
      <c r="KP450" s="126"/>
      <c r="KZ450" s="126"/>
    </row>
    <row xmlns:x14ac="http://schemas.microsoft.com/office/spreadsheetml/2009/9/ac" r="451" s="3" customFormat="true" x14ac:dyDescent="0.25">
      <c r="A451" s="401"/>
      <c r="B451" s="126"/>
      <c r="L451" s="126"/>
      <c r="V451" s="126"/>
      <c r="AF451" s="126"/>
      <c r="AP451" s="126"/>
      <c r="AZ451" s="126"/>
      <c r="BJ451" s="126"/>
      <c r="BT451" s="126"/>
      <c r="CD451" s="126"/>
      <c r="CN451" s="126"/>
      <c r="CO451" s="126"/>
      <c r="CP451" s="126"/>
      <c r="CQ451" s="126"/>
      <c r="CR451" s="126"/>
      <c r="CS451" s="126"/>
      <c r="CT451" s="126"/>
      <c r="CU451" s="126"/>
      <c r="CX451" s="126"/>
      <c r="DH451" s="126"/>
      <c r="DR451" s="126"/>
      <c r="EB451" s="126"/>
      <c r="EL451" s="126"/>
      <c r="EV451" s="126"/>
      <c r="FF451" s="126"/>
      <c r="FP451" s="126"/>
      <c r="FZ451" s="126"/>
      <c r="GJ451" s="126"/>
      <c r="GT451" s="126"/>
      <c r="HD451" s="126"/>
      <c r="HN451" s="126"/>
      <c r="HX451" s="126"/>
      <c r="IH451" s="126"/>
      <c r="IR451" s="126"/>
      <c r="JB451" s="126"/>
      <c r="JL451" s="126"/>
      <c r="JV451" s="126"/>
      <c r="KF451" s="126"/>
      <c r="KP451" s="126"/>
      <c r="KZ451" s="126"/>
    </row>
    <row xmlns:x14ac="http://schemas.microsoft.com/office/spreadsheetml/2009/9/ac" r="452" s="3" customFormat="true" x14ac:dyDescent="0.25">
      <c r="A452" s="401"/>
      <c r="B452" s="126"/>
      <c r="L452" s="126"/>
      <c r="V452" s="126"/>
      <c r="AF452" s="126"/>
      <c r="AP452" s="126"/>
      <c r="AZ452" s="126"/>
      <c r="BJ452" s="126"/>
      <c r="BT452" s="126"/>
      <c r="CD452" s="126"/>
      <c r="CN452" s="126"/>
      <c r="CO452" s="126"/>
      <c r="CP452" s="126"/>
      <c r="CQ452" s="126"/>
      <c r="CR452" s="126"/>
      <c r="CS452" s="126"/>
      <c r="CT452" s="126"/>
      <c r="CU452" s="126"/>
      <c r="CX452" s="126"/>
      <c r="DH452" s="126"/>
      <c r="DR452" s="126"/>
      <c r="EB452" s="126"/>
      <c r="EL452" s="126"/>
      <c r="EV452" s="126"/>
      <c r="FF452" s="126"/>
      <c r="FP452" s="126"/>
      <c r="FZ452" s="126"/>
      <c r="GJ452" s="126"/>
      <c r="GT452" s="126"/>
      <c r="HD452" s="126"/>
      <c r="HN452" s="126"/>
      <c r="HX452" s="126"/>
      <c r="IH452" s="126"/>
      <c r="IR452" s="126"/>
      <c r="JB452" s="126"/>
      <c r="JL452" s="126"/>
      <c r="JV452" s="126"/>
      <c r="KF452" s="126"/>
      <c r="KP452" s="126"/>
      <c r="KZ452" s="126"/>
    </row>
    <row xmlns:x14ac="http://schemas.microsoft.com/office/spreadsheetml/2009/9/ac" r="453" s="3" customFormat="true" x14ac:dyDescent="0.25">
      <c r="A453" s="401"/>
      <c r="B453" s="126"/>
      <c r="L453" s="126"/>
      <c r="V453" s="126"/>
      <c r="AF453" s="126"/>
      <c r="AP453" s="126"/>
      <c r="AZ453" s="126"/>
      <c r="BJ453" s="126"/>
      <c r="BT453" s="126"/>
      <c r="CD453" s="126"/>
      <c r="CN453" s="126"/>
      <c r="CO453" s="126"/>
      <c r="CP453" s="126"/>
      <c r="CQ453" s="126"/>
      <c r="CR453" s="126"/>
      <c r="CS453" s="126"/>
      <c r="CT453" s="126"/>
      <c r="CU453" s="126"/>
      <c r="CX453" s="126"/>
      <c r="DH453" s="126"/>
      <c r="DR453" s="126"/>
      <c r="EB453" s="126"/>
      <c r="EL453" s="126"/>
      <c r="EV453" s="126"/>
      <c r="FF453" s="126"/>
      <c r="FP453" s="126"/>
      <c r="FZ453" s="126"/>
      <c r="GJ453" s="126"/>
      <c r="GT453" s="126"/>
      <c r="HD453" s="126"/>
      <c r="HN453" s="126"/>
      <c r="HX453" s="126"/>
      <c r="IH453" s="126"/>
      <c r="IR453" s="126"/>
      <c r="JB453" s="126"/>
      <c r="JL453" s="126"/>
      <c r="JV453" s="126"/>
      <c r="KF453" s="126"/>
      <c r="KP453" s="126"/>
      <c r="KZ453" s="126"/>
    </row>
    <row xmlns:x14ac="http://schemas.microsoft.com/office/spreadsheetml/2009/9/ac" r="454" s="3" customFormat="true" x14ac:dyDescent="0.25">
      <c r="A454" s="401"/>
      <c r="B454" s="126"/>
      <c r="L454" s="126"/>
      <c r="V454" s="126"/>
      <c r="AF454" s="126"/>
      <c r="AP454" s="126"/>
      <c r="AZ454" s="126"/>
      <c r="BJ454" s="126"/>
      <c r="BT454" s="126"/>
      <c r="CD454" s="126"/>
      <c r="CN454" s="126"/>
      <c r="CO454" s="126"/>
      <c r="CP454" s="126"/>
      <c r="CQ454" s="126"/>
      <c r="CR454" s="126"/>
      <c r="CS454" s="126"/>
      <c r="CT454" s="126"/>
      <c r="CU454" s="126"/>
      <c r="CX454" s="126"/>
      <c r="DH454" s="126"/>
      <c r="DR454" s="126"/>
      <c r="EB454" s="126"/>
      <c r="EL454" s="126"/>
      <c r="EV454" s="126"/>
      <c r="FF454" s="126"/>
      <c r="FP454" s="126"/>
      <c r="FZ454" s="126"/>
      <c r="GJ454" s="126"/>
      <c r="GT454" s="126"/>
      <c r="HD454" s="126"/>
      <c r="HN454" s="126"/>
      <c r="HX454" s="126"/>
      <c r="IH454" s="126"/>
      <c r="IR454" s="126"/>
      <c r="JB454" s="126"/>
      <c r="JL454" s="126"/>
      <c r="JV454" s="126"/>
      <c r="KF454" s="126"/>
      <c r="KP454" s="126"/>
      <c r="KZ454" s="126"/>
    </row>
    <row xmlns:x14ac="http://schemas.microsoft.com/office/spreadsheetml/2009/9/ac" r="455" s="3" customFormat="true" x14ac:dyDescent="0.25">
      <c r="A455" s="401"/>
      <c r="B455" s="126"/>
      <c r="L455" s="126"/>
      <c r="V455" s="126"/>
      <c r="AF455" s="126"/>
      <c r="AP455" s="126"/>
      <c r="AZ455" s="126"/>
      <c r="BJ455" s="126"/>
      <c r="BT455" s="126"/>
      <c r="CD455" s="126"/>
      <c r="CN455" s="126"/>
      <c r="CO455" s="126"/>
      <c r="CP455" s="126"/>
      <c r="CQ455" s="126"/>
      <c r="CR455" s="126"/>
      <c r="CS455" s="126"/>
      <c r="CT455" s="126"/>
      <c r="CU455" s="126"/>
      <c r="CX455" s="126"/>
      <c r="DH455" s="126"/>
      <c r="DR455" s="126"/>
      <c r="EB455" s="126"/>
      <c r="EL455" s="126"/>
      <c r="EV455" s="126"/>
      <c r="FF455" s="126"/>
      <c r="FP455" s="126"/>
      <c r="FZ455" s="126"/>
      <c r="GJ455" s="126"/>
      <c r="GT455" s="126"/>
      <c r="HD455" s="126"/>
      <c r="HN455" s="126"/>
      <c r="HX455" s="126"/>
      <c r="IH455" s="126"/>
      <c r="IR455" s="126"/>
      <c r="JB455" s="126"/>
      <c r="JL455" s="126"/>
      <c r="JV455" s="126"/>
      <c r="KF455" s="126"/>
      <c r="KP455" s="126"/>
      <c r="KZ455" s="126"/>
    </row>
    <row xmlns:x14ac="http://schemas.microsoft.com/office/spreadsheetml/2009/9/ac" r="456" s="3" customFormat="true" x14ac:dyDescent="0.25">
      <c r="A456" s="401"/>
      <c r="B456" s="126"/>
      <c r="L456" s="126"/>
      <c r="V456" s="126"/>
      <c r="AF456" s="126"/>
      <c r="AP456" s="126"/>
      <c r="AZ456" s="126"/>
      <c r="BJ456" s="126"/>
      <c r="BT456" s="126"/>
      <c r="CD456" s="126"/>
      <c r="CN456" s="126"/>
      <c r="CO456" s="126"/>
      <c r="CP456" s="126"/>
      <c r="CQ456" s="126"/>
      <c r="CR456" s="126"/>
      <c r="CS456" s="126"/>
      <c r="CT456" s="126"/>
      <c r="CU456" s="126"/>
      <c r="CX456" s="126"/>
      <c r="DH456" s="126"/>
      <c r="DR456" s="126"/>
      <c r="EB456" s="126"/>
      <c r="EL456" s="126"/>
      <c r="EV456" s="126"/>
      <c r="FF456" s="126"/>
      <c r="FP456" s="126"/>
      <c r="FZ456" s="126"/>
      <c r="GJ456" s="126"/>
      <c r="GT456" s="126"/>
      <c r="HD456" s="126"/>
      <c r="HN456" s="126"/>
      <c r="HX456" s="126"/>
      <c r="IH456" s="126"/>
      <c r="IR456" s="126"/>
      <c r="JB456" s="126"/>
      <c r="JL456" s="126"/>
      <c r="JV456" s="126"/>
      <c r="KF456" s="126"/>
      <c r="KP456" s="126"/>
      <c r="KZ456" s="126"/>
    </row>
    <row xmlns:x14ac="http://schemas.microsoft.com/office/spreadsheetml/2009/9/ac" r="457" s="3" customFormat="true" x14ac:dyDescent="0.25">
      <c r="A457" s="401"/>
      <c r="B457" s="126"/>
      <c r="L457" s="126"/>
      <c r="V457" s="126"/>
      <c r="AF457" s="126"/>
      <c r="AP457" s="126"/>
      <c r="AZ457" s="126"/>
      <c r="BJ457" s="126"/>
      <c r="BT457" s="126"/>
      <c r="CD457" s="126"/>
      <c r="CN457" s="126"/>
      <c r="CO457" s="126"/>
      <c r="CP457" s="126"/>
      <c r="CQ457" s="126"/>
      <c r="CR457" s="126"/>
      <c r="CS457" s="126"/>
      <c r="CT457" s="126"/>
      <c r="CU457" s="126"/>
      <c r="CX457" s="126"/>
      <c r="DH457" s="126"/>
      <c r="DR457" s="126"/>
      <c r="EB457" s="126"/>
      <c r="EL457" s="126"/>
      <c r="EV457" s="126"/>
      <c r="FF457" s="126"/>
      <c r="FP457" s="126"/>
      <c r="FZ457" s="126"/>
      <c r="GJ457" s="126"/>
      <c r="GT457" s="126"/>
      <c r="HD457" s="126"/>
      <c r="HN457" s="126"/>
      <c r="HX457" s="126"/>
      <c r="IH457" s="126"/>
      <c r="IR457" s="126"/>
      <c r="JB457" s="126"/>
      <c r="JL457" s="126"/>
      <c r="JV457" s="126"/>
      <c r="KF457" s="126"/>
      <c r="KP457" s="126"/>
      <c r="KZ457" s="126"/>
    </row>
    <row xmlns:x14ac="http://schemas.microsoft.com/office/spreadsheetml/2009/9/ac" r="458" s="3" customFormat="true" x14ac:dyDescent="0.25">
      <c r="A458" s="401"/>
      <c r="B458" s="126"/>
      <c r="L458" s="126"/>
      <c r="V458" s="126"/>
      <c r="AF458" s="126"/>
      <c r="AP458" s="126"/>
      <c r="AZ458" s="126"/>
      <c r="BJ458" s="126"/>
      <c r="BT458" s="126"/>
      <c r="CD458" s="126"/>
      <c r="CN458" s="126"/>
      <c r="CO458" s="126"/>
      <c r="CP458" s="126"/>
      <c r="CQ458" s="126"/>
      <c r="CR458" s="126"/>
      <c r="CS458" s="126"/>
      <c r="CT458" s="126"/>
      <c r="CU458" s="126"/>
      <c r="CX458" s="126"/>
      <c r="DH458" s="126"/>
      <c r="DR458" s="126"/>
      <c r="EB458" s="126"/>
      <c r="EL458" s="126"/>
      <c r="EV458" s="126"/>
      <c r="FF458" s="126"/>
      <c r="FP458" s="126"/>
      <c r="FZ458" s="126"/>
      <c r="GJ458" s="126"/>
      <c r="GT458" s="126"/>
      <c r="HD458" s="126"/>
      <c r="HN458" s="126"/>
      <c r="HX458" s="126"/>
      <c r="IH458" s="126"/>
      <c r="IR458" s="126"/>
      <c r="JB458" s="126"/>
      <c r="JL458" s="126"/>
      <c r="JV458" s="126"/>
      <c r="KF458" s="126"/>
      <c r="KP458" s="126"/>
      <c r="KZ458" s="126"/>
    </row>
    <row xmlns:x14ac="http://schemas.microsoft.com/office/spreadsheetml/2009/9/ac" r="459" s="3" customFormat="true" x14ac:dyDescent="0.25">
      <c r="A459" s="401"/>
      <c r="B459" s="126"/>
      <c r="L459" s="126"/>
      <c r="V459" s="126"/>
      <c r="AF459" s="126"/>
      <c r="AP459" s="126"/>
      <c r="AZ459" s="126"/>
      <c r="BJ459" s="126"/>
      <c r="BT459" s="126"/>
      <c r="CD459" s="126"/>
      <c r="CN459" s="126"/>
      <c r="CO459" s="126"/>
      <c r="CP459" s="126"/>
      <c r="CQ459" s="126"/>
      <c r="CR459" s="126"/>
      <c r="CS459" s="126"/>
      <c r="CT459" s="126"/>
      <c r="CU459" s="126"/>
      <c r="CX459" s="126"/>
      <c r="DH459" s="126"/>
      <c r="DR459" s="126"/>
      <c r="EB459" s="126"/>
      <c r="EL459" s="126"/>
      <c r="EV459" s="126"/>
      <c r="FF459" s="126"/>
      <c r="FP459" s="126"/>
      <c r="FZ459" s="126"/>
      <c r="GJ459" s="126"/>
      <c r="GT459" s="126"/>
      <c r="HD459" s="126"/>
      <c r="HN459" s="126"/>
      <c r="HX459" s="126"/>
      <c r="IH459" s="126"/>
      <c r="IR459" s="126"/>
      <c r="JB459" s="126"/>
      <c r="JL459" s="126"/>
      <c r="JV459" s="126"/>
      <c r="KF459" s="126"/>
      <c r="KP459" s="126"/>
      <c r="KZ459" s="126"/>
    </row>
    <row xmlns:x14ac="http://schemas.microsoft.com/office/spreadsheetml/2009/9/ac" r="460" s="3" customFormat="true" x14ac:dyDescent="0.25">
      <c r="A460" s="401"/>
      <c r="B460" s="126"/>
      <c r="L460" s="126"/>
      <c r="V460" s="126"/>
      <c r="AF460" s="126"/>
      <c r="AP460" s="126"/>
      <c r="AZ460" s="126"/>
      <c r="BJ460" s="126"/>
      <c r="BT460" s="126"/>
      <c r="CD460" s="126"/>
      <c r="CN460" s="126"/>
      <c r="CO460" s="126"/>
      <c r="CP460" s="126"/>
      <c r="CQ460" s="126"/>
      <c r="CR460" s="126"/>
      <c r="CS460" s="126"/>
      <c r="CT460" s="126"/>
      <c r="CU460" s="126"/>
      <c r="CX460" s="126"/>
      <c r="DH460" s="126"/>
      <c r="DR460" s="126"/>
      <c r="EB460" s="126"/>
      <c r="EL460" s="126"/>
      <c r="EV460" s="126"/>
      <c r="FF460" s="126"/>
      <c r="FP460" s="126"/>
      <c r="FZ460" s="126"/>
      <c r="GJ460" s="126"/>
      <c r="GT460" s="126"/>
      <c r="HD460" s="126"/>
      <c r="HN460" s="126"/>
      <c r="HX460" s="126"/>
      <c r="IH460" s="126"/>
      <c r="IR460" s="126"/>
      <c r="JB460" s="126"/>
      <c r="JL460" s="126"/>
      <c r="JV460" s="126"/>
      <c r="KF460" s="126"/>
      <c r="KP460" s="126"/>
      <c r="KZ460" s="126"/>
    </row>
    <row xmlns:x14ac="http://schemas.microsoft.com/office/spreadsheetml/2009/9/ac" r="461" s="3" customFormat="true" x14ac:dyDescent="0.25">
      <c r="A461" s="401"/>
      <c r="B461" s="126"/>
      <c r="L461" s="126"/>
      <c r="V461" s="126"/>
      <c r="AF461" s="126"/>
      <c r="AP461" s="126"/>
      <c r="AZ461" s="126"/>
      <c r="BJ461" s="126"/>
      <c r="BT461" s="126"/>
      <c r="CD461" s="126"/>
      <c r="CN461" s="126"/>
      <c r="CO461" s="126"/>
      <c r="CP461" s="126"/>
      <c r="CQ461" s="126"/>
      <c r="CR461" s="126"/>
      <c r="CS461" s="126"/>
      <c r="CT461" s="126"/>
      <c r="CU461" s="126"/>
      <c r="CX461" s="126"/>
      <c r="DH461" s="126"/>
      <c r="DR461" s="126"/>
      <c r="EB461" s="126"/>
      <c r="EL461" s="126"/>
      <c r="EV461" s="126"/>
      <c r="FF461" s="126"/>
      <c r="FP461" s="126"/>
      <c r="FZ461" s="126"/>
      <c r="GJ461" s="126"/>
      <c r="GT461" s="126"/>
      <c r="HD461" s="126"/>
      <c r="HN461" s="126"/>
      <c r="HX461" s="126"/>
      <c r="IH461" s="126"/>
      <c r="IR461" s="126"/>
      <c r="JB461" s="126"/>
      <c r="JL461" s="126"/>
      <c r="JV461" s="126"/>
      <c r="KF461" s="126"/>
      <c r="KP461" s="126"/>
      <c r="KZ461" s="126"/>
    </row>
    <row xmlns:x14ac="http://schemas.microsoft.com/office/spreadsheetml/2009/9/ac" r="462" s="3" customFormat="true" x14ac:dyDescent="0.25">
      <c r="A462" s="401"/>
      <c r="B462" s="126"/>
      <c r="L462" s="126"/>
      <c r="V462" s="126"/>
      <c r="AF462" s="126"/>
      <c r="AP462" s="126"/>
      <c r="AZ462" s="126"/>
      <c r="BJ462" s="126"/>
      <c r="BT462" s="126"/>
      <c r="CD462" s="126"/>
      <c r="CN462" s="126"/>
      <c r="CO462" s="126"/>
      <c r="CP462" s="126"/>
      <c r="CQ462" s="126"/>
      <c r="CR462" s="126"/>
      <c r="CS462" s="126"/>
      <c r="CT462" s="126"/>
      <c r="CU462" s="126"/>
      <c r="CX462" s="126"/>
      <c r="DH462" s="126"/>
      <c r="DR462" s="126"/>
      <c r="EB462" s="126"/>
      <c r="EL462" s="126"/>
      <c r="EV462" s="126"/>
      <c r="FF462" s="126"/>
      <c r="FP462" s="126"/>
      <c r="FZ462" s="126"/>
      <c r="GJ462" s="126"/>
      <c r="GT462" s="126"/>
      <c r="HD462" s="126"/>
      <c r="HN462" s="126"/>
      <c r="HX462" s="126"/>
      <c r="IH462" s="126"/>
      <c r="IR462" s="126"/>
      <c r="JB462" s="126"/>
      <c r="JL462" s="126"/>
      <c r="JV462" s="126"/>
      <c r="KF462" s="126"/>
      <c r="KP462" s="126"/>
      <c r="KZ462" s="126"/>
    </row>
    <row xmlns:x14ac="http://schemas.microsoft.com/office/spreadsheetml/2009/9/ac" r="463" s="3" customFormat="true" x14ac:dyDescent="0.25">
      <c r="A463" s="401"/>
      <c r="B463" s="126"/>
      <c r="L463" s="126"/>
      <c r="V463" s="126"/>
      <c r="AF463" s="126"/>
      <c r="AP463" s="126"/>
      <c r="AZ463" s="126"/>
      <c r="BJ463" s="126"/>
      <c r="BT463" s="126"/>
      <c r="CD463" s="126"/>
      <c r="CN463" s="126"/>
      <c r="CO463" s="126"/>
      <c r="CP463" s="126"/>
      <c r="CQ463" s="126"/>
      <c r="CR463" s="126"/>
      <c r="CS463" s="126"/>
      <c r="CT463" s="126"/>
      <c r="CU463" s="126"/>
      <c r="CX463" s="126"/>
      <c r="DH463" s="126"/>
      <c r="DR463" s="126"/>
      <c r="EB463" s="126"/>
      <c r="EL463" s="126"/>
      <c r="EV463" s="126"/>
      <c r="FF463" s="126"/>
      <c r="FP463" s="126"/>
      <c r="FZ463" s="126"/>
      <c r="GJ463" s="126"/>
      <c r="GT463" s="126"/>
      <c r="HD463" s="126"/>
      <c r="HN463" s="126"/>
      <c r="HX463" s="126"/>
      <c r="IH463" s="126"/>
      <c r="IR463" s="126"/>
      <c r="JB463" s="126"/>
      <c r="JL463" s="126"/>
      <c r="JV463" s="126"/>
      <c r="KF463" s="126"/>
      <c r="KP463" s="126"/>
      <c r="KZ463" s="126"/>
    </row>
    <row xmlns:x14ac="http://schemas.microsoft.com/office/spreadsheetml/2009/9/ac" r="464" s="3" customFormat="true" x14ac:dyDescent="0.25">
      <c r="A464" s="401"/>
      <c r="B464" s="126"/>
      <c r="L464" s="126"/>
      <c r="V464" s="126"/>
      <c r="AF464" s="126"/>
      <c r="AP464" s="126"/>
      <c r="AZ464" s="126"/>
      <c r="BJ464" s="126"/>
      <c r="BT464" s="126"/>
      <c r="CD464" s="126"/>
      <c r="CN464" s="126"/>
      <c r="CO464" s="126"/>
      <c r="CP464" s="126"/>
      <c r="CQ464" s="126"/>
      <c r="CR464" s="126"/>
      <c r="CS464" s="126"/>
      <c r="CT464" s="126"/>
      <c r="CU464" s="126"/>
      <c r="CX464" s="126"/>
      <c r="DH464" s="126"/>
      <c r="DR464" s="126"/>
      <c r="EB464" s="126"/>
      <c r="EL464" s="126"/>
      <c r="EV464" s="126"/>
      <c r="FF464" s="126"/>
      <c r="FP464" s="126"/>
      <c r="FZ464" s="126"/>
      <c r="GJ464" s="126"/>
      <c r="GT464" s="126"/>
      <c r="HD464" s="126"/>
      <c r="HN464" s="126"/>
      <c r="HX464" s="126"/>
      <c r="IH464" s="126"/>
      <c r="IR464" s="126"/>
      <c r="JB464" s="126"/>
      <c r="JL464" s="126"/>
      <c r="JV464" s="126"/>
      <c r="KF464" s="126"/>
      <c r="KP464" s="126"/>
      <c r="KZ464" s="126"/>
    </row>
    <row xmlns:x14ac="http://schemas.microsoft.com/office/spreadsheetml/2009/9/ac" r="465" s="3" customFormat="true" x14ac:dyDescent="0.25">
      <c r="A465" s="401"/>
      <c r="B465" s="126"/>
      <c r="L465" s="126"/>
      <c r="V465" s="126"/>
      <c r="AF465" s="126"/>
      <c r="AP465" s="126"/>
      <c r="AZ465" s="126"/>
      <c r="BJ465" s="126"/>
      <c r="BT465" s="126"/>
      <c r="CD465" s="126"/>
      <c r="CN465" s="126"/>
      <c r="CO465" s="126"/>
      <c r="CP465" s="126"/>
      <c r="CQ465" s="126"/>
      <c r="CR465" s="126"/>
      <c r="CS465" s="126"/>
      <c r="CT465" s="126"/>
      <c r="CU465" s="126"/>
      <c r="CX465" s="126"/>
      <c r="DH465" s="126"/>
      <c r="DR465" s="126"/>
      <c r="EB465" s="126"/>
      <c r="EL465" s="126"/>
      <c r="EV465" s="126"/>
      <c r="FF465" s="126"/>
      <c r="FP465" s="126"/>
      <c r="FZ465" s="126"/>
      <c r="GJ465" s="126"/>
      <c r="GT465" s="126"/>
      <c r="HD465" s="126"/>
      <c r="HN465" s="126"/>
      <c r="HX465" s="126"/>
      <c r="IH465" s="126"/>
      <c r="IR465" s="126"/>
      <c r="JB465" s="126"/>
      <c r="JL465" s="126"/>
      <c r="JV465" s="126"/>
      <c r="KF465" s="126"/>
      <c r="KP465" s="126"/>
      <c r="KZ465" s="126"/>
    </row>
    <row xmlns:x14ac="http://schemas.microsoft.com/office/spreadsheetml/2009/9/ac" r="466" s="3" customFormat="true" x14ac:dyDescent="0.25">
      <c r="A466" s="401"/>
      <c r="B466" s="126"/>
      <c r="L466" s="126"/>
      <c r="V466" s="126"/>
      <c r="AF466" s="126"/>
      <c r="AP466" s="126"/>
      <c r="AZ466" s="126"/>
      <c r="BJ466" s="126"/>
      <c r="BT466" s="126"/>
      <c r="CD466" s="126"/>
      <c r="CN466" s="126"/>
      <c r="CO466" s="126"/>
      <c r="CP466" s="126"/>
      <c r="CQ466" s="126"/>
      <c r="CR466" s="126"/>
      <c r="CS466" s="126"/>
      <c r="CT466" s="126"/>
      <c r="CU466" s="126"/>
      <c r="CX466" s="126"/>
      <c r="DH466" s="126"/>
      <c r="DR466" s="126"/>
      <c r="EB466" s="126"/>
      <c r="EL466" s="126"/>
      <c r="EV466" s="126"/>
      <c r="FF466" s="126"/>
      <c r="FP466" s="126"/>
      <c r="FZ466" s="126"/>
      <c r="GJ466" s="126"/>
      <c r="GT466" s="126"/>
      <c r="HD466" s="126"/>
      <c r="HN466" s="126"/>
      <c r="HX466" s="126"/>
      <c r="IH466" s="126"/>
      <c r="IR466" s="126"/>
      <c r="JB466" s="126"/>
      <c r="JL466" s="126"/>
      <c r="JV466" s="126"/>
      <c r="KF466" s="126"/>
      <c r="KP466" s="126"/>
      <c r="KZ466" s="126"/>
    </row>
    <row xmlns:x14ac="http://schemas.microsoft.com/office/spreadsheetml/2009/9/ac" r="467" s="3" customFormat="true" x14ac:dyDescent="0.25">
      <c r="A467" s="401"/>
      <c r="B467" s="126"/>
      <c r="L467" s="126"/>
      <c r="V467" s="126"/>
      <c r="AF467" s="126"/>
      <c r="AP467" s="126"/>
      <c r="AZ467" s="126"/>
      <c r="BJ467" s="126"/>
      <c r="BT467" s="126"/>
      <c r="CD467" s="126"/>
      <c r="CN467" s="126"/>
      <c r="CO467" s="126"/>
      <c r="CP467" s="126"/>
      <c r="CQ467" s="126"/>
      <c r="CR467" s="126"/>
      <c r="CS467" s="126"/>
      <c r="CT467" s="126"/>
      <c r="CU467" s="126"/>
      <c r="CX467" s="126"/>
      <c r="DH467" s="126"/>
      <c r="DR467" s="126"/>
      <c r="EB467" s="126"/>
      <c r="EL467" s="126"/>
      <c r="EV467" s="126"/>
      <c r="FF467" s="126"/>
      <c r="FP467" s="126"/>
      <c r="FZ467" s="126"/>
      <c r="GJ467" s="126"/>
      <c r="GT467" s="126"/>
      <c r="HD467" s="126"/>
      <c r="HN467" s="126"/>
      <c r="HX467" s="126"/>
      <c r="IH467" s="126"/>
      <c r="IR467" s="126"/>
      <c r="JB467" s="126"/>
      <c r="JL467" s="126"/>
      <c r="JV467" s="126"/>
      <c r="KF467" s="126"/>
      <c r="KP467" s="126"/>
      <c r="KZ467" s="126"/>
    </row>
    <row xmlns:x14ac="http://schemas.microsoft.com/office/spreadsheetml/2009/9/ac" r="468" s="3" customFormat="true" x14ac:dyDescent="0.25">
      <c r="A468" s="401"/>
      <c r="B468" s="126"/>
      <c r="L468" s="126"/>
      <c r="V468" s="126"/>
      <c r="AF468" s="126"/>
      <c r="AP468" s="126"/>
      <c r="AZ468" s="126"/>
      <c r="BJ468" s="126"/>
      <c r="BT468" s="126"/>
      <c r="CD468" s="126"/>
      <c r="CN468" s="126"/>
      <c r="CO468" s="126"/>
      <c r="CP468" s="126"/>
      <c r="CQ468" s="126"/>
      <c r="CR468" s="126"/>
      <c r="CS468" s="126"/>
      <c r="CT468" s="126"/>
      <c r="CU468" s="126"/>
      <c r="CX468" s="126"/>
      <c r="DH468" s="126"/>
      <c r="DR468" s="126"/>
      <c r="EB468" s="126"/>
      <c r="EL468" s="126"/>
      <c r="EV468" s="126"/>
      <c r="FF468" s="126"/>
      <c r="FP468" s="126"/>
      <c r="FZ468" s="126"/>
      <c r="GJ468" s="126"/>
      <c r="GT468" s="126"/>
      <c r="HD468" s="126"/>
      <c r="HN468" s="126"/>
      <c r="HX468" s="126"/>
      <c r="IH468" s="126"/>
      <c r="IR468" s="126"/>
      <c r="JB468" s="126"/>
      <c r="JL468" s="126"/>
      <c r="JV468" s="126"/>
      <c r="KF468" s="126"/>
      <c r="KP468" s="126"/>
      <c r="KZ468" s="126"/>
    </row>
    <row xmlns:x14ac="http://schemas.microsoft.com/office/spreadsheetml/2009/9/ac" r="469" s="3" customFormat="true" x14ac:dyDescent="0.25">
      <c r="A469" s="401"/>
      <c r="B469" s="126"/>
      <c r="L469" s="126"/>
      <c r="V469" s="126"/>
      <c r="AF469" s="126"/>
      <c r="AP469" s="126"/>
      <c r="AZ469" s="126"/>
      <c r="BJ469" s="126"/>
      <c r="BT469" s="126"/>
      <c r="CD469" s="126"/>
      <c r="CN469" s="126"/>
      <c r="CO469" s="126"/>
      <c r="CP469" s="126"/>
      <c r="CQ469" s="126"/>
      <c r="CR469" s="126"/>
      <c r="CS469" s="126"/>
      <c r="CT469" s="126"/>
      <c r="CU469" s="126"/>
      <c r="CX469" s="126"/>
      <c r="DH469" s="126"/>
      <c r="DR469" s="126"/>
      <c r="EB469" s="126"/>
      <c r="EL469" s="126"/>
      <c r="EV469" s="126"/>
      <c r="FF469" s="126"/>
      <c r="FP469" s="126"/>
      <c r="FZ469" s="126"/>
      <c r="GJ469" s="126"/>
      <c r="GT469" s="126"/>
      <c r="HD469" s="126"/>
      <c r="HN469" s="126"/>
      <c r="HX469" s="126"/>
      <c r="IH469" s="126"/>
      <c r="IR469" s="126"/>
      <c r="JB469" s="126"/>
      <c r="JL469" s="126"/>
      <c r="JV469" s="126"/>
      <c r="KF469" s="126"/>
      <c r="KP469" s="126"/>
      <c r="KZ469" s="126"/>
    </row>
    <row xmlns:x14ac="http://schemas.microsoft.com/office/spreadsheetml/2009/9/ac" r="470" s="3" customFormat="true" x14ac:dyDescent="0.25">
      <c r="A470" s="401"/>
      <c r="B470" s="126"/>
      <c r="L470" s="126"/>
      <c r="V470" s="126"/>
      <c r="AF470" s="126"/>
      <c r="AP470" s="126"/>
      <c r="AZ470" s="126"/>
      <c r="BJ470" s="126"/>
      <c r="BT470" s="126"/>
      <c r="CD470" s="126"/>
      <c r="CN470" s="126"/>
      <c r="CO470" s="126"/>
      <c r="CP470" s="126"/>
      <c r="CQ470" s="126"/>
      <c r="CR470" s="126"/>
      <c r="CS470" s="126"/>
      <c r="CT470" s="126"/>
      <c r="CU470" s="126"/>
      <c r="CX470" s="126"/>
      <c r="DH470" s="126"/>
      <c r="DR470" s="126"/>
      <c r="EB470" s="126"/>
      <c r="EL470" s="126"/>
      <c r="EV470" s="126"/>
      <c r="FF470" s="126"/>
      <c r="FP470" s="126"/>
      <c r="FZ470" s="126"/>
      <c r="GJ470" s="126"/>
      <c r="GT470" s="126"/>
      <c r="HD470" s="126"/>
      <c r="HN470" s="126"/>
      <c r="HX470" s="126"/>
      <c r="IH470" s="126"/>
      <c r="IR470" s="126"/>
      <c r="JB470" s="126"/>
      <c r="JL470" s="126"/>
      <c r="JV470" s="126"/>
      <c r="KF470" s="126"/>
      <c r="KP470" s="126"/>
      <c r="KZ470" s="126"/>
    </row>
    <row xmlns:x14ac="http://schemas.microsoft.com/office/spreadsheetml/2009/9/ac" r="471" s="3" customFormat="true" x14ac:dyDescent="0.25">
      <c r="A471" s="401"/>
      <c r="B471" s="126"/>
      <c r="L471" s="126"/>
      <c r="V471" s="126"/>
      <c r="AF471" s="126"/>
      <c r="AP471" s="126"/>
      <c r="AZ471" s="126"/>
      <c r="BJ471" s="126"/>
      <c r="BT471" s="126"/>
      <c r="CD471" s="126"/>
      <c r="CN471" s="126"/>
      <c r="CO471" s="126"/>
      <c r="CP471" s="126"/>
      <c r="CQ471" s="126"/>
      <c r="CR471" s="126"/>
      <c r="CS471" s="126"/>
      <c r="CT471" s="126"/>
      <c r="CU471" s="126"/>
      <c r="CX471" s="126"/>
      <c r="DH471" s="126"/>
      <c r="DR471" s="126"/>
      <c r="EB471" s="126"/>
      <c r="EL471" s="126"/>
      <c r="EV471" s="126"/>
      <c r="FF471" s="126"/>
      <c r="FP471" s="126"/>
      <c r="FZ471" s="126"/>
      <c r="GJ471" s="126"/>
      <c r="GT471" s="126"/>
      <c r="HD471" s="126"/>
      <c r="HN471" s="126"/>
      <c r="HX471" s="126"/>
      <c r="IH471" s="126"/>
      <c r="IR471" s="126"/>
      <c r="JB471" s="126"/>
      <c r="JL471" s="126"/>
      <c r="JV471" s="126"/>
      <c r="KF471" s="126"/>
      <c r="KP471" s="126"/>
      <c r="KZ471" s="126"/>
    </row>
    <row xmlns:x14ac="http://schemas.microsoft.com/office/spreadsheetml/2009/9/ac" r="472" s="3" customFormat="true" x14ac:dyDescent="0.25">
      <c r="A472" s="401"/>
      <c r="B472" s="126"/>
      <c r="L472" s="126"/>
      <c r="V472" s="126"/>
      <c r="AF472" s="126"/>
      <c r="AP472" s="126"/>
      <c r="AZ472" s="126"/>
      <c r="BJ472" s="126"/>
      <c r="BT472" s="126"/>
      <c r="CD472" s="126"/>
      <c r="CN472" s="126"/>
      <c r="CO472" s="126"/>
      <c r="CP472" s="126"/>
      <c r="CQ472" s="126"/>
      <c r="CR472" s="126"/>
      <c r="CS472" s="126"/>
      <c r="CT472" s="126"/>
      <c r="CU472" s="126"/>
      <c r="CX472" s="126"/>
      <c r="DH472" s="126"/>
      <c r="DR472" s="126"/>
      <c r="EB472" s="126"/>
      <c r="EL472" s="126"/>
      <c r="EV472" s="126"/>
      <c r="FF472" s="126"/>
      <c r="FP472" s="126"/>
      <c r="FZ472" s="126"/>
      <c r="GJ472" s="126"/>
      <c r="GT472" s="126"/>
      <c r="HD472" s="126"/>
      <c r="HN472" s="126"/>
      <c r="HX472" s="126"/>
      <c r="IH472" s="126"/>
      <c r="IR472" s="126"/>
      <c r="JB472" s="126"/>
      <c r="JL472" s="126"/>
      <c r="JV472" s="126"/>
      <c r="KF472" s="126"/>
      <c r="KP472" s="126"/>
      <c r="KZ472" s="126"/>
    </row>
    <row xmlns:x14ac="http://schemas.microsoft.com/office/spreadsheetml/2009/9/ac" r="473" s="3" customFormat="true" x14ac:dyDescent="0.25">
      <c r="A473" s="401"/>
      <c r="B473" s="126"/>
      <c r="L473" s="126"/>
      <c r="V473" s="126"/>
      <c r="AF473" s="126"/>
      <c r="AP473" s="126"/>
      <c r="AZ473" s="126"/>
      <c r="BJ473" s="126"/>
      <c r="BT473" s="126"/>
      <c r="CD473" s="126"/>
      <c r="CN473" s="126"/>
      <c r="CO473" s="126"/>
      <c r="CP473" s="126"/>
      <c r="CQ473" s="126"/>
      <c r="CR473" s="126"/>
      <c r="CS473" s="126"/>
      <c r="CT473" s="126"/>
      <c r="CU473" s="126"/>
      <c r="CX473" s="126"/>
      <c r="DH473" s="126"/>
      <c r="DR473" s="126"/>
      <c r="EB473" s="126"/>
      <c r="EL473" s="126"/>
      <c r="EV473" s="126"/>
      <c r="FF473" s="126"/>
      <c r="FP473" s="126"/>
      <c r="FZ473" s="126"/>
      <c r="GJ473" s="126"/>
      <c r="GT473" s="126"/>
      <c r="HD473" s="126"/>
      <c r="HN473" s="126"/>
      <c r="HX473" s="126"/>
      <c r="IH473" s="126"/>
      <c r="IR473" s="126"/>
      <c r="JB473" s="126"/>
      <c r="JL473" s="126"/>
      <c r="JV473" s="126"/>
      <c r="KF473" s="126"/>
      <c r="KP473" s="126"/>
      <c r="KZ473" s="126"/>
    </row>
    <row xmlns:x14ac="http://schemas.microsoft.com/office/spreadsheetml/2009/9/ac" r="474" s="3" customFormat="true" x14ac:dyDescent="0.25">
      <c r="A474" s="401"/>
      <c r="B474" s="126"/>
      <c r="L474" s="126"/>
      <c r="V474" s="126"/>
      <c r="AF474" s="126"/>
      <c r="AP474" s="126"/>
      <c r="AZ474" s="126"/>
      <c r="BJ474" s="126"/>
      <c r="BT474" s="126"/>
      <c r="CD474" s="126"/>
      <c r="CN474" s="126"/>
      <c r="CO474" s="126"/>
      <c r="CP474" s="126"/>
      <c r="CQ474" s="126"/>
      <c r="CR474" s="126"/>
      <c r="CS474" s="126"/>
      <c r="CT474" s="126"/>
      <c r="CU474" s="126"/>
      <c r="CX474" s="126"/>
      <c r="DH474" s="126"/>
      <c r="DR474" s="126"/>
      <c r="EB474" s="126"/>
      <c r="EL474" s="126"/>
      <c r="EV474" s="126"/>
      <c r="FF474" s="126"/>
      <c r="FP474" s="126"/>
      <c r="FZ474" s="126"/>
      <c r="GJ474" s="126"/>
      <c r="GT474" s="126"/>
      <c r="HD474" s="126"/>
      <c r="HN474" s="126"/>
      <c r="HX474" s="126"/>
      <c r="IH474" s="126"/>
      <c r="IR474" s="126"/>
      <c r="JB474" s="126"/>
      <c r="JL474" s="126"/>
      <c r="JV474" s="126"/>
      <c r="KF474" s="126"/>
      <c r="KP474" s="126"/>
      <c r="KZ474" s="126"/>
    </row>
    <row xmlns:x14ac="http://schemas.microsoft.com/office/spreadsheetml/2009/9/ac" r="475" s="3" customFormat="true" x14ac:dyDescent="0.25">
      <c r="A475" s="401"/>
      <c r="B475" s="126"/>
      <c r="L475" s="126"/>
      <c r="V475" s="126"/>
      <c r="AF475" s="126"/>
      <c r="AP475" s="126"/>
      <c r="AZ475" s="126"/>
      <c r="BJ475" s="126"/>
      <c r="BT475" s="126"/>
      <c r="CD475" s="126"/>
      <c r="CN475" s="126"/>
      <c r="CO475" s="126"/>
      <c r="CP475" s="126"/>
      <c r="CQ475" s="126"/>
      <c r="CR475" s="126"/>
      <c r="CS475" s="126"/>
      <c r="CT475" s="126"/>
      <c r="CU475" s="126"/>
      <c r="CX475" s="126"/>
      <c r="DH475" s="126"/>
      <c r="DR475" s="126"/>
      <c r="EB475" s="126"/>
      <c r="EL475" s="126"/>
      <c r="EV475" s="126"/>
      <c r="FF475" s="126"/>
      <c r="FP475" s="126"/>
      <c r="FZ475" s="126"/>
      <c r="GJ475" s="126"/>
      <c r="GT475" s="126"/>
      <c r="HD475" s="126"/>
      <c r="HN475" s="126"/>
      <c r="HX475" s="126"/>
      <c r="IH475" s="126"/>
      <c r="IR475" s="126"/>
      <c r="JB475" s="126"/>
      <c r="JL475" s="126"/>
      <c r="JV475" s="126"/>
      <c r="KF475" s="126"/>
      <c r="KP475" s="126"/>
      <c r="KZ475" s="126"/>
    </row>
    <row xmlns:x14ac="http://schemas.microsoft.com/office/spreadsheetml/2009/9/ac" r="476" s="3" customFormat="true" x14ac:dyDescent="0.25">
      <c r="A476" s="401"/>
      <c r="B476" s="126"/>
      <c r="L476" s="126"/>
      <c r="V476" s="126"/>
      <c r="AF476" s="126"/>
      <c r="AP476" s="126"/>
      <c r="AZ476" s="126"/>
      <c r="BJ476" s="126"/>
      <c r="BT476" s="126"/>
      <c r="CD476" s="126"/>
      <c r="CN476" s="126"/>
      <c r="CO476" s="126"/>
      <c r="CP476" s="126"/>
      <c r="CQ476" s="126"/>
      <c r="CR476" s="126"/>
      <c r="CS476" s="126"/>
      <c r="CT476" s="126"/>
      <c r="CU476" s="126"/>
      <c r="CX476" s="126"/>
      <c r="DH476" s="126"/>
      <c r="DR476" s="126"/>
      <c r="EB476" s="126"/>
      <c r="EL476" s="126"/>
      <c r="EV476" s="126"/>
      <c r="FF476" s="126"/>
      <c r="FP476" s="126"/>
      <c r="FZ476" s="126"/>
      <c r="GJ476" s="126"/>
      <c r="GT476" s="126"/>
      <c r="HD476" s="126"/>
      <c r="HN476" s="126"/>
      <c r="HX476" s="126"/>
      <c r="IH476" s="126"/>
      <c r="IR476" s="126"/>
      <c r="JB476" s="126"/>
      <c r="JL476" s="126"/>
      <c r="JV476" s="126"/>
      <c r="KF476" s="126"/>
      <c r="KP476" s="126"/>
      <c r="KZ476" s="126"/>
    </row>
    <row xmlns:x14ac="http://schemas.microsoft.com/office/spreadsheetml/2009/9/ac" r="477" s="3" customFormat="true" x14ac:dyDescent="0.25">
      <c r="A477" s="401"/>
      <c r="B477" s="126"/>
      <c r="L477" s="126"/>
      <c r="V477" s="126"/>
      <c r="AF477" s="126"/>
      <c r="AP477" s="126"/>
      <c r="AZ477" s="126"/>
      <c r="BJ477" s="126"/>
      <c r="BT477" s="126"/>
      <c r="CD477" s="126"/>
      <c r="CN477" s="126"/>
      <c r="CO477" s="126"/>
      <c r="CP477" s="126"/>
      <c r="CQ477" s="126"/>
      <c r="CR477" s="126"/>
      <c r="CS477" s="126"/>
      <c r="CT477" s="126"/>
      <c r="CU477" s="126"/>
      <c r="CX477" s="126"/>
      <c r="DH477" s="126"/>
      <c r="DR477" s="126"/>
      <c r="EB477" s="126"/>
      <c r="EL477" s="126"/>
      <c r="EV477" s="126"/>
      <c r="FF477" s="126"/>
      <c r="FP477" s="126"/>
      <c r="FZ477" s="126"/>
      <c r="GJ477" s="126"/>
      <c r="GT477" s="126"/>
      <c r="HD477" s="126"/>
      <c r="HN477" s="126"/>
      <c r="HX477" s="126"/>
      <c r="IH477" s="126"/>
      <c r="IR477" s="126"/>
      <c r="JB477" s="126"/>
      <c r="JL477" s="126"/>
      <c r="JV477" s="126"/>
      <c r="KF477" s="126"/>
      <c r="KP477" s="126"/>
      <c r="KZ477" s="126"/>
    </row>
    <row xmlns:x14ac="http://schemas.microsoft.com/office/spreadsheetml/2009/9/ac" r="478" s="3" customFormat="true" x14ac:dyDescent="0.25">
      <c r="A478" s="401"/>
      <c r="B478" s="126"/>
      <c r="L478" s="126"/>
      <c r="V478" s="126"/>
      <c r="AF478" s="126"/>
      <c r="AP478" s="126"/>
      <c r="AZ478" s="126"/>
      <c r="BJ478" s="126"/>
      <c r="BT478" s="126"/>
      <c r="CD478" s="126"/>
      <c r="CN478" s="126"/>
      <c r="CO478" s="126"/>
      <c r="CP478" s="126"/>
      <c r="CQ478" s="126"/>
      <c r="CR478" s="126"/>
      <c r="CS478" s="126"/>
      <c r="CT478" s="126"/>
      <c r="CU478" s="126"/>
      <c r="CX478" s="126"/>
      <c r="DH478" s="126"/>
      <c r="DR478" s="126"/>
      <c r="EB478" s="126"/>
      <c r="EL478" s="126"/>
      <c r="EV478" s="126"/>
      <c r="FF478" s="126"/>
      <c r="FP478" s="126"/>
      <c r="FZ478" s="126"/>
      <c r="GJ478" s="126"/>
      <c r="GT478" s="126"/>
      <c r="HD478" s="126"/>
      <c r="HN478" s="126"/>
      <c r="HX478" s="126"/>
      <c r="IH478" s="126"/>
      <c r="IR478" s="126"/>
      <c r="JB478" s="126"/>
      <c r="JL478" s="126"/>
      <c r="JV478" s="126"/>
      <c r="KF478" s="126"/>
      <c r="KP478" s="126"/>
      <c r="KZ478" s="126"/>
    </row>
    <row xmlns:x14ac="http://schemas.microsoft.com/office/spreadsheetml/2009/9/ac" r="479" s="3" customFormat="true" x14ac:dyDescent="0.25">
      <c r="A479" s="401"/>
      <c r="B479" s="126"/>
      <c r="L479" s="126"/>
      <c r="V479" s="126"/>
      <c r="AF479" s="126"/>
      <c r="AP479" s="126"/>
      <c r="AZ479" s="126"/>
      <c r="BJ479" s="126"/>
      <c r="BT479" s="126"/>
      <c r="CD479" s="126"/>
      <c r="CN479" s="126"/>
      <c r="CO479" s="126"/>
      <c r="CP479" s="126"/>
      <c r="CQ479" s="126"/>
      <c r="CR479" s="126"/>
      <c r="CS479" s="126"/>
      <c r="CT479" s="126"/>
      <c r="CU479" s="126"/>
      <c r="CX479" s="126"/>
      <c r="DH479" s="126"/>
      <c r="DR479" s="126"/>
      <c r="EB479" s="126"/>
      <c r="EL479" s="126"/>
      <c r="EV479" s="126"/>
      <c r="FF479" s="126"/>
      <c r="FP479" s="126"/>
      <c r="FZ479" s="126"/>
      <c r="GJ479" s="126"/>
      <c r="GT479" s="126"/>
      <c r="HD479" s="126"/>
      <c r="HN479" s="126"/>
      <c r="HX479" s="126"/>
      <c r="IH479" s="126"/>
      <c r="IR479" s="126"/>
      <c r="JB479" s="126"/>
      <c r="JL479" s="126"/>
      <c r="JV479" s="126"/>
      <c r="KF479" s="126"/>
      <c r="KP479" s="126"/>
      <c r="KZ479" s="126"/>
    </row>
    <row xmlns:x14ac="http://schemas.microsoft.com/office/spreadsheetml/2009/9/ac" r="480" s="3" customFormat="true" x14ac:dyDescent="0.25">
      <c r="A480" s="401"/>
      <c r="B480" s="126"/>
      <c r="L480" s="126"/>
      <c r="V480" s="126"/>
      <c r="AF480" s="126"/>
      <c r="AP480" s="126"/>
      <c r="AZ480" s="126"/>
      <c r="BJ480" s="126"/>
      <c r="BT480" s="126"/>
      <c r="CD480" s="126"/>
      <c r="CN480" s="126"/>
      <c r="CO480" s="126"/>
      <c r="CP480" s="126"/>
      <c r="CQ480" s="126"/>
      <c r="CR480" s="126"/>
      <c r="CS480" s="126"/>
      <c r="CT480" s="126"/>
      <c r="CU480" s="126"/>
      <c r="CX480" s="126"/>
      <c r="DH480" s="126"/>
      <c r="DR480" s="126"/>
      <c r="EB480" s="126"/>
      <c r="EL480" s="126"/>
      <c r="EV480" s="126"/>
      <c r="FF480" s="126"/>
      <c r="FP480" s="126"/>
      <c r="FZ480" s="126"/>
      <c r="GJ480" s="126"/>
      <c r="GT480" s="126"/>
      <c r="HD480" s="126"/>
      <c r="HN480" s="126"/>
      <c r="HX480" s="126"/>
      <c r="IH480" s="126"/>
      <c r="IR480" s="126"/>
      <c r="JB480" s="126"/>
      <c r="JL480" s="126"/>
      <c r="JV480" s="126"/>
      <c r="KF480" s="126"/>
      <c r="KP480" s="126"/>
      <c r="KZ480" s="126"/>
    </row>
    <row xmlns:x14ac="http://schemas.microsoft.com/office/spreadsheetml/2009/9/ac" r="481" s="3" customFormat="true" x14ac:dyDescent="0.25">
      <c r="A481" s="401"/>
      <c r="B481" s="126"/>
      <c r="L481" s="126"/>
      <c r="V481" s="126"/>
      <c r="AF481" s="126"/>
      <c r="AP481" s="126"/>
      <c r="AZ481" s="126"/>
      <c r="BJ481" s="126"/>
      <c r="BT481" s="126"/>
      <c r="CD481" s="126"/>
      <c r="CN481" s="126"/>
      <c r="CO481" s="126"/>
      <c r="CP481" s="126"/>
      <c r="CQ481" s="126"/>
      <c r="CR481" s="126"/>
      <c r="CS481" s="126"/>
      <c r="CT481" s="126"/>
      <c r="CU481" s="126"/>
      <c r="CX481" s="126"/>
      <c r="DH481" s="126"/>
      <c r="DR481" s="126"/>
      <c r="EB481" s="126"/>
      <c r="EL481" s="126"/>
      <c r="EV481" s="126"/>
      <c r="FF481" s="126"/>
      <c r="FP481" s="126"/>
      <c r="FZ481" s="126"/>
      <c r="GJ481" s="126"/>
      <c r="GT481" s="126"/>
      <c r="HD481" s="126"/>
      <c r="HN481" s="126"/>
      <c r="HX481" s="126"/>
      <c r="IH481" s="126"/>
      <c r="IR481" s="126"/>
      <c r="JB481" s="126"/>
      <c r="JL481" s="126"/>
      <c r="JV481" s="126"/>
      <c r="KF481" s="126"/>
      <c r="KP481" s="126"/>
      <c r="KZ481" s="126"/>
    </row>
    <row xmlns:x14ac="http://schemas.microsoft.com/office/spreadsheetml/2009/9/ac" r="482" s="3" customFormat="true" x14ac:dyDescent="0.25">
      <c r="A482" s="401"/>
      <c r="B482" s="126"/>
      <c r="L482" s="126"/>
      <c r="V482" s="126"/>
      <c r="AF482" s="126"/>
      <c r="AP482" s="126"/>
      <c r="AZ482" s="126"/>
      <c r="BJ482" s="126"/>
      <c r="BT482" s="126"/>
      <c r="CD482" s="126"/>
      <c r="CN482" s="126"/>
      <c r="CO482" s="126"/>
      <c r="CP482" s="126"/>
      <c r="CQ482" s="126"/>
      <c r="CR482" s="126"/>
      <c r="CS482" s="126"/>
      <c r="CT482" s="126"/>
      <c r="CU482" s="126"/>
      <c r="CX482" s="126"/>
      <c r="DH482" s="126"/>
      <c r="DR482" s="126"/>
      <c r="EB482" s="126"/>
      <c r="EL482" s="126"/>
      <c r="EV482" s="126"/>
      <c r="FF482" s="126"/>
      <c r="FP482" s="126"/>
      <c r="FZ482" s="126"/>
      <c r="GJ482" s="126"/>
      <c r="GT482" s="126"/>
      <c r="HD482" s="126"/>
      <c r="HN482" s="126"/>
      <c r="HX482" s="126"/>
      <c r="IH482" s="126"/>
      <c r="IR482" s="126"/>
      <c r="JB482" s="126"/>
      <c r="JL482" s="126"/>
      <c r="JV482" s="126"/>
      <c r="KF482" s="126"/>
      <c r="KP482" s="126"/>
      <c r="KZ482" s="126"/>
    </row>
    <row xmlns:x14ac="http://schemas.microsoft.com/office/spreadsheetml/2009/9/ac" r="483" s="3" customFormat="true" x14ac:dyDescent="0.25">
      <c r="A483" s="401"/>
      <c r="B483" s="126"/>
      <c r="L483" s="126"/>
      <c r="V483" s="126"/>
      <c r="AF483" s="126"/>
      <c r="AP483" s="126"/>
      <c r="AZ483" s="126"/>
      <c r="BJ483" s="126"/>
      <c r="BT483" s="126"/>
      <c r="CD483" s="126"/>
      <c r="CN483" s="126"/>
      <c r="CO483" s="126"/>
      <c r="CP483" s="126"/>
      <c r="CQ483" s="126"/>
      <c r="CR483" s="126"/>
      <c r="CS483" s="126"/>
      <c r="CT483" s="126"/>
      <c r="CU483" s="126"/>
      <c r="CX483" s="126"/>
      <c r="DH483" s="126"/>
      <c r="DR483" s="126"/>
      <c r="EB483" s="126"/>
      <c r="EL483" s="126"/>
      <c r="EV483" s="126"/>
      <c r="FF483" s="126"/>
      <c r="FP483" s="126"/>
      <c r="FZ483" s="126"/>
      <c r="GJ483" s="126"/>
      <c r="GT483" s="126"/>
      <c r="HD483" s="126"/>
      <c r="HN483" s="126"/>
      <c r="HX483" s="126"/>
      <c r="IH483" s="126"/>
      <c r="IR483" s="126"/>
      <c r="JB483" s="126"/>
      <c r="JL483" s="126"/>
      <c r="JV483" s="126"/>
      <c r="KF483" s="126"/>
      <c r="KP483" s="126"/>
      <c r="KZ483" s="126"/>
    </row>
    <row xmlns:x14ac="http://schemas.microsoft.com/office/spreadsheetml/2009/9/ac" r="484" s="3" customFormat="true" x14ac:dyDescent="0.25">
      <c r="A484" s="401"/>
      <c r="B484" s="126"/>
      <c r="L484" s="126"/>
      <c r="V484" s="126"/>
      <c r="AF484" s="126"/>
      <c r="AP484" s="126"/>
      <c r="AZ484" s="126"/>
      <c r="BJ484" s="126"/>
      <c r="BT484" s="126"/>
      <c r="CD484" s="126"/>
      <c r="CN484" s="126"/>
      <c r="CO484" s="126"/>
      <c r="CP484" s="126"/>
      <c r="CQ484" s="126"/>
      <c r="CR484" s="126"/>
      <c r="CS484" s="126"/>
      <c r="CT484" s="126"/>
      <c r="CU484" s="126"/>
      <c r="CX484" s="126"/>
      <c r="DH484" s="126"/>
      <c r="DR484" s="126"/>
      <c r="EB484" s="126"/>
      <c r="EL484" s="126"/>
      <c r="EV484" s="126"/>
      <c r="FF484" s="126"/>
      <c r="FP484" s="126"/>
      <c r="FZ484" s="126"/>
      <c r="GJ484" s="126"/>
      <c r="GT484" s="126"/>
      <c r="HD484" s="126"/>
      <c r="HN484" s="126"/>
      <c r="HX484" s="126"/>
      <c r="IH484" s="126"/>
      <c r="IR484" s="126"/>
      <c r="JB484" s="126"/>
      <c r="JL484" s="126"/>
      <c r="JV484" s="126"/>
      <c r="KF484" s="126"/>
      <c r="KP484" s="126"/>
      <c r="KZ484" s="126"/>
    </row>
    <row xmlns:x14ac="http://schemas.microsoft.com/office/spreadsheetml/2009/9/ac" r="485" s="3" customFormat="true" x14ac:dyDescent="0.25">
      <c r="A485" s="401"/>
      <c r="B485" s="126"/>
      <c r="L485" s="126"/>
      <c r="V485" s="126"/>
      <c r="AF485" s="126"/>
      <c r="AP485" s="126"/>
      <c r="AZ485" s="126"/>
      <c r="BJ485" s="126"/>
      <c r="BT485" s="126"/>
      <c r="CD485" s="126"/>
      <c r="CN485" s="126"/>
      <c r="CO485" s="126"/>
      <c r="CP485" s="126"/>
      <c r="CQ485" s="126"/>
      <c r="CR485" s="126"/>
      <c r="CS485" s="126"/>
      <c r="CT485" s="126"/>
      <c r="CU485" s="126"/>
      <c r="CX485" s="126"/>
      <c r="DH485" s="126"/>
      <c r="DR485" s="126"/>
      <c r="EB485" s="126"/>
      <c r="EL485" s="126"/>
      <c r="EV485" s="126"/>
      <c r="FF485" s="126"/>
      <c r="FP485" s="126"/>
      <c r="FZ485" s="126"/>
      <c r="GJ485" s="126"/>
      <c r="GT485" s="126"/>
      <c r="HD485" s="126"/>
      <c r="HN485" s="126"/>
      <c r="HX485" s="126"/>
      <c r="IH485" s="126"/>
      <c r="IR485" s="126"/>
      <c r="JB485" s="126"/>
      <c r="JL485" s="126"/>
      <c r="JV485" s="126"/>
      <c r="KF485" s="126"/>
      <c r="KP485" s="126"/>
      <c r="KZ485" s="126"/>
    </row>
    <row xmlns:x14ac="http://schemas.microsoft.com/office/spreadsheetml/2009/9/ac" r="486" s="3" customFormat="true" x14ac:dyDescent="0.25">
      <c r="A486" s="401"/>
      <c r="B486" s="126"/>
      <c r="L486" s="126"/>
      <c r="V486" s="126"/>
      <c r="AF486" s="126"/>
      <c r="AP486" s="126"/>
      <c r="AZ486" s="126"/>
      <c r="BJ486" s="126"/>
      <c r="BT486" s="126"/>
      <c r="CD486" s="126"/>
      <c r="CN486" s="126"/>
      <c r="CO486" s="126"/>
      <c r="CP486" s="126"/>
      <c r="CQ486" s="126"/>
      <c r="CR486" s="126"/>
      <c r="CS486" s="126"/>
      <c r="CT486" s="126"/>
      <c r="CU486" s="126"/>
      <c r="CX486" s="126"/>
      <c r="DH486" s="126"/>
      <c r="DR486" s="126"/>
      <c r="EB486" s="126"/>
      <c r="EL486" s="126"/>
      <c r="EV486" s="126"/>
      <c r="FF486" s="126"/>
      <c r="FP486" s="126"/>
      <c r="FZ486" s="126"/>
      <c r="GJ486" s="126"/>
      <c r="GT486" s="126"/>
      <c r="HD486" s="126"/>
      <c r="HN486" s="126"/>
      <c r="HX486" s="126"/>
      <c r="IH486" s="126"/>
      <c r="IR486" s="126"/>
      <c r="JB486" s="126"/>
      <c r="JL486" s="126"/>
      <c r="JV486" s="126"/>
      <c r="KF486" s="126"/>
      <c r="KP486" s="126"/>
      <c r="KZ486" s="126"/>
    </row>
    <row xmlns:x14ac="http://schemas.microsoft.com/office/spreadsheetml/2009/9/ac" r="487" s="3" customFormat="true" x14ac:dyDescent="0.25">
      <c r="A487" s="401"/>
      <c r="B487" s="126"/>
      <c r="L487" s="126"/>
      <c r="V487" s="126"/>
      <c r="AF487" s="126"/>
      <c r="AP487" s="126"/>
      <c r="AZ487" s="126"/>
      <c r="BJ487" s="126"/>
      <c r="BT487" s="126"/>
      <c r="CD487" s="126"/>
      <c r="CN487" s="126"/>
      <c r="CO487" s="126"/>
      <c r="CP487" s="126"/>
      <c r="CQ487" s="126"/>
      <c r="CR487" s="126"/>
      <c r="CS487" s="126"/>
      <c r="CT487" s="126"/>
      <c r="CU487" s="126"/>
      <c r="CX487" s="126"/>
      <c r="DH487" s="126"/>
      <c r="DR487" s="126"/>
      <c r="EB487" s="126"/>
      <c r="EL487" s="126"/>
      <c r="EV487" s="126"/>
      <c r="FF487" s="126"/>
      <c r="FP487" s="126"/>
      <c r="FZ487" s="126"/>
      <c r="GJ487" s="126"/>
      <c r="GT487" s="126"/>
      <c r="HD487" s="126"/>
      <c r="HN487" s="126"/>
      <c r="HX487" s="126"/>
      <c r="IH487" s="126"/>
      <c r="IR487" s="126"/>
      <c r="JB487" s="126"/>
      <c r="JL487" s="126"/>
      <c r="JV487" s="126"/>
      <c r="KF487" s="126"/>
      <c r="KP487" s="126"/>
      <c r="KZ487" s="126"/>
    </row>
    <row xmlns:x14ac="http://schemas.microsoft.com/office/spreadsheetml/2009/9/ac" r="488" s="3" customFormat="true" x14ac:dyDescent="0.25">
      <c r="A488" s="401"/>
      <c r="B488" s="126"/>
      <c r="L488" s="126"/>
      <c r="V488" s="126"/>
      <c r="AF488" s="126"/>
      <c r="AP488" s="126"/>
      <c r="AZ488" s="126"/>
      <c r="BJ488" s="126"/>
      <c r="BT488" s="126"/>
      <c r="CD488" s="126"/>
      <c r="CN488" s="126"/>
      <c r="CO488" s="126"/>
      <c r="CP488" s="126"/>
      <c r="CQ488" s="126"/>
      <c r="CR488" s="126"/>
      <c r="CS488" s="126"/>
      <c r="CT488" s="126"/>
      <c r="CU488" s="126"/>
      <c r="CX488" s="126"/>
      <c r="DH488" s="126"/>
      <c r="DR488" s="126"/>
      <c r="EB488" s="126"/>
      <c r="EL488" s="126"/>
      <c r="EV488" s="126"/>
      <c r="FF488" s="126"/>
      <c r="FP488" s="126"/>
      <c r="FZ488" s="126"/>
      <c r="GJ488" s="126"/>
      <c r="GT488" s="126"/>
      <c r="HD488" s="126"/>
      <c r="HN488" s="126"/>
      <c r="HX488" s="126"/>
      <c r="IH488" s="126"/>
      <c r="IR488" s="126"/>
      <c r="JB488" s="126"/>
      <c r="JL488" s="126"/>
      <c r="JV488" s="126"/>
      <c r="KF488" s="126"/>
      <c r="KP488" s="126"/>
      <c r="KZ488" s="126"/>
    </row>
    <row xmlns:x14ac="http://schemas.microsoft.com/office/spreadsheetml/2009/9/ac" r="489" s="3" customFormat="true" x14ac:dyDescent="0.25">
      <c r="A489" s="401"/>
      <c r="B489" s="126"/>
      <c r="L489" s="126"/>
      <c r="V489" s="126"/>
      <c r="AF489" s="126"/>
      <c r="AP489" s="126"/>
      <c r="AZ489" s="126"/>
      <c r="BJ489" s="126"/>
      <c r="BT489" s="126"/>
      <c r="CD489" s="126"/>
      <c r="CN489" s="126"/>
      <c r="CO489" s="126"/>
      <c r="CP489" s="126"/>
      <c r="CQ489" s="126"/>
      <c r="CR489" s="126"/>
      <c r="CS489" s="126"/>
      <c r="CT489" s="126"/>
      <c r="CU489" s="126"/>
      <c r="CX489" s="126"/>
      <c r="DH489" s="126"/>
      <c r="DR489" s="126"/>
      <c r="EB489" s="126"/>
      <c r="EL489" s="126"/>
      <c r="EV489" s="126"/>
      <c r="FF489" s="126"/>
      <c r="FP489" s="126"/>
      <c r="FZ489" s="126"/>
      <c r="GJ489" s="126"/>
      <c r="GT489" s="126"/>
      <c r="HD489" s="126"/>
      <c r="HN489" s="126"/>
      <c r="HX489" s="126"/>
      <c r="IH489" s="126"/>
      <c r="IR489" s="126"/>
      <c r="JB489" s="126"/>
      <c r="JL489" s="126"/>
      <c r="JV489" s="126"/>
      <c r="KF489" s="126"/>
      <c r="KP489" s="126"/>
      <c r="KZ489" s="126"/>
    </row>
    <row xmlns:x14ac="http://schemas.microsoft.com/office/spreadsheetml/2009/9/ac" r="490" s="3" customFormat="true" x14ac:dyDescent="0.25">
      <c r="A490" s="401"/>
      <c r="B490" s="126"/>
      <c r="L490" s="126"/>
      <c r="V490" s="126"/>
      <c r="AF490" s="126"/>
      <c r="AP490" s="126"/>
      <c r="AZ490" s="126"/>
      <c r="BJ490" s="126"/>
      <c r="BT490" s="126"/>
      <c r="CD490" s="126"/>
      <c r="CN490" s="126"/>
      <c r="CO490" s="126"/>
      <c r="CP490" s="126"/>
      <c r="CQ490" s="126"/>
      <c r="CR490" s="126"/>
      <c r="CS490" s="126"/>
      <c r="CT490" s="126"/>
      <c r="CU490" s="126"/>
      <c r="CX490" s="126"/>
      <c r="DH490" s="126"/>
      <c r="DR490" s="126"/>
      <c r="EB490" s="126"/>
      <c r="EL490" s="126"/>
      <c r="EV490" s="126"/>
      <c r="FF490" s="126"/>
      <c r="FP490" s="126"/>
      <c r="FZ490" s="126"/>
      <c r="GJ490" s="126"/>
      <c r="GT490" s="126"/>
      <c r="HD490" s="126"/>
      <c r="HN490" s="126"/>
      <c r="HX490" s="126"/>
      <c r="IH490" s="126"/>
      <c r="IR490" s="126"/>
      <c r="JB490" s="126"/>
      <c r="JL490" s="126"/>
      <c r="JV490" s="126"/>
      <c r="KF490" s="126"/>
      <c r="KP490" s="126"/>
      <c r="KZ490" s="126"/>
    </row>
    <row xmlns:x14ac="http://schemas.microsoft.com/office/spreadsheetml/2009/9/ac" r="491" s="3" customFormat="true" x14ac:dyDescent="0.25">
      <c r="A491" s="401"/>
      <c r="B491" s="126"/>
      <c r="L491" s="126"/>
      <c r="V491" s="126"/>
      <c r="AF491" s="126"/>
      <c r="AP491" s="126"/>
      <c r="AZ491" s="126"/>
      <c r="BJ491" s="126"/>
      <c r="BT491" s="126"/>
      <c r="CD491" s="126"/>
      <c r="CN491" s="126"/>
      <c r="CO491" s="126"/>
      <c r="CP491" s="126"/>
      <c r="CQ491" s="126"/>
      <c r="CR491" s="126"/>
      <c r="CS491" s="126"/>
      <c r="CT491" s="126"/>
      <c r="CU491" s="126"/>
      <c r="CX491" s="126"/>
      <c r="DH491" s="126"/>
      <c r="DR491" s="126"/>
      <c r="EB491" s="126"/>
      <c r="EL491" s="126"/>
      <c r="EV491" s="126"/>
      <c r="FF491" s="126"/>
      <c r="FP491" s="126"/>
      <c r="FZ491" s="126"/>
      <c r="GJ491" s="126"/>
      <c r="GT491" s="126"/>
      <c r="HD491" s="126"/>
      <c r="HN491" s="126"/>
      <c r="HX491" s="126"/>
      <c r="IH491" s="126"/>
      <c r="IR491" s="126"/>
      <c r="JB491" s="126"/>
      <c r="JL491" s="126"/>
      <c r="JV491" s="126"/>
      <c r="KF491" s="126"/>
      <c r="KP491" s="126"/>
      <c r="KZ491" s="126"/>
    </row>
    <row xmlns:x14ac="http://schemas.microsoft.com/office/spreadsheetml/2009/9/ac" r="492" s="3" customFormat="true" x14ac:dyDescent="0.25">
      <c r="A492" s="401"/>
      <c r="B492" s="126"/>
      <c r="L492" s="126"/>
      <c r="V492" s="126"/>
      <c r="AF492" s="126"/>
      <c r="AP492" s="126"/>
      <c r="AZ492" s="126"/>
      <c r="BJ492" s="126"/>
      <c r="BT492" s="126"/>
      <c r="CD492" s="126"/>
      <c r="CN492" s="126"/>
      <c r="CO492" s="126"/>
      <c r="CP492" s="126"/>
      <c r="CQ492" s="126"/>
      <c r="CR492" s="126"/>
      <c r="CS492" s="126"/>
      <c r="CT492" s="126"/>
      <c r="CU492" s="126"/>
      <c r="CX492" s="126"/>
      <c r="DH492" s="126"/>
      <c r="DR492" s="126"/>
      <c r="EB492" s="126"/>
      <c r="EL492" s="126"/>
      <c r="EV492" s="126"/>
      <c r="FF492" s="126"/>
      <c r="FP492" s="126"/>
      <c r="FZ492" s="126"/>
      <c r="GJ492" s="126"/>
      <c r="GT492" s="126"/>
      <c r="HD492" s="126"/>
      <c r="HN492" s="126"/>
      <c r="HX492" s="126"/>
      <c r="IH492" s="126"/>
      <c r="IR492" s="126"/>
      <c r="JB492" s="126"/>
      <c r="JL492" s="126"/>
      <c r="JV492" s="126"/>
      <c r="KF492" s="126"/>
      <c r="KP492" s="126"/>
      <c r="KZ492" s="126"/>
    </row>
    <row xmlns:x14ac="http://schemas.microsoft.com/office/spreadsheetml/2009/9/ac" r="493" s="3" customFormat="true" x14ac:dyDescent="0.25">
      <c r="A493" s="401"/>
      <c r="B493" s="126"/>
      <c r="L493" s="126"/>
      <c r="V493" s="126"/>
      <c r="AF493" s="126"/>
      <c r="AP493" s="126"/>
      <c r="AZ493" s="126"/>
      <c r="BJ493" s="126"/>
      <c r="BT493" s="126"/>
      <c r="CD493" s="126"/>
      <c r="CN493" s="126"/>
      <c r="CO493" s="126"/>
      <c r="CP493" s="126"/>
      <c r="CQ493" s="126"/>
      <c r="CR493" s="126"/>
      <c r="CS493" s="126"/>
      <c r="CT493" s="126"/>
      <c r="CU493" s="126"/>
      <c r="CX493" s="126"/>
      <c r="DH493" s="126"/>
      <c r="DR493" s="126"/>
      <c r="EB493" s="126"/>
      <c r="EL493" s="126"/>
      <c r="EV493" s="126"/>
      <c r="FF493" s="126"/>
      <c r="FP493" s="126"/>
      <c r="FZ493" s="126"/>
      <c r="GJ493" s="126"/>
      <c r="GT493" s="126"/>
      <c r="HD493" s="126"/>
      <c r="HN493" s="126"/>
      <c r="HX493" s="126"/>
      <c r="IH493" s="126"/>
      <c r="IR493" s="126"/>
      <c r="JB493" s="126"/>
      <c r="JL493" s="126"/>
      <c r="JV493" s="126"/>
      <c r="KF493" s="126"/>
      <c r="KP493" s="126"/>
      <c r="KZ493" s="126"/>
    </row>
    <row xmlns:x14ac="http://schemas.microsoft.com/office/spreadsheetml/2009/9/ac" r="494" s="3" customFormat="true" x14ac:dyDescent="0.25">
      <c r="A494" s="401"/>
      <c r="B494" s="126"/>
      <c r="L494" s="126"/>
      <c r="V494" s="126"/>
      <c r="AF494" s="126"/>
      <c r="AP494" s="126"/>
      <c r="AZ494" s="126"/>
      <c r="BJ494" s="126"/>
      <c r="BT494" s="126"/>
      <c r="CD494" s="126"/>
      <c r="CN494" s="126"/>
      <c r="CO494" s="126"/>
      <c r="CP494" s="126"/>
      <c r="CQ494" s="126"/>
      <c r="CR494" s="126"/>
      <c r="CS494" s="126"/>
      <c r="CT494" s="126"/>
      <c r="CU494" s="126"/>
      <c r="CX494" s="126"/>
      <c r="DH494" s="126"/>
      <c r="DR494" s="126"/>
      <c r="EB494" s="126"/>
      <c r="EL494" s="126"/>
      <c r="EV494" s="126"/>
      <c r="FF494" s="126"/>
      <c r="FP494" s="126"/>
      <c r="FZ494" s="126"/>
      <c r="GJ494" s="126"/>
      <c r="GT494" s="126"/>
      <c r="HD494" s="126"/>
      <c r="HN494" s="126"/>
      <c r="HX494" s="126"/>
      <c r="IH494" s="126"/>
      <c r="IR494" s="126"/>
      <c r="JB494" s="126"/>
      <c r="JL494" s="126"/>
      <c r="JV494" s="126"/>
      <c r="KF494" s="126"/>
      <c r="KP494" s="126"/>
      <c r="KZ494" s="126"/>
    </row>
    <row xmlns:x14ac="http://schemas.microsoft.com/office/spreadsheetml/2009/9/ac" r="495" s="3" customFormat="true" x14ac:dyDescent="0.25">
      <c r="A495" s="401"/>
      <c r="B495" s="126"/>
      <c r="L495" s="126"/>
      <c r="V495" s="126"/>
      <c r="AF495" s="126"/>
      <c r="AP495" s="126"/>
      <c r="AZ495" s="126"/>
      <c r="BJ495" s="126"/>
      <c r="BT495" s="126"/>
      <c r="CD495" s="126"/>
      <c r="CN495" s="126"/>
      <c r="CO495" s="126"/>
      <c r="CP495" s="126"/>
      <c r="CQ495" s="126"/>
      <c r="CR495" s="126"/>
      <c r="CS495" s="126"/>
      <c r="CT495" s="126"/>
      <c r="CU495" s="126"/>
      <c r="CX495" s="126"/>
      <c r="DH495" s="126"/>
      <c r="DR495" s="126"/>
      <c r="EB495" s="126"/>
      <c r="EL495" s="126"/>
      <c r="EV495" s="126"/>
      <c r="FF495" s="126"/>
      <c r="FP495" s="126"/>
      <c r="FZ495" s="126"/>
      <c r="GJ495" s="126"/>
      <c r="GT495" s="126"/>
      <c r="HD495" s="126"/>
      <c r="HN495" s="126"/>
      <c r="HX495" s="126"/>
      <c r="IH495" s="126"/>
      <c r="IR495" s="126"/>
      <c r="JB495" s="126"/>
      <c r="JL495" s="126"/>
      <c r="JV495" s="126"/>
      <c r="KF495" s="126"/>
      <c r="KP495" s="126"/>
      <c r="KZ495" s="126"/>
    </row>
    <row xmlns:x14ac="http://schemas.microsoft.com/office/spreadsheetml/2009/9/ac" r="496" s="3" customFormat="true" x14ac:dyDescent="0.25">
      <c r="A496" s="401"/>
      <c r="B496" s="126"/>
      <c r="L496" s="126"/>
      <c r="V496" s="126"/>
      <c r="AF496" s="126"/>
      <c r="AP496" s="126"/>
      <c r="AZ496" s="126"/>
      <c r="BJ496" s="126"/>
      <c r="BT496" s="126"/>
      <c r="CD496" s="126"/>
      <c r="CN496" s="126"/>
      <c r="CO496" s="126"/>
      <c r="CP496" s="126"/>
      <c r="CQ496" s="126"/>
      <c r="CR496" s="126"/>
      <c r="CS496" s="126"/>
      <c r="CT496" s="126"/>
      <c r="CU496" s="126"/>
      <c r="CX496" s="126"/>
      <c r="DH496" s="126"/>
      <c r="DR496" s="126"/>
      <c r="EB496" s="126"/>
      <c r="EL496" s="126"/>
      <c r="EV496" s="126"/>
      <c r="FF496" s="126"/>
      <c r="FP496" s="126"/>
      <c r="FZ496" s="126"/>
      <c r="GJ496" s="126"/>
      <c r="GT496" s="126"/>
      <c r="HD496" s="126"/>
      <c r="HN496" s="126"/>
      <c r="HX496" s="126"/>
      <c r="IH496" s="126"/>
      <c r="IR496" s="126"/>
      <c r="JB496" s="126"/>
      <c r="JL496" s="126"/>
      <c r="JV496" s="126"/>
      <c r="KF496" s="126"/>
      <c r="KP496" s="126"/>
      <c r="KZ496" s="126"/>
    </row>
    <row xmlns:x14ac="http://schemas.microsoft.com/office/spreadsheetml/2009/9/ac" r="497" s="3" customFormat="true" x14ac:dyDescent="0.25">
      <c r="A497" s="401"/>
      <c r="B497" s="126"/>
      <c r="L497" s="126"/>
      <c r="V497" s="126"/>
      <c r="AF497" s="126"/>
      <c r="AP497" s="126"/>
      <c r="AZ497" s="126"/>
      <c r="BJ497" s="126"/>
      <c r="BT497" s="126"/>
      <c r="CD497" s="126"/>
      <c r="CN497" s="126"/>
      <c r="CO497" s="126"/>
      <c r="CP497" s="126"/>
      <c r="CQ497" s="126"/>
      <c r="CR497" s="126"/>
      <c r="CS497" s="126"/>
      <c r="CT497" s="126"/>
      <c r="CU497" s="126"/>
      <c r="CX497" s="126"/>
      <c r="DH497" s="126"/>
      <c r="DR497" s="126"/>
      <c r="EB497" s="126"/>
      <c r="EL497" s="126"/>
      <c r="EV497" s="126"/>
      <c r="FF497" s="126"/>
      <c r="FP497" s="126"/>
      <c r="FZ497" s="126"/>
      <c r="GJ497" s="126"/>
      <c r="GT497" s="126"/>
      <c r="HD497" s="126"/>
      <c r="HN497" s="126"/>
      <c r="HX497" s="126"/>
      <c r="IH497" s="126"/>
      <c r="IR497" s="126"/>
      <c r="JB497" s="126"/>
      <c r="JL497" s="126"/>
      <c r="JV497" s="126"/>
      <c r="KF497" s="126"/>
      <c r="KP497" s="126"/>
      <c r="KZ497" s="126"/>
    </row>
    <row xmlns:x14ac="http://schemas.microsoft.com/office/spreadsheetml/2009/9/ac" r="498" s="3" customFormat="true" x14ac:dyDescent="0.25">
      <c r="A498" s="401"/>
      <c r="B498" s="126"/>
      <c r="L498" s="126"/>
      <c r="V498" s="126"/>
      <c r="AF498" s="126"/>
      <c r="AP498" s="126"/>
      <c r="AZ498" s="126"/>
      <c r="BJ498" s="126"/>
      <c r="BT498" s="126"/>
      <c r="CD498" s="126"/>
      <c r="CN498" s="126"/>
      <c r="CO498" s="126"/>
      <c r="CP498" s="126"/>
      <c r="CQ498" s="126"/>
      <c r="CR498" s="126"/>
      <c r="CS498" s="126"/>
      <c r="CT498" s="126"/>
      <c r="CU498" s="126"/>
      <c r="CX498" s="126"/>
      <c r="DH498" s="126"/>
      <c r="DR498" s="126"/>
      <c r="EB498" s="126"/>
      <c r="EL498" s="126"/>
      <c r="EV498" s="126"/>
      <c r="FF498" s="126"/>
      <c r="FP498" s="126"/>
      <c r="FZ498" s="126"/>
      <c r="GJ498" s="126"/>
      <c r="GT498" s="126"/>
      <c r="HD498" s="126"/>
      <c r="HN498" s="126"/>
      <c r="HX498" s="126"/>
      <c r="IH498" s="126"/>
      <c r="IR498" s="126"/>
      <c r="JB498" s="126"/>
      <c r="JL498" s="126"/>
      <c r="JV498" s="126"/>
      <c r="KF498" s="126"/>
      <c r="KP498" s="126"/>
      <c r="KZ498" s="126"/>
    </row>
    <row xmlns:x14ac="http://schemas.microsoft.com/office/spreadsheetml/2009/9/ac" r="499" s="3" customFormat="true" x14ac:dyDescent="0.25">
      <c r="A499" s="401"/>
      <c r="B499" s="126"/>
      <c r="L499" s="126"/>
      <c r="V499" s="126"/>
      <c r="AF499" s="126"/>
      <c r="AP499" s="126"/>
      <c r="AZ499" s="126"/>
      <c r="BJ499" s="126"/>
      <c r="BT499" s="126"/>
      <c r="CD499" s="126"/>
      <c r="CN499" s="126"/>
      <c r="CO499" s="126"/>
      <c r="CP499" s="126"/>
      <c r="CQ499" s="126"/>
      <c r="CR499" s="126"/>
      <c r="CS499" s="126"/>
      <c r="CT499" s="126"/>
      <c r="CU499" s="126"/>
      <c r="CX499" s="126"/>
      <c r="DH499" s="126"/>
      <c r="DR499" s="126"/>
      <c r="EB499" s="126"/>
      <c r="EL499" s="126"/>
      <c r="EV499" s="126"/>
      <c r="FF499" s="126"/>
      <c r="FP499" s="126"/>
      <c r="FZ499" s="126"/>
      <c r="GJ499" s="126"/>
      <c r="GT499" s="126"/>
      <c r="HD499" s="126"/>
      <c r="HN499" s="126"/>
      <c r="HX499" s="126"/>
      <c r="IH499" s="126"/>
      <c r="IR499" s="126"/>
      <c r="JB499" s="126"/>
      <c r="JL499" s="126"/>
      <c r="JV499" s="126"/>
      <c r="KF499" s="126"/>
      <c r="KP499" s="126"/>
      <c r="KZ499" s="126"/>
    </row>
    <row xmlns:x14ac="http://schemas.microsoft.com/office/spreadsheetml/2009/9/ac" r="500" s="3" customFormat="true" x14ac:dyDescent="0.25">
      <c r="A500" s="401"/>
      <c r="B500" s="126"/>
      <c r="L500" s="126"/>
      <c r="V500" s="126"/>
      <c r="AF500" s="126"/>
      <c r="AP500" s="126"/>
      <c r="AZ500" s="126"/>
      <c r="BJ500" s="126"/>
      <c r="BT500" s="126"/>
      <c r="CD500" s="126"/>
      <c r="CN500" s="126"/>
      <c r="CO500" s="126"/>
      <c r="CP500" s="126"/>
      <c r="CQ500" s="126"/>
      <c r="CR500" s="126"/>
      <c r="CS500" s="126"/>
      <c r="CT500" s="126"/>
      <c r="CU500" s="126"/>
      <c r="CX500" s="126"/>
      <c r="DH500" s="126"/>
      <c r="DR500" s="126"/>
      <c r="EB500" s="126"/>
      <c r="EL500" s="126"/>
      <c r="EV500" s="126"/>
      <c r="FF500" s="126"/>
      <c r="FP500" s="126"/>
      <c r="FZ500" s="126"/>
      <c r="GJ500" s="126"/>
      <c r="GT500" s="126"/>
      <c r="HD500" s="126"/>
      <c r="HN500" s="126"/>
      <c r="HX500" s="126"/>
      <c r="IH500" s="126"/>
      <c r="IR500" s="126"/>
      <c r="JB500" s="126"/>
      <c r="JL500" s="126"/>
      <c r="JV500" s="126"/>
      <c r="KF500" s="126"/>
      <c r="KP500" s="126"/>
      <c r="KZ500" s="126"/>
    </row>
    <row xmlns:x14ac="http://schemas.microsoft.com/office/spreadsheetml/2009/9/ac" r="501" s="3" customFormat="true" x14ac:dyDescent="0.25">
      <c r="A501" s="401"/>
      <c r="B501" s="126"/>
      <c r="L501" s="126"/>
      <c r="V501" s="126"/>
      <c r="AF501" s="126"/>
      <c r="AP501" s="126"/>
      <c r="AZ501" s="126"/>
      <c r="BJ501" s="126"/>
      <c r="BT501" s="126"/>
      <c r="CD501" s="126"/>
      <c r="CN501" s="126"/>
      <c r="CO501" s="126"/>
      <c r="CP501" s="126"/>
      <c r="CQ501" s="126"/>
      <c r="CR501" s="126"/>
      <c r="CS501" s="126"/>
      <c r="CT501" s="126"/>
      <c r="CU501" s="126"/>
      <c r="CX501" s="126"/>
      <c r="DH501" s="126"/>
      <c r="DR501" s="126"/>
      <c r="EB501" s="126"/>
      <c r="EL501" s="126"/>
      <c r="EV501" s="126"/>
      <c r="FF501" s="126"/>
      <c r="FP501" s="126"/>
      <c r="FZ501" s="126"/>
      <c r="GJ501" s="126"/>
      <c r="GT501" s="126"/>
      <c r="HD501" s="126"/>
      <c r="HN501" s="126"/>
      <c r="HX501" s="126"/>
      <c r="IH501" s="126"/>
      <c r="IR501" s="126"/>
      <c r="JB501" s="126"/>
      <c r="JL501" s="126"/>
      <c r="JV501" s="126"/>
      <c r="KF501" s="126"/>
      <c r="KP501" s="126"/>
      <c r="KZ501" s="126"/>
    </row>
    <row xmlns:x14ac="http://schemas.microsoft.com/office/spreadsheetml/2009/9/ac" r="502" s="3" customFormat="true" x14ac:dyDescent="0.25">
      <c r="A502" s="401"/>
      <c r="B502" s="126"/>
      <c r="L502" s="126"/>
      <c r="V502" s="126"/>
      <c r="AF502" s="126"/>
      <c r="AP502" s="126"/>
      <c r="AZ502" s="126"/>
      <c r="BJ502" s="126"/>
      <c r="BT502" s="126"/>
      <c r="CD502" s="126"/>
      <c r="CN502" s="126"/>
      <c r="CO502" s="126"/>
      <c r="CP502" s="126"/>
      <c r="CQ502" s="126"/>
      <c r="CR502" s="126"/>
      <c r="CS502" s="126"/>
      <c r="CT502" s="126"/>
      <c r="CU502" s="126"/>
      <c r="CX502" s="126"/>
      <c r="DH502" s="126"/>
      <c r="DR502" s="126"/>
      <c r="EB502" s="126"/>
      <c r="EL502" s="126"/>
      <c r="EV502" s="126"/>
      <c r="FF502" s="126"/>
      <c r="FP502" s="126"/>
      <c r="FZ502" s="126"/>
      <c r="GJ502" s="126"/>
      <c r="GT502" s="126"/>
      <c r="HD502" s="126"/>
      <c r="HN502" s="126"/>
      <c r="HX502" s="126"/>
      <c r="IH502" s="126"/>
      <c r="IR502" s="126"/>
      <c r="JB502" s="126"/>
      <c r="JL502" s="126"/>
      <c r="JV502" s="126"/>
      <c r="KF502" s="126"/>
      <c r="KP502" s="126"/>
      <c r="KZ502" s="126"/>
    </row>
    <row xmlns:x14ac="http://schemas.microsoft.com/office/spreadsheetml/2009/9/ac" r="503" s="3" customFormat="true" x14ac:dyDescent="0.25">
      <c r="A503" s="401"/>
      <c r="B503" s="126"/>
      <c r="L503" s="126"/>
      <c r="V503" s="126"/>
      <c r="AF503" s="126"/>
      <c r="AP503" s="126"/>
      <c r="AZ503" s="126"/>
      <c r="BJ503" s="126"/>
      <c r="BT503" s="126"/>
      <c r="CD503" s="126"/>
      <c r="CN503" s="126"/>
      <c r="CO503" s="126"/>
      <c r="CP503" s="126"/>
      <c r="CQ503" s="126"/>
      <c r="CR503" s="126"/>
      <c r="CS503" s="126"/>
      <c r="CT503" s="126"/>
      <c r="CU503" s="126"/>
      <c r="CX503" s="126"/>
      <c r="DH503" s="126"/>
      <c r="DR503" s="126"/>
      <c r="EB503" s="126"/>
      <c r="EL503" s="126"/>
      <c r="EV503" s="126"/>
      <c r="FF503" s="126"/>
      <c r="FP503" s="126"/>
      <c r="FZ503" s="126"/>
      <c r="GJ503" s="126"/>
      <c r="GT503" s="126"/>
      <c r="HD503" s="126"/>
      <c r="HN503" s="126"/>
      <c r="HX503" s="126"/>
      <c r="IH503" s="126"/>
      <c r="IR503" s="126"/>
      <c r="JB503" s="126"/>
      <c r="JL503" s="126"/>
      <c r="JV503" s="126"/>
      <c r="KF503" s="126"/>
      <c r="KP503" s="126"/>
      <c r="KZ503" s="126"/>
    </row>
    <row xmlns:x14ac="http://schemas.microsoft.com/office/spreadsheetml/2009/9/ac" r="504" s="3" customFormat="true" x14ac:dyDescent="0.25">
      <c r="A504" s="401"/>
      <c r="B504" s="126"/>
      <c r="L504" s="126"/>
      <c r="V504" s="126"/>
      <c r="AF504" s="126"/>
      <c r="AP504" s="126"/>
      <c r="AZ504" s="126"/>
      <c r="BJ504" s="126"/>
      <c r="BT504" s="126"/>
      <c r="CD504" s="126"/>
      <c r="CN504" s="126"/>
      <c r="CO504" s="126"/>
      <c r="CP504" s="126"/>
      <c r="CQ504" s="126"/>
      <c r="CR504" s="126"/>
      <c r="CS504" s="126"/>
      <c r="CT504" s="126"/>
      <c r="CU504" s="126"/>
      <c r="CX504" s="126"/>
      <c r="DH504" s="126"/>
      <c r="DR504" s="126"/>
      <c r="EB504" s="126"/>
      <c r="EL504" s="126"/>
      <c r="EV504" s="126"/>
      <c r="FF504" s="126"/>
      <c r="FP504" s="126"/>
      <c r="FZ504" s="126"/>
      <c r="GJ504" s="126"/>
      <c r="GT504" s="126"/>
      <c r="HD504" s="126"/>
      <c r="HN504" s="126"/>
      <c r="HX504" s="126"/>
      <c r="IH504" s="126"/>
      <c r="IR504" s="126"/>
      <c r="JB504" s="126"/>
      <c r="JL504" s="126"/>
      <c r="JV504" s="126"/>
      <c r="KF504" s="126"/>
      <c r="KP504" s="126"/>
      <c r="KZ504" s="126"/>
    </row>
    <row xmlns:x14ac="http://schemas.microsoft.com/office/spreadsheetml/2009/9/ac" r="505" s="3" customFormat="true" x14ac:dyDescent="0.25">
      <c r="A505" s="401"/>
      <c r="B505" s="126"/>
      <c r="L505" s="126"/>
      <c r="V505" s="126"/>
      <c r="AF505" s="126"/>
      <c r="AP505" s="126"/>
      <c r="AZ505" s="126"/>
      <c r="BJ505" s="126"/>
      <c r="BT505" s="126"/>
      <c r="CD505" s="126"/>
      <c r="CN505" s="126"/>
      <c r="CO505" s="126"/>
      <c r="CP505" s="126"/>
      <c r="CQ505" s="126"/>
      <c r="CR505" s="126"/>
      <c r="CS505" s="126"/>
      <c r="CT505" s="126"/>
      <c r="CU505" s="126"/>
      <c r="CX505" s="126"/>
      <c r="DH505" s="126"/>
      <c r="DR505" s="126"/>
      <c r="EB505" s="126"/>
      <c r="EL505" s="126"/>
      <c r="EV505" s="126"/>
      <c r="FF505" s="126"/>
      <c r="FP505" s="126"/>
      <c r="FZ505" s="126"/>
      <c r="GJ505" s="126"/>
      <c r="GT505" s="126"/>
      <c r="HD505" s="126"/>
      <c r="HN505" s="126"/>
      <c r="HX505" s="126"/>
      <c r="IH505" s="126"/>
      <c r="IR505" s="126"/>
      <c r="JB505" s="126"/>
      <c r="JL505" s="126"/>
      <c r="JV505" s="126"/>
      <c r="KF505" s="126"/>
      <c r="KP505" s="126"/>
      <c r="KZ505" s="126"/>
    </row>
    <row xmlns:x14ac="http://schemas.microsoft.com/office/spreadsheetml/2009/9/ac" r="506" s="3" customFormat="true" x14ac:dyDescent="0.25">
      <c r="A506" s="401"/>
      <c r="B506" s="126"/>
      <c r="L506" s="126"/>
      <c r="V506" s="126"/>
      <c r="AF506" s="126"/>
      <c r="AP506" s="126"/>
      <c r="AZ506" s="126"/>
      <c r="BJ506" s="126"/>
      <c r="BT506" s="126"/>
      <c r="CD506" s="126"/>
      <c r="CN506" s="126"/>
      <c r="CO506" s="126"/>
      <c r="CP506" s="126"/>
      <c r="CQ506" s="126"/>
      <c r="CR506" s="126"/>
      <c r="CS506" s="126"/>
      <c r="CT506" s="126"/>
      <c r="CU506" s="126"/>
      <c r="CX506" s="126"/>
      <c r="DH506" s="126"/>
      <c r="DR506" s="126"/>
      <c r="EB506" s="126"/>
      <c r="EL506" s="126"/>
      <c r="EV506" s="126"/>
      <c r="FF506" s="126"/>
      <c r="FP506" s="126"/>
      <c r="FZ506" s="126"/>
      <c r="GJ506" s="126"/>
      <c r="GT506" s="126"/>
      <c r="HD506" s="126"/>
      <c r="HN506" s="126"/>
      <c r="HX506" s="126"/>
      <c r="IH506" s="126"/>
      <c r="IR506" s="126"/>
      <c r="JB506" s="126"/>
      <c r="JL506" s="126"/>
      <c r="JV506" s="126"/>
      <c r="KF506" s="126"/>
      <c r="KP506" s="126"/>
      <c r="KZ506" s="126"/>
    </row>
    <row xmlns:x14ac="http://schemas.microsoft.com/office/spreadsheetml/2009/9/ac" r="507" s="3" customFormat="true" x14ac:dyDescent="0.25">
      <c r="A507" s="401"/>
      <c r="B507" s="126"/>
      <c r="L507" s="126"/>
      <c r="V507" s="126"/>
      <c r="AF507" s="126"/>
      <c r="AP507" s="126"/>
      <c r="AZ507" s="126"/>
      <c r="BJ507" s="126"/>
      <c r="BT507" s="126"/>
      <c r="CD507" s="126"/>
      <c r="CN507" s="126"/>
      <c r="CO507" s="126"/>
      <c r="CP507" s="126"/>
      <c r="CQ507" s="126"/>
      <c r="CR507" s="126"/>
      <c r="CS507" s="126"/>
      <c r="CT507" s="126"/>
      <c r="CU507" s="126"/>
      <c r="CX507" s="126"/>
      <c r="DH507" s="126"/>
      <c r="DR507" s="126"/>
      <c r="EB507" s="126"/>
      <c r="EL507" s="126"/>
      <c r="EV507" s="126"/>
      <c r="FF507" s="126"/>
      <c r="FP507" s="126"/>
      <c r="FZ507" s="126"/>
      <c r="GJ507" s="126"/>
      <c r="GT507" s="126"/>
      <c r="HD507" s="126"/>
      <c r="HN507" s="126"/>
      <c r="HX507" s="126"/>
      <c r="IH507" s="126"/>
      <c r="IR507" s="126"/>
      <c r="JB507" s="126"/>
      <c r="JL507" s="126"/>
      <c r="JV507" s="126"/>
      <c r="KF507" s="126"/>
      <c r="KP507" s="126"/>
      <c r="KZ507" s="126"/>
    </row>
    <row xmlns:x14ac="http://schemas.microsoft.com/office/spreadsheetml/2009/9/ac" r="508" s="3" customFormat="true" x14ac:dyDescent="0.25">
      <c r="A508" s="401"/>
      <c r="B508" s="126"/>
      <c r="L508" s="126"/>
      <c r="V508" s="126"/>
      <c r="AF508" s="126"/>
      <c r="AP508" s="126"/>
      <c r="AZ508" s="126"/>
      <c r="BJ508" s="126"/>
      <c r="BT508" s="126"/>
      <c r="CD508" s="126"/>
      <c r="CN508" s="126"/>
      <c r="CO508" s="126"/>
      <c r="CP508" s="126"/>
      <c r="CQ508" s="126"/>
      <c r="CR508" s="126"/>
      <c r="CS508" s="126"/>
      <c r="CT508" s="126"/>
      <c r="CU508" s="126"/>
      <c r="CX508" s="126"/>
      <c r="DH508" s="126"/>
      <c r="DR508" s="126"/>
      <c r="EB508" s="126"/>
      <c r="EL508" s="126"/>
      <c r="EV508" s="126"/>
      <c r="FF508" s="126"/>
      <c r="FP508" s="126"/>
      <c r="FZ508" s="126"/>
      <c r="GJ508" s="126"/>
      <c r="GT508" s="126"/>
      <c r="HD508" s="126"/>
      <c r="HN508" s="126"/>
      <c r="HX508" s="126"/>
      <c r="IH508" s="126"/>
      <c r="IR508" s="126"/>
      <c r="JB508" s="126"/>
      <c r="JL508" s="126"/>
      <c r="JV508" s="126"/>
      <c r="KF508" s="126"/>
      <c r="KP508" s="126"/>
      <c r="KZ508" s="126"/>
    </row>
    <row xmlns:x14ac="http://schemas.microsoft.com/office/spreadsheetml/2009/9/ac" r="509" s="3" customFormat="true" x14ac:dyDescent="0.25">
      <c r="A509" s="401"/>
      <c r="B509" s="126"/>
      <c r="L509" s="126"/>
      <c r="V509" s="126"/>
      <c r="AF509" s="126"/>
      <c r="AP509" s="126"/>
      <c r="AZ509" s="126"/>
      <c r="BJ509" s="126"/>
      <c r="BT509" s="126"/>
      <c r="CD509" s="126"/>
      <c r="CN509" s="126"/>
      <c r="CO509" s="126"/>
      <c r="CP509" s="126"/>
      <c r="CQ509" s="126"/>
      <c r="CR509" s="126"/>
      <c r="CS509" s="126"/>
      <c r="CT509" s="126"/>
      <c r="CU509" s="126"/>
      <c r="CX509" s="126"/>
      <c r="DH509" s="126"/>
      <c r="DR509" s="126"/>
      <c r="EB509" s="126"/>
      <c r="EL509" s="126"/>
      <c r="EV509" s="126"/>
      <c r="FF509" s="126"/>
      <c r="FP509" s="126"/>
      <c r="FZ509" s="126"/>
      <c r="GJ509" s="126"/>
      <c r="GT509" s="126"/>
      <c r="HD509" s="126"/>
      <c r="HN509" s="126"/>
      <c r="HX509" s="126"/>
      <c r="IH509" s="126"/>
      <c r="IR509" s="126"/>
      <c r="JB509" s="126"/>
      <c r="JL509" s="126"/>
      <c r="JV509" s="126"/>
      <c r="KF509" s="126"/>
      <c r="KP509" s="126"/>
      <c r="KZ509" s="126"/>
    </row>
    <row xmlns:x14ac="http://schemas.microsoft.com/office/spreadsheetml/2009/9/ac" r="510" s="3" customFormat="true" x14ac:dyDescent="0.25">
      <c r="A510" s="401"/>
      <c r="B510" s="126"/>
      <c r="L510" s="126"/>
      <c r="V510" s="126"/>
      <c r="AF510" s="126"/>
      <c r="AP510" s="126"/>
      <c r="AZ510" s="126"/>
      <c r="BJ510" s="126"/>
      <c r="BT510" s="126"/>
      <c r="CD510" s="126"/>
      <c r="CN510" s="126"/>
      <c r="CO510" s="126"/>
      <c r="CP510" s="126"/>
      <c r="CQ510" s="126"/>
      <c r="CR510" s="126"/>
      <c r="CS510" s="126"/>
      <c r="CT510" s="126"/>
      <c r="CU510" s="126"/>
      <c r="CX510" s="126"/>
      <c r="DH510" s="126"/>
      <c r="DR510" s="126"/>
      <c r="EB510" s="126"/>
      <c r="EL510" s="126"/>
      <c r="EV510" s="126"/>
      <c r="FF510" s="126"/>
      <c r="FP510" s="126"/>
      <c r="FZ510" s="126"/>
      <c r="GJ510" s="126"/>
      <c r="GT510" s="126"/>
      <c r="HD510" s="126"/>
      <c r="HN510" s="126"/>
      <c r="HX510" s="126"/>
      <c r="IH510" s="126"/>
      <c r="IR510" s="126"/>
      <c r="JB510" s="126"/>
      <c r="JL510" s="126"/>
      <c r="JV510" s="126"/>
      <c r="KF510" s="126"/>
      <c r="KP510" s="126"/>
      <c r="KZ510" s="126"/>
    </row>
    <row xmlns:x14ac="http://schemas.microsoft.com/office/spreadsheetml/2009/9/ac" r="511" s="3" customFormat="true" x14ac:dyDescent="0.25">
      <c r="A511" s="401"/>
      <c r="B511" s="126"/>
      <c r="L511" s="126"/>
      <c r="V511" s="126"/>
      <c r="AF511" s="126"/>
      <c r="AP511" s="126"/>
      <c r="AZ511" s="126"/>
      <c r="BJ511" s="126"/>
      <c r="BT511" s="126"/>
      <c r="CD511" s="126"/>
      <c r="CN511" s="126"/>
      <c r="CO511" s="126"/>
      <c r="CP511" s="126"/>
      <c r="CQ511" s="126"/>
      <c r="CR511" s="126"/>
      <c r="CS511" s="126"/>
      <c r="CT511" s="126"/>
      <c r="CU511" s="126"/>
      <c r="CX511" s="126"/>
      <c r="DH511" s="126"/>
      <c r="DR511" s="126"/>
      <c r="EB511" s="126"/>
      <c r="EL511" s="126"/>
      <c r="EV511" s="126"/>
      <c r="FF511" s="126"/>
      <c r="FP511" s="126"/>
      <c r="FZ511" s="126"/>
      <c r="GJ511" s="126"/>
      <c r="GT511" s="126"/>
      <c r="HD511" s="126"/>
      <c r="HN511" s="126"/>
      <c r="HX511" s="126"/>
      <c r="IH511" s="126"/>
      <c r="IR511" s="126"/>
      <c r="JB511" s="126"/>
      <c r="JL511" s="126"/>
      <c r="JV511" s="126"/>
      <c r="KF511" s="126"/>
      <c r="KP511" s="126"/>
      <c r="KZ511" s="126"/>
    </row>
    <row xmlns:x14ac="http://schemas.microsoft.com/office/spreadsheetml/2009/9/ac" r="512" s="3" customFormat="true" x14ac:dyDescent="0.25">
      <c r="A512" s="401"/>
      <c r="B512" s="126"/>
      <c r="L512" s="126"/>
      <c r="V512" s="126"/>
      <c r="AF512" s="126"/>
      <c r="AP512" s="126"/>
      <c r="AZ512" s="126"/>
      <c r="BJ512" s="126"/>
      <c r="BT512" s="126"/>
      <c r="CD512" s="126"/>
      <c r="CN512" s="126"/>
      <c r="CO512" s="126"/>
      <c r="CP512" s="126"/>
      <c r="CQ512" s="126"/>
      <c r="CR512" s="126"/>
      <c r="CS512" s="126"/>
      <c r="CT512" s="126"/>
      <c r="CU512" s="126"/>
      <c r="CX512" s="126"/>
      <c r="DH512" s="126"/>
      <c r="DR512" s="126"/>
      <c r="EB512" s="126"/>
      <c r="EL512" s="126"/>
      <c r="EV512" s="126"/>
      <c r="FF512" s="126"/>
      <c r="FP512" s="126"/>
      <c r="FZ512" s="126"/>
      <c r="GJ512" s="126"/>
      <c r="GT512" s="126"/>
      <c r="HD512" s="126"/>
      <c r="HN512" s="126"/>
      <c r="HX512" s="126"/>
      <c r="IH512" s="126"/>
      <c r="IR512" s="126"/>
      <c r="JB512" s="126"/>
      <c r="JL512" s="126"/>
      <c r="JV512" s="126"/>
      <c r="KF512" s="126"/>
      <c r="KP512" s="126"/>
      <c r="KZ512" s="126"/>
    </row>
    <row xmlns:x14ac="http://schemas.microsoft.com/office/spreadsheetml/2009/9/ac" r="513" s="3" customFormat="true" x14ac:dyDescent="0.25">
      <c r="A513" s="401"/>
      <c r="B513" s="126"/>
      <c r="L513" s="126"/>
      <c r="V513" s="126"/>
      <c r="AF513" s="126"/>
      <c r="AP513" s="126"/>
      <c r="AZ513" s="126"/>
      <c r="BJ513" s="126"/>
      <c r="BT513" s="126"/>
      <c r="CD513" s="126"/>
      <c r="CN513" s="126"/>
      <c r="CO513" s="126"/>
      <c r="CP513" s="126"/>
      <c r="CQ513" s="126"/>
      <c r="CR513" s="126"/>
      <c r="CS513" s="126"/>
      <c r="CT513" s="126"/>
      <c r="CU513" s="126"/>
      <c r="CX513" s="126"/>
      <c r="DH513" s="126"/>
      <c r="DR513" s="126"/>
      <c r="EB513" s="126"/>
      <c r="EL513" s="126"/>
      <c r="EV513" s="126"/>
      <c r="FF513" s="126"/>
      <c r="FP513" s="126"/>
      <c r="FZ513" s="126"/>
      <c r="GJ513" s="126"/>
      <c r="GT513" s="126"/>
      <c r="HD513" s="126"/>
      <c r="HN513" s="126"/>
      <c r="HX513" s="126"/>
      <c r="IH513" s="126"/>
      <c r="IR513" s="126"/>
      <c r="JB513" s="126"/>
      <c r="JL513" s="126"/>
      <c r="JV513" s="126"/>
      <c r="KF513" s="126"/>
      <c r="KP513" s="126"/>
      <c r="KZ513" s="126"/>
    </row>
    <row xmlns:x14ac="http://schemas.microsoft.com/office/spreadsheetml/2009/9/ac" r="514" s="3" customFormat="true" x14ac:dyDescent="0.25">
      <c r="A514" s="401"/>
      <c r="B514" s="126"/>
      <c r="L514" s="126"/>
      <c r="V514" s="126"/>
      <c r="AF514" s="126"/>
      <c r="AP514" s="126"/>
      <c r="AZ514" s="126"/>
      <c r="BJ514" s="126"/>
      <c r="BT514" s="126"/>
      <c r="CD514" s="126"/>
      <c r="CN514" s="126"/>
      <c r="CO514" s="126"/>
      <c r="CP514" s="126"/>
      <c r="CQ514" s="126"/>
      <c r="CR514" s="126"/>
      <c r="CS514" s="126"/>
      <c r="CT514" s="126"/>
      <c r="CU514" s="126"/>
      <c r="CX514" s="126"/>
      <c r="DH514" s="126"/>
      <c r="DR514" s="126"/>
      <c r="EB514" s="126"/>
      <c r="EL514" s="126"/>
      <c r="EV514" s="126"/>
      <c r="FF514" s="126"/>
      <c r="FP514" s="126"/>
      <c r="FZ514" s="126"/>
      <c r="GJ514" s="126"/>
      <c r="GT514" s="126"/>
      <c r="HD514" s="126"/>
      <c r="HN514" s="126"/>
      <c r="HX514" s="126"/>
      <c r="IH514" s="126"/>
      <c r="IR514" s="126"/>
      <c r="JB514" s="126"/>
      <c r="JL514" s="126"/>
      <c r="JV514" s="126"/>
      <c r="KF514" s="126"/>
      <c r="KP514" s="126"/>
      <c r="KZ514" s="126"/>
    </row>
    <row xmlns:x14ac="http://schemas.microsoft.com/office/spreadsheetml/2009/9/ac" r="515" s="3" customFormat="true" x14ac:dyDescent="0.25">
      <c r="A515" s="401"/>
      <c r="B515" s="126"/>
      <c r="L515" s="126"/>
      <c r="V515" s="126"/>
      <c r="AF515" s="126"/>
      <c r="AP515" s="126"/>
      <c r="AZ515" s="126"/>
      <c r="BJ515" s="126"/>
      <c r="BT515" s="126"/>
      <c r="CD515" s="126"/>
      <c r="CN515" s="126"/>
      <c r="CO515" s="126"/>
      <c r="CP515" s="126"/>
      <c r="CQ515" s="126"/>
      <c r="CR515" s="126"/>
      <c r="CS515" s="126"/>
      <c r="CT515" s="126"/>
      <c r="CU515" s="126"/>
      <c r="CX515" s="126"/>
      <c r="DH515" s="126"/>
      <c r="DR515" s="126"/>
      <c r="EB515" s="126"/>
      <c r="EL515" s="126"/>
      <c r="EV515" s="126"/>
      <c r="FF515" s="126"/>
      <c r="FP515" s="126"/>
      <c r="FZ515" s="126"/>
      <c r="GJ515" s="126"/>
      <c r="GT515" s="126"/>
      <c r="HD515" s="126"/>
      <c r="HN515" s="126"/>
      <c r="HX515" s="126"/>
      <c r="IH515" s="126"/>
      <c r="IR515" s="126"/>
      <c r="JB515" s="126"/>
      <c r="JL515" s="126"/>
      <c r="JV515" s="126"/>
      <c r="KF515" s="126"/>
      <c r="KP515" s="126"/>
      <c r="KZ515" s="126"/>
    </row>
    <row xmlns:x14ac="http://schemas.microsoft.com/office/spreadsheetml/2009/9/ac" r="516" s="3" customFormat="true" x14ac:dyDescent="0.25">
      <c r="A516" s="401"/>
      <c r="B516" s="126"/>
      <c r="L516" s="126"/>
      <c r="V516" s="126"/>
      <c r="AF516" s="126"/>
      <c r="AP516" s="126"/>
      <c r="AZ516" s="126"/>
      <c r="BJ516" s="126"/>
      <c r="BT516" s="126"/>
      <c r="CD516" s="126"/>
      <c r="CN516" s="126"/>
      <c r="CO516" s="126"/>
      <c r="CP516" s="126"/>
      <c r="CQ516" s="126"/>
      <c r="CR516" s="126"/>
      <c r="CS516" s="126"/>
      <c r="CT516" s="126"/>
      <c r="CU516" s="126"/>
      <c r="CX516" s="126"/>
      <c r="DH516" s="126"/>
      <c r="DR516" s="126"/>
      <c r="EB516" s="126"/>
      <c r="EL516" s="126"/>
      <c r="EV516" s="126"/>
      <c r="FF516" s="126"/>
      <c r="FP516" s="126"/>
      <c r="FZ516" s="126"/>
      <c r="GJ516" s="126"/>
      <c r="GT516" s="126"/>
      <c r="HD516" s="126"/>
      <c r="HN516" s="126"/>
      <c r="HX516" s="126"/>
      <c r="IH516" s="126"/>
      <c r="IR516" s="126"/>
      <c r="JB516" s="126"/>
      <c r="JL516" s="126"/>
      <c r="JV516" s="126"/>
      <c r="KF516" s="126"/>
      <c r="KP516" s="126"/>
      <c r="KZ516" s="126"/>
    </row>
    <row xmlns:x14ac="http://schemas.microsoft.com/office/spreadsheetml/2009/9/ac" r="517" s="3" customFormat="true" x14ac:dyDescent="0.25">
      <c r="A517" s="401"/>
      <c r="B517" s="126"/>
      <c r="L517" s="126"/>
      <c r="V517" s="126"/>
      <c r="AF517" s="126"/>
      <c r="AP517" s="126"/>
      <c r="AZ517" s="126"/>
      <c r="BJ517" s="126"/>
      <c r="BT517" s="126"/>
      <c r="CD517" s="126"/>
      <c r="CN517" s="126"/>
      <c r="CO517" s="126"/>
      <c r="CP517" s="126"/>
      <c r="CQ517" s="126"/>
      <c r="CR517" s="126"/>
      <c r="CS517" s="126"/>
      <c r="CT517" s="126"/>
      <c r="CU517" s="126"/>
      <c r="CX517" s="126"/>
      <c r="DH517" s="126"/>
      <c r="DR517" s="126"/>
      <c r="EB517" s="126"/>
      <c r="EL517" s="126"/>
      <c r="EV517" s="126"/>
      <c r="FF517" s="126"/>
      <c r="FP517" s="126"/>
      <c r="FZ517" s="126"/>
      <c r="GJ517" s="126"/>
      <c r="GT517" s="126"/>
      <c r="HD517" s="126"/>
      <c r="HN517" s="126"/>
      <c r="HX517" s="126"/>
      <c r="IH517" s="126"/>
      <c r="IR517" s="126"/>
      <c r="JB517" s="126"/>
      <c r="JL517" s="126"/>
      <c r="JV517" s="126"/>
      <c r="KF517" s="126"/>
      <c r="KP517" s="126"/>
      <c r="KZ517" s="126"/>
    </row>
    <row xmlns:x14ac="http://schemas.microsoft.com/office/spreadsheetml/2009/9/ac" r="518" s="3" customFormat="true" x14ac:dyDescent="0.25">
      <c r="A518" s="401"/>
      <c r="B518" s="126"/>
      <c r="L518" s="126"/>
      <c r="V518" s="126"/>
      <c r="AF518" s="126"/>
      <c r="AP518" s="126"/>
      <c r="AZ518" s="126"/>
      <c r="BJ518" s="126"/>
      <c r="BT518" s="126"/>
      <c r="CD518" s="126"/>
      <c r="CN518" s="126"/>
      <c r="CO518" s="126"/>
      <c r="CP518" s="126"/>
      <c r="CQ518" s="126"/>
      <c r="CR518" s="126"/>
      <c r="CS518" s="126"/>
      <c r="CT518" s="126"/>
      <c r="CU518" s="126"/>
      <c r="CX518" s="126"/>
      <c r="DH518" s="126"/>
      <c r="DR518" s="126"/>
      <c r="EB518" s="126"/>
      <c r="EL518" s="126"/>
      <c r="EV518" s="126"/>
      <c r="FF518" s="126"/>
      <c r="FP518" s="126"/>
      <c r="FZ518" s="126"/>
      <c r="GJ518" s="126"/>
      <c r="GT518" s="126"/>
      <c r="HD518" s="126"/>
      <c r="HN518" s="126"/>
      <c r="HX518" s="126"/>
      <c r="IH518" s="126"/>
      <c r="IR518" s="126"/>
      <c r="JB518" s="126"/>
      <c r="JL518" s="126"/>
      <c r="JV518" s="126"/>
      <c r="KF518" s="126"/>
      <c r="KP518" s="126"/>
      <c r="KZ518" s="126"/>
    </row>
    <row xmlns:x14ac="http://schemas.microsoft.com/office/spreadsheetml/2009/9/ac" r="519" s="3" customFormat="true" x14ac:dyDescent="0.25">
      <c r="A519" s="401"/>
      <c r="B519" s="126"/>
      <c r="L519" s="126"/>
      <c r="V519" s="126"/>
      <c r="AF519" s="126"/>
      <c r="AP519" s="126"/>
      <c r="AZ519" s="126"/>
      <c r="BJ519" s="126"/>
      <c r="BT519" s="126"/>
      <c r="CD519" s="126"/>
      <c r="CN519" s="126"/>
      <c r="CO519" s="126"/>
      <c r="CP519" s="126"/>
      <c r="CQ519" s="126"/>
      <c r="CR519" s="126"/>
      <c r="CS519" s="126"/>
      <c r="CT519" s="126"/>
      <c r="CU519" s="126"/>
      <c r="CX519" s="126"/>
      <c r="DH519" s="126"/>
      <c r="DR519" s="126"/>
      <c r="EB519" s="126"/>
      <c r="EL519" s="126"/>
      <c r="EV519" s="126"/>
      <c r="FF519" s="126"/>
      <c r="FP519" s="126"/>
      <c r="FZ519" s="126"/>
      <c r="GJ519" s="126"/>
      <c r="GT519" s="126"/>
      <c r="HD519" s="126"/>
      <c r="HN519" s="126"/>
      <c r="HX519" s="126"/>
      <c r="IH519" s="126"/>
      <c r="IR519" s="126"/>
      <c r="JB519" s="126"/>
      <c r="JL519" s="126"/>
      <c r="JV519" s="126"/>
      <c r="KF519" s="126"/>
      <c r="KP519" s="126"/>
      <c r="KZ519" s="126"/>
    </row>
    <row xmlns:x14ac="http://schemas.microsoft.com/office/spreadsheetml/2009/9/ac" r="520" s="3" customFormat="true" x14ac:dyDescent="0.25">
      <c r="A520" s="401"/>
      <c r="B520" s="126"/>
      <c r="L520" s="126"/>
      <c r="V520" s="126"/>
      <c r="AF520" s="126"/>
      <c r="AP520" s="126"/>
      <c r="AZ520" s="126"/>
      <c r="BJ520" s="126"/>
      <c r="BT520" s="126"/>
      <c r="CD520" s="126"/>
      <c r="CN520" s="126"/>
      <c r="CO520" s="126"/>
      <c r="CP520" s="126"/>
      <c r="CQ520" s="126"/>
      <c r="CR520" s="126"/>
      <c r="CS520" s="126"/>
      <c r="CT520" s="126"/>
      <c r="CU520" s="126"/>
      <c r="CX520" s="126"/>
      <c r="DH520" s="126"/>
      <c r="DR520" s="126"/>
      <c r="EB520" s="126"/>
      <c r="EL520" s="126"/>
      <c r="EV520" s="126"/>
      <c r="FF520" s="126"/>
      <c r="FP520" s="126"/>
      <c r="FZ520" s="126"/>
      <c r="GJ520" s="126"/>
      <c r="GT520" s="126"/>
      <c r="HD520" s="126"/>
      <c r="HN520" s="126"/>
      <c r="HX520" s="126"/>
      <c r="IH520" s="126"/>
      <c r="IR520" s="126"/>
      <c r="JB520" s="126"/>
      <c r="JL520" s="126"/>
      <c r="JV520" s="126"/>
      <c r="KF520" s="126"/>
      <c r="KP520" s="126"/>
      <c r="KZ520" s="126"/>
    </row>
    <row xmlns:x14ac="http://schemas.microsoft.com/office/spreadsheetml/2009/9/ac" r="521" s="3" customFormat="true" x14ac:dyDescent="0.25">
      <c r="A521" s="401"/>
      <c r="B521" s="126"/>
      <c r="L521" s="126"/>
      <c r="V521" s="126"/>
      <c r="AF521" s="126"/>
      <c r="AP521" s="126"/>
      <c r="AZ521" s="126"/>
      <c r="BJ521" s="126"/>
      <c r="BT521" s="126"/>
      <c r="CD521" s="126"/>
      <c r="CN521" s="126"/>
      <c r="CO521" s="126"/>
      <c r="CP521" s="126"/>
      <c r="CQ521" s="126"/>
      <c r="CR521" s="126"/>
      <c r="CS521" s="126"/>
      <c r="CT521" s="126"/>
      <c r="CU521" s="126"/>
      <c r="CX521" s="126"/>
      <c r="DH521" s="126"/>
      <c r="DR521" s="126"/>
      <c r="EB521" s="126"/>
      <c r="EL521" s="126"/>
      <c r="EV521" s="126"/>
      <c r="FF521" s="126"/>
      <c r="FP521" s="126"/>
      <c r="FZ521" s="126"/>
      <c r="GJ521" s="126"/>
      <c r="GT521" s="126"/>
      <c r="HD521" s="126"/>
      <c r="HN521" s="126"/>
      <c r="HX521" s="126"/>
      <c r="IH521" s="126"/>
      <c r="IR521" s="126"/>
      <c r="JB521" s="126"/>
      <c r="JL521" s="126"/>
      <c r="JV521" s="126"/>
      <c r="KF521" s="126"/>
      <c r="KP521" s="126"/>
      <c r="KZ521" s="126"/>
    </row>
    <row xmlns:x14ac="http://schemas.microsoft.com/office/spreadsheetml/2009/9/ac" r="522" s="3" customFormat="true" x14ac:dyDescent="0.25">
      <c r="A522" s="401"/>
      <c r="B522" s="126"/>
      <c r="L522" s="126"/>
      <c r="V522" s="126"/>
      <c r="AF522" s="126"/>
      <c r="AP522" s="126"/>
      <c r="AZ522" s="126"/>
      <c r="BJ522" s="126"/>
      <c r="BT522" s="126"/>
      <c r="CD522" s="126"/>
      <c r="CN522" s="126"/>
      <c r="CO522" s="126"/>
      <c r="CP522" s="126"/>
      <c r="CQ522" s="126"/>
      <c r="CR522" s="126"/>
      <c r="CS522" s="126"/>
      <c r="CT522" s="126"/>
      <c r="CU522" s="126"/>
      <c r="CX522" s="126"/>
      <c r="DH522" s="126"/>
      <c r="DR522" s="126"/>
      <c r="EB522" s="126"/>
      <c r="EL522" s="126"/>
      <c r="EV522" s="126"/>
      <c r="FF522" s="126"/>
      <c r="FP522" s="126"/>
      <c r="FZ522" s="126"/>
      <c r="GJ522" s="126"/>
      <c r="GT522" s="126"/>
      <c r="HD522" s="126"/>
      <c r="HN522" s="126"/>
      <c r="HX522" s="126"/>
      <c r="IH522" s="126"/>
      <c r="IR522" s="126"/>
      <c r="JB522" s="126"/>
      <c r="JL522" s="126"/>
      <c r="JV522" s="126"/>
      <c r="KF522" s="126"/>
      <c r="KP522" s="126"/>
      <c r="KZ522" s="126"/>
    </row>
    <row xmlns:x14ac="http://schemas.microsoft.com/office/spreadsheetml/2009/9/ac" r="523" s="3" customFormat="true" x14ac:dyDescent="0.25">
      <c r="A523" s="401"/>
      <c r="B523" s="126"/>
      <c r="L523" s="126"/>
      <c r="V523" s="126"/>
      <c r="AF523" s="126"/>
      <c r="AP523" s="126"/>
      <c r="AZ523" s="126"/>
      <c r="BJ523" s="126"/>
      <c r="BT523" s="126"/>
      <c r="CD523" s="126"/>
      <c r="CN523" s="126"/>
      <c r="CO523" s="126"/>
      <c r="CP523" s="126"/>
      <c r="CQ523" s="126"/>
      <c r="CR523" s="126"/>
      <c r="CS523" s="126"/>
      <c r="CT523" s="126"/>
      <c r="CU523" s="126"/>
      <c r="CX523" s="126"/>
      <c r="DH523" s="126"/>
      <c r="DR523" s="126"/>
      <c r="EB523" s="126"/>
      <c r="EL523" s="126"/>
      <c r="EV523" s="126"/>
      <c r="FF523" s="126"/>
      <c r="FP523" s="126"/>
      <c r="FZ523" s="126"/>
      <c r="GJ523" s="126"/>
      <c r="GT523" s="126"/>
      <c r="HD523" s="126"/>
      <c r="HN523" s="126"/>
      <c r="HX523" s="126"/>
      <c r="IH523" s="126"/>
      <c r="IR523" s="126"/>
      <c r="JB523" s="126"/>
      <c r="JL523" s="126"/>
      <c r="JV523" s="126"/>
      <c r="KF523" s="126"/>
      <c r="KP523" s="126"/>
      <c r="KZ523" s="126"/>
    </row>
    <row xmlns:x14ac="http://schemas.microsoft.com/office/spreadsheetml/2009/9/ac" r="524" s="3" customFormat="true" x14ac:dyDescent="0.25">
      <c r="A524" s="401"/>
      <c r="B524" s="126"/>
      <c r="L524" s="126"/>
      <c r="V524" s="126"/>
      <c r="AF524" s="126"/>
      <c r="AP524" s="126"/>
      <c r="AZ524" s="126"/>
      <c r="BJ524" s="126"/>
      <c r="BT524" s="126"/>
      <c r="CD524" s="126"/>
      <c r="CN524" s="126"/>
      <c r="CO524" s="126"/>
      <c r="CP524" s="126"/>
      <c r="CQ524" s="126"/>
      <c r="CR524" s="126"/>
      <c r="CS524" s="126"/>
      <c r="CT524" s="126"/>
      <c r="CU524" s="126"/>
      <c r="CX524" s="126"/>
      <c r="DH524" s="126"/>
      <c r="DR524" s="126"/>
      <c r="EB524" s="126"/>
      <c r="EL524" s="126"/>
      <c r="EV524" s="126"/>
      <c r="FF524" s="126"/>
      <c r="FP524" s="126"/>
      <c r="FZ524" s="126"/>
      <c r="GJ524" s="126"/>
      <c r="GT524" s="126"/>
      <c r="HD524" s="126"/>
      <c r="HN524" s="126"/>
      <c r="HX524" s="126"/>
      <c r="IH524" s="126"/>
      <c r="IR524" s="126"/>
      <c r="JB524" s="126"/>
      <c r="JL524" s="126"/>
      <c r="JV524" s="126"/>
      <c r="KF524" s="126"/>
      <c r="KP524" s="126"/>
      <c r="KZ524" s="126"/>
    </row>
    <row xmlns:x14ac="http://schemas.microsoft.com/office/spreadsheetml/2009/9/ac" r="525" s="3" customFormat="true" x14ac:dyDescent="0.25">
      <c r="A525" s="401"/>
      <c r="B525" s="126"/>
      <c r="L525" s="126"/>
      <c r="V525" s="126"/>
      <c r="AF525" s="126"/>
      <c r="AP525" s="126"/>
      <c r="AZ525" s="126"/>
      <c r="BJ525" s="126"/>
      <c r="BT525" s="126"/>
      <c r="CD525" s="126"/>
      <c r="CN525" s="126"/>
      <c r="CO525" s="126"/>
      <c r="CP525" s="126"/>
      <c r="CQ525" s="126"/>
      <c r="CR525" s="126"/>
      <c r="CS525" s="126"/>
      <c r="CT525" s="126"/>
      <c r="CU525" s="126"/>
      <c r="CX525" s="126"/>
      <c r="DH525" s="126"/>
      <c r="DR525" s="126"/>
      <c r="EB525" s="126"/>
      <c r="EL525" s="126"/>
      <c r="EV525" s="126"/>
      <c r="FF525" s="126"/>
      <c r="FP525" s="126"/>
      <c r="FZ525" s="126"/>
      <c r="GJ525" s="126"/>
      <c r="GT525" s="126"/>
      <c r="HD525" s="126"/>
      <c r="HN525" s="126"/>
      <c r="HX525" s="126"/>
      <c r="IH525" s="126"/>
      <c r="IR525" s="126"/>
      <c r="JB525" s="126"/>
      <c r="JL525" s="126"/>
      <c r="JV525" s="126"/>
      <c r="KF525" s="126"/>
      <c r="KP525" s="126"/>
      <c r="KZ525" s="126"/>
    </row>
    <row xmlns:x14ac="http://schemas.microsoft.com/office/spreadsheetml/2009/9/ac" r="526" s="3" customFormat="true" x14ac:dyDescent="0.25">
      <c r="A526" s="401"/>
      <c r="B526" s="126"/>
      <c r="L526" s="126"/>
      <c r="V526" s="126"/>
      <c r="AF526" s="126"/>
      <c r="AP526" s="126"/>
      <c r="AZ526" s="126"/>
      <c r="BJ526" s="126"/>
      <c r="BT526" s="126"/>
      <c r="CD526" s="126"/>
      <c r="CN526" s="126"/>
      <c r="CO526" s="126"/>
      <c r="CP526" s="126"/>
      <c r="CQ526" s="126"/>
      <c r="CR526" s="126"/>
      <c r="CS526" s="126"/>
      <c r="CT526" s="126"/>
      <c r="CU526" s="126"/>
      <c r="CX526" s="126"/>
      <c r="DH526" s="126"/>
      <c r="DR526" s="126"/>
      <c r="EB526" s="126"/>
      <c r="EL526" s="126"/>
      <c r="EV526" s="126"/>
      <c r="FF526" s="126"/>
      <c r="FP526" s="126"/>
      <c r="FZ526" s="126"/>
      <c r="GJ526" s="126"/>
      <c r="GT526" s="126"/>
      <c r="HD526" s="126"/>
      <c r="HN526" s="126"/>
      <c r="HX526" s="126"/>
      <c r="IH526" s="126"/>
      <c r="IR526" s="126"/>
      <c r="JB526" s="126"/>
      <c r="JL526" s="126"/>
      <c r="JV526" s="126"/>
      <c r="KF526" s="126"/>
      <c r="KP526" s="126"/>
      <c r="KZ526" s="126"/>
    </row>
    <row xmlns:x14ac="http://schemas.microsoft.com/office/spreadsheetml/2009/9/ac" r="527" s="3" customFormat="true" x14ac:dyDescent="0.25">
      <c r="A527" s="401"/>
      <c r="B527" s="126"/>
      <c r="L527" s="126"/>
      <c r="V527" s="126"/>
      <c r="AF527" s="126"/>
      <c r="AP527" s="126"/>
      <c r="AZ527" s="126"/>
      <c r="BJ527" s="126"/>
      <c r="BT527" s="126"/>
      <c r="CD527" s="126"/>
      <c r="CN527" s="126"/>
      <c r="CO527" s="126"/>
      <c r="CP527" s="126"/>
      <c r="CQ527" s="126"/>
      <c r="CR527" s="126"/>
      <c r="CS527" s="126"/>
      <c r="CT527" s="126"/>
      <c r="CU527" s="126"/>
      <c r="CX527" s="126"/>
      <c r="DH527" s="126"/>
      <c r="DR527" s="126"/>
      <c r="EB527" s="126"/>
      <c r="EL527" s="126"/>
      <c r="EV527" s="126"/>
      <c r="FF527" s="126"/>
      <c r="FP527" s="126"/>
      <c r="FZ527" s="126"/>
      <c r="GJ527" s="126"/>
      <c r="GT527" s="126"/>
      <c r="HD527" s="126"/>
      <c r="HN527" s="126"/>
      <c r="HX527" s="126"/>
      <c r="IH527" s="126"/>
      <c r="IR527" s="126"/>
      <c r="JB527" s="126"/>
      <c r="JL527" s="126"/>
      <c r="JV527" s="126"/>
      <c r="KF527" s="126"/>
      <c r="KP527" s="126"/>
      <c r="KZ527" s="126"/>
    </row>
    <row xmlns:x14ac="http://schemas.microsoft.com/office/spreadsheetml/2009/9/ac" r="528" s="3" customFormat="true" x14ac:dyDescent="0.25">
      <c r="A528" s="401"/>
      <c r="B528" s="126"/>
      <c r="L528" s="126"/>
      <c r="V528" s="126"/>
      <c r="AF528" s="126"/>
      <c r="AP528" s="126"/>
      <c r="AZ528" s="126"/>
      <c r="BJ528" s="126"/>
      <c r="BT528" s="126"/>
      <c r="CD528" s="126"/>
      <c r="CN528" s="126"/>
      <c r="CO528" s="126"/>
      <c r="CP528" s="126"/>
      <c r="CQ528" s="126"/>
      <c r="CR528" s="126"/>
      <c r="CS528" s="126"/>
      <c r="CT528" s="126"/>
      <c r="CU528" s="126"/>
      <c r="CX528" s="126"/>
      <c r="DH528" s="126"/>
      <c r="DR528" s="126"/>
      <c r="EB528" s="126"/>
      <c r="EL528" s="126"/>
      <c r="EV528" s="126"/>
      <c r="FF528" s="126"/>
      <c r="FP528" s="126"/>
      <c r="FZ528" s="126"/>
      <c r="GJ528" s="126"/>
      <c r="GT528" s="126"/>
      <c r="HD528" s="126"/>
      <c r="HN528" s="126"/>
      <c r="HX528" s="126"/>
      <c r="IH528" s="126"/>
      <c r="IR528" s="126"/>
      <c r="JB528" s="126"/>
      <c r="JL528" s="126"/>
      <c r="JV528" s="126"/>
      <c r="KF528" s="126"/>
      <c r="KP528" s="126"/>
      <c r="KZ528" s="126"/>
    </row>
    <row xmlns:x14ac="http://schemas.microsoft.com/office/spreadsheetml/2009/9/ac" r="529" s="3" customFormat="true" x14ac:dyDescent="0.25">
      <c r="A529" s="401"/>
      <c r="B529" s="126"/>
      <c r="L529" s="126"/>
      <c r="V529" s="126"/>
      <c r="AF529" s="126"/>
      <c r="AP529" s="126"/>
      <c r="AZ529" s="126"/>
      <c r="BJ529" s="126"/>
      <c r="BT529" s="126"/>
      <c r="CD529" s="126"/>
      <c r="CN529" s="126"/>
      <c r="CO529" s="126"/>
      <c r="CP529" s="126"/>
      <c r="CQ529" s="126"/>
      <c r="CR529" s="126"/>
      <c r="CS529" s="126"/>
      <c r="CT529" s="126"/>
      <c r="CU529" s="126"/>
      <c r="CX529" s="126"/>
      <c r="DH529" s="126"/>
      <c r="DR529" s="126"/>
      <c r="EB529" s="126"/>
      <c r="EL529" s="126"/>
      <c r="EV529" s="126"/>
      <c r="FF529" s="126"/>
      <c r="FP529" s="126"/>
      <c r="FZ529" s="126"/>
      <c r="GJ529" s="126"/>
      <c r="GT529" s="126"/>
      <c r="HD529" s="126"/>
      <c r="HN529" s="126"/>
      <c r="HX529" s="126"/>
      <c r="IH529" s="126"/>
      <c r="IR529" s="126"/>
      <c r="JB529" s="126"/>
      <c r="JL529" s="126"/>
      <c r="JV529" s="126"/>
      <c r="KF529" s="126"/>
      <c r="KP529" s="126"/>
      <c r="KZ529" s="126"/>
    </row>
    <row xmlns:x14ac="http://schemas.microsoft.com/office/spreadsheetml/2009/9/ac" r="530" s="3" customFormat="true" x14ac:dyDescent="0.25">
      <c r="A530" s="401"/>
      <c r="B530" s="126"/>
      <c r="L530" s="126"/>
      <c r="V530" s="126"/>
      <c r="AF530" s="126"/>
      <c r="AP530" s="126"/>
      <c r="AZ530" s="126"/>
      <c r="BJ530" s="126"/>
      <c r="BT530" s="126"/>
      <c r="CD530" s="126"/>
      <c r="CN530" s="126"/>
      <c r="CO530" s="126"/>
      <c r="CP530" s="126"/>
      <c r="CQ530" s="126"/>
      <c r="CR530" s="126"/>
      <c r="CS530" s="126"/>
      <c r="CT530" s="126"/>
      <c r="CU530" s="126"/>
      <c r="CX530" s="126"/>
      <c r="DH530" s="126"/>
      <c r="DR530" s="126"/>
      <c r="EB530" s="126"/>
      <c r="EL530" s="126"/>
      <c r="EV530" s="126"/>
      <c r="FF530" s="126"/>
      <c r="FP530" s="126"/>
      <c r="FZ530" s="126"/>
      <c r="GJ530" s="126"/>
      <c r="GT530" s="126"/>
      <c r="HD530" s="126"/>
      <c r="HN530" s="126"/>
      <c r="HX530" s="126"/>
      <c r="IH530" s="126"/>
      <c r="IR530" s="126"/>
      <c r="JB530" s="126"/>
      <c r="JL530" s="126"/>
      <c r="JV530" s="126"/>
      <c r="KF530" s="126"/>
      <c r="KP530" s="126"/>
      <c r="KZ530" s="126"/>
    </row>
    <row xmlns:x14ac="http://schemas.microsoft.com/office/spreadsheetml/2009/9/ac" r="531" s="3" customFormat="true" x14ac:dyDescent="0.25">
      <c r="A531" s="401"/>
      <c r="B531" s="126"/>
      <c r="L531" s="126"/>
      <c r="V531" s="126"/>
      <c r="AF531" s="126"/>
      <c r="AP531" s="126"/>
      <c r="AZ531" s="126"/>
      <c r="BJ531" s="126"/>
      <c r="BT531" s="126"/>
      <c r="CD531" s="126"/>
      <c r="CN531" s="126"/>
      <c r="CO531" s="126"/>
      <c r="CP531" s="126"/>
      <c r="CQ531" s="126"/>
      <c r="CR531" s="126"/>
      <c r="CS531" s="126"/>
      <c r="CT531" s="126"/>
      <c r="CU531" s="126"/>
      <c r="CX531" s="126"/>
      <c r="DH531" s="126"/>
      <c r="DR531" s="126"/>
      <c r="EB531" s="126"/>
      <c r="EL531" s="126"/>
      <c r="EV531" s="126"/>
      <c r="FF531" s="126"/>
      <c r="FP531" s="126"/>
      <c r="FZ531" s="126"/>
      <c r="GJ531" s="126"/>
      <c r="GT531" s="126"/>
      <c r="HD531" s="126"/>
      <c r="HN531" s="126"/>
      <c r="HX531" s="126"/>
      <c r="IH531" s="126"/>
      <c r="IR531" s="126"/>
      <c r="JB531" s="126"/>
      <c r="JL531" s="126"/>
      <c r="JV531" s="126"/>
      <c r="KF531" s="126"/>
      <c r="KP531" s="126"/>
      <c r="KZ531" s="126"/>
    </row>
    <row xmlns:x14ac="http://schemas.microsoft.com/office/spreadsheetml/2009/9/ac" r="532" s="3" customFormat="true" x14ac:dyDescent="0.25">
      <c r="A532" s="401"/>
      <c r="B532" s="126"/>
      <c r="L532" s="126"/>
      <c r="V532" s="126"/>
      <c r="AF532" s="126"/>
      <c r="AP532" s="126"/>
      <c r="AZ532" s="126"/>
      <c r="BJ532" s="126"/>
      <c r="BT532" s="126"/>
      <c r="CD532" s="126"/>
      <c r="CN532" s="126"/>
      <c r="CO532" s="126"/>
      <c r="CP532" s="126"/>
      <c r="CQ532" s="126"/>
      <c r="CR532" s="126"/>
      <c r="CS532" s="126"/>
      <c r="CT532" s="126"/>
      <c r="CU532" s="126"/>
      <c r="CX532" s="126"/>
      <c r="DH532" s="126"/>
      <c r="DR532" s="126"/>
      <c r="EB532" s="126"/>
      <c r="EL532" s="126"/>
      <c r="EV532" s="126"/>
      <c r="FF532" s="126"/>
      <c r="FP532" s="126"/>
      <c r="FZ532" s="126"/>
      <c r="GJ532" s="126"/>
      <c r="GT532" s="126"/>
      <c r="HD532" s="126"/>
      <c r="HN532" s="126"/>
      <c r="HX532" s="126"/>
      <c r="IH532" s="126"/>
      <c r="IR532" s="126"/>
      <c r="JB532" s="126"/>
      <c r="JL532" s="126"/>
      <c r="JV532" s="126"/>
      <c r="KF532" s="126"/>
      <c r="KP532" s="126"/>
      <c r="KZ532" s="126"/>
    </row>
    <row xmlns:x14ac="http://schemas.microsoft.com/office/spreadsheetml/2009/9/ac" r="533" s="3" customFormat="true" x14ac:dyDescent="0.25">
      <c r="A533" s="401"/>
      <c r="B533" s="126"/>
      <c r="L533" s="126"/>
      <c r="V533" s="126"/>
      <c r="AF533" s="126"/>
      <c r="AP533" s="126"/>
      <c r="AZ533" s="126"/>
      <c r="BJ533" s="126"/>
      <c r="BT533" s="126"/>
      <c r="CD533" s="126"/>
      <c r="CN533" s="126"/>
      <c r="CO533" s="126"/>
      <c r="CP533" s="126"/>
      <c r="CQ533" s="126"/>
      <c r="CR533" s="126"/>
      <c r="CS533" s="126"/>
      <c r="CT533" s="126"/>
      <c r="CU533" s="126"/>
      <c r="CX533" s="126"/>
      <c r="DH533" s="126"/>
      <c r="DR533" s="126"/>
      <c r="EB533" s="126"/>
      <c r="EL533" s="126"/>
      <c r="EV533" s="126"/>
      <c r="FF533" s="126"/>
      <c r="FP533" s="126"/>
      <c r="FZ533" s="126"/>
      <c r="GJ533" s="126"/>
      <c r="GT533" s="126"/>
      <c r="HD533" s="126"/>
      <c r="HN533" s="126"/>
      <c r="HX533" s="126"/>
      <c r="IH533" s="126"/>
      <c r="IR533" s="126"/>
      <c r="JB533" s="126"/>
      <c r="JL533" s="126"/>
      <c r="JV533" s="126"/>
      <c r="KF533" s="126"/>
      <c r="KP533" s="126"/>
      <c r="KZ533" s="126"/>
    </row>
    <row xmlns:x14ac="http://schemas.microsoft.com/office/spreadsheetml/2009/9/ac" r="534" s="3" customFormat="true" x14ac:dyDescent="0.25">
      <c r="A534" s="401"/>
      <c r="B534" s="126"/>
      <c r="L534" s="126"/>
      <c r="V534" s="126"/>
      <c r="AF534" s="126"/>
      <c r="AP534" s="126"/>
      <c r="AZ534" s="126"/>
      <c r="BJ534" s="126"/>
      <c r="BT534" s="126"/>
      <c r="CD534" s="126"/>
      <c r="CN534" s="126"/>
      <c r="CO534" s="126"/>
      <c r="CP534" s="126"/>
      <c r="CQ534" s="126"/>
      <c r="CR534" s="126"/>
      <c r="CS534" s="126"/>
      <c r="CT534" s="126"/>
      <c r="CU534" s="126"/>
      <c r="CX534" s="126"/>
      <c r="DH534" s="126"/>
      <c r="DR534" s="126"/>
      <c r="EB534" s="126"/>
      <c r="EL534" s="126"/>
      <c r="EV534" s="126"/>
      <c r="FF534" s="126"/>
      <c r="FP534" s="126"/>
      <c r="FZ534" s="126"/>
      <c r="GJ534" s="126"/>
      <c r="GT534" s="126"/>
      <c r="HD534" s="126"/>
      <c r="HN534" s="126"/>
      <c r="HX534" s="126"/>
      <c r="IH534" s="126"/>
      <c r="IR534" s="126"/>
      <c r="JB534" s="126"/>
      <c r="JL534" s="126"/>
      <c r="JV534" s="126"/>
      <c r="KF534" s="126"/>
      <c r="KP534" s="126"/>
      <c r="KZ534" s="126"/>
    </row>
    <row xmlns:x14ac="http://schemas.microsoft.com/office/spreadsheetml/2009/9/ac" r="535" s="3" customFormat="true" x14ac:dyDescent="0.25">
      <c r="A535" s="401"/>
      <c r="B535" s="126"/>
      <c r="L535" s="126"/>
      <c r="V535" s="126"/>
      <c r="AF535" s="126"/>
      <c r="AP535" s="126"/>
      <c r="AZ535" s="126"/>
      <c r="BJ535" s="126"/>
      <c r="BT535" s="126"/>
      <c r="CD535" s="126"/>
      <c r="CN535" s="126"/>
      <c r="CO535" s="126"/>
      <c r="CP535" s="126"/>
      <c r="CQ535" s="126"/>
      <c r="CR535" s="126"/>
      <c r="CS535" s="126"/>
      <c r="CT535" s="126"/>
      <c r="CU535" s="126"/>
      <c r="CX535" s="126"/>
      <c r="DH535" s="126"/>
      <c r="DR535" s="126"/>
      <c r="EB535" s="126"/>
      <c r="EL535" s="126"/>
      <c r="EV535" s="126"/>
      <c r="FF535" s="126"/>
      <c r="FP535" s="126"/>
      <c r="FZ535" s="126"/>
      <c r="GJ535" s="126"/>
      <c r="GT535" s="126"/>
      <c r="HD535" s="126"/>
      <c r="HN535" s="126"/>
      <c r="HX535" s="126"/>
      <c r="IH535" s="126"/>
      <c r="IR535" s="126"/>
      <c r="JB535" s="126"/>
      <c r="JL535" s="126"/>
      <c r="JV535" s="126"/>
      <c r="KF535" s="126"/>
      <c r="KP535" s="126"/>
      <c r="KZ535" s="126"/>
    </row>
    <row xmlns:x14ac="http://schemas.microsoft.com/office/spreadsheetml/2009/9/ac" r="536" s="3" customFormat="true" x14ac:dyDescent="0.25">
      <c r="A536" s="401"/>
      <c r="B536" s="126"/>
      <c r="L536" s="126"/>
      <c r="V536" s="126"/>
      <c r="AF536" s="126"/>
      <c r="AP536" s="126"/>
      <c r="AZ536" s="126"/>
      <c r="BJ536" s="126"/>
      <c r="BT536" s="126"/>
      <c r="CD536" s="126"/>
      <c r="CN536" s="126"/>
      <c r="CO536" s="126"/>
      <c r="CP536" s="126"/>
      <c r="CQ536" s="126"/>
      <c r="CR536" s="126"/>
      <c r="CS536" s="126"/>
      <c r="CT536" s="126"/>
      <c r="CU536" s="126"/>
      <c r="CX536" s="126"/>
      <c r="DH536" s="126"/>
      <c r="DR536" s="126"/>
      <c r="EB536" s="126"/>
      <c r="EL536" s="126"/>
      <c r="EV536" s="126"/>
      <c r="FF536" s="126"/>
      <c r="FP536" s="126"/>
      <c r="FZ536" s="126"/>
      <c r="GJ536" s="126"/>
      <c r="GT536" s="126"/>
      <c r="HD536" s="126"/>
      <c r="HN536" s="126"/>
      <c r="HX536" s="126"/>
      <c r="IH536" s="126"/>
      <c r="IR536" s="126"/>
      <c r="JB536" s="126"/>
      <c r="JL536" s="126"/>
      <c r="JV536" s="126"/>
      <c r="KF536" s="126"/>
      <c r="KP536" s="126"/>
      <c r="KZ536" s="126"/>
    </row>
    <row xmlns:x14ac="http://schemas.microsoft.com/office/spreadsheetml/2009/9/ac" r="537" s="3" customFormat="true" x14ac:dyDescent="0.25">
      <c r="A537" s="401"/>
      <c r="B537" s="126"/>
      <c r="L537" s="126"/>
      <c r="V537" s="126"/>
      <c r="AF537" s="126"/>
      <c r="AP537" s="126"/>
      <c r="AZ537" s="126"/>
      <c r="BJ537" s="126"/>
      <c r="BT537" s="126"/>
      <c r="CD537" s="126"/>
      <c r="CN537" s="126"/>
      <c r="CO537" s="126"/>
      <c r="CP537" s="126"/>
      <c r="CQ537" s="126"/>
      <c r="CR537" s="126"/>
      <c r="CS537" s="126"/>
      <c r="CT537" s="126"/>
      <c r="CU537" s="126"/>
      <c r="CX537" s="126"/>
      <c r="DH537" s="126"/>
      <c r="DR537" s="126"/>
      <c r="EB537" s="126"/>
      <c r="EL537" s="126"/>
      <c r="EV537" s="126"/>
      <c r="FF537" s="126"/>
      <c r="FP537" s="126"/>
      <c r="FZ537" s="126"/>
      <c r="GJ537" s="126"/>
      <c r="GT537" s="126"/>
      <c r="HD537" s="126"/>
      <c r="HN537" s="126"/>
      <c r="HX537" s="126"/>
      <c r="IH537" s="126"/>
      <c r="IR537" s="126"/>
      <c r="JB537" s="126"/>
      <c r="JL537" s="126"/>
      <c r="JV537" s="126"/>
      <c r="KF537" s="126"/>
      <c r="KP537" s="126"/>
      <c r="KZ537" s="126"/>
    </row>
    <row xmlns:x14ac="http://schemas.microsoft.com/office/spreadsheetml/2009/9/ac" r="538" s="3" customFormat="true" x14ac:dyDescent="0.25">
      <c r="A538" s="401"/>
      <c r="B538" s="126"/>
      <c r="L538" s="126"/>
      <c r="V538" s="126"/>
      <c r="AF538" s="126"/>
      <c r="AP538" s="126"/>
      <c r="AZ538" s="126"/>
      <c r="BJ538" s="126"/>
      <c r="BT538" s="126"/>
      <c r="CD538" s="126"/>
      <c r="CN538" s="126"/>
      <c r="CO538" s="126"/>
      <c r="CP538" s="126"/>
      <c r="CQ538" s="126"/>
      <c r="CR538" s="126"/>
      <c r="CS538" s="126"/>
      <c r="CT538" s="126"/>
      <c r="CU538" s="126"/>
      <c r="CX538" s="126"/>
      <c r="DH538" s="126"/>
      <c r="DR538" s="126"/>
      <c r="EB538" s="126"/>
      <c r="EL538" s="126"/>
      <c r="EV538" s="126"/>
      <c r="FF538" s="126"/>
      <c r="FP538" s="126"/>
      <c r="FZ538" s="126"/>
      <c r="GJ538" s="126"/>
      <c r="GT538" s="126"/>
      <c r="HD538" s="126"/>
      <c r="HN538" s="126"/>
      <c r="HX538" s="126"/>
      <c r="IH538" s="126"/>
      <c r="IR538" s="126"/>
      <c r="JB538" s="126"/>
      <c r="JL538" s="126"/>
      <c r="JV538" s="126"/>
      <c r="KF538" s="126"/>
      <c r="KP538" s="126"/>
      <c r="KZ538" s="126"/>
    </row>
    <row xmlns:x14ac="http://schemas.microsoft.com/office/spreadsheetml/2009/9/ac" r="539" s="3" customFormat="true" x14ac:dyDescent="0.25">
      <c r="A539" s="401"/>
      <c r="B539" s="126"/>
      <c r="L539" s="126"/>
      <c r="V539" s="126"/>
      <c r="AF539" s="126"/>
      <c r="AP539" s="126"/>
      <c r="AZ539" s="126"/>
      <c r="BJ539" s="126"/>
      <c r="BT539" s="126"/>
      <c r="CD539" s="126"/>
      <c r="CN539" s="126"/>
      <c r="CO539" s="126"/>
      <c r="CP539" s="126"/>
      <c r="CQ539" s="126"/>
      <c r="CR539" s="126"/>
      <c r="CS539" s="126"/>
      <c r="CT539" s="126"/>
      <c r="CU539" s="126"/>
      <c r="CX539" s="126"/>
      <c r="DH539" s="126"/>
      <c r="DR539" s="126"/>
      <c r="EB539" s="126"/>
      <c r="EL539" s="126"/>
      <c r="EV539" s="126"/>
      <c r="FF539" s="126"/>
      <c r="FP539" s="126"/>
      <c r="FZ539" s="126"/>
      <c r="GJ539" s="126"/>
      <c r="GT539" s="126"/>
      <c r="HD539" s="126"/>
      <c r="HN539" s="126"/>
      <c r="HX539" s="126"/>
      <c r="IH539" s="126"/>
      <c r="IR539" s="126"/>
      <c r="JB539" s="126"/>
      <c r="JL539" s="126"/>
      <c r="JV539" s="126"/>
      <c r="KF539" s="126"/>
      <c r="KP539" s="126"/>
      <c r="KZ539" s="126"/>
    </row>
    <row xmlns:x14ac="http://schemas.microsoft.com/office/spreadsheetml/2009/9/ac" r="540" s="3" customFormat="true" x14ac:dyDescent="0.25">
      <c r="A540" s="401"/>
      <c r="B540" s="126"/>
      <c r="L540" s="126"/>
      <c r="V540" s="126"/>
      <c r="AF540" s="126"/>
      <c r="AP540" s="126"/>
      <c r="AZ540" s="126"/>
      <c r="BJ540" s="126"/>
      <c r="BT540" s="126"/>
      <c r="CD540" s="126"/>
      <c r="CN540" s="126"/>
      <c r="CO540" s="126"/>
      <c r="CP540" s="126"/>
      <c r="CQ540" s="126"/>
      <c r="CR540" s="126"/>
      <c r="CS540" s="126"/>
      <c r="CT540" s="126"/>
      <c r="CU540" s="126"/>
      <c r="CX540" s="126"/>
      <c r="DH540" s="126"/>
      <c r="DR540" s="126"/>
      <c r="EB540" s="126"/>
      <c r="EL540" s="126"/>
      <c r="EV540" s="126"/>
      <c r="FF540" s="126"/>
      <c r="FP540" s="126"/>
      <c r="FZ540" s="126"/>
      <c r="GJ540" s="126"/>
      <c r="GT540" s="126"/>
      <c r="HD540" s="126"/>
      <c r="HN540" s="126"/>
      <c r="HX540" s="126"/>
      <c r="IH540" s="126"/>
      <c r="IR540" s="126"/>
      <c r="JB540" s="126"/>
      <c r="JL540" s="126"/>
      <c r="JV540" s="126"/>
      <c r="KF540" s="126"/>
      <c r="KP540" s="126"/>
      <c r="KZ540" s="126"/>
    </row>
    <row xmlns:x14ac="http://schemas.microsoft.com/office/spreadsheetml/2009/9/ac" r="541" s="3" customFormat="true" x14ac:dyDescent="0.25">
      <c r="A541" s="401"/>
      <c r="B541" s="126"/>
      <c r="L541" s="126"/>
      <c r="V541" s="126"/>
      <c r="AF541" s="126"/>
      <c r="AP541" s="126"/>
      <c r="AZ541" s="126"/>
      <c r="BJ541" s="126"/>
      <c r="BT541" s="126"/>
      <c r="CD541" s="126"/>
      <c r="CN541" s="126"/>
      <c r="CO541" s="126"/>
      <c r="CP541" s="126"/>
      <c r="CQ541" s="126"/>
      <c r="CR541" s="126"/>
      <c r="CS541" s="126"/>
      <c r="CT541" s="126"/>
      <c r="CU541" s="126"/>
      <c r="CX541" s="126"/>
      <c r="DH541" s="126"/>
      <c r="DR541" s="126"/>
      <c r="EB541" s="126"/>
      <c r="EL541" s="126"/>
      <c r="EV541" s="126"/>
      <c r="FF541" s="126"/>
      <c r="FP541" s="126"/>
      <c r="FZ541" s="126"/>
      <c r="GJ541" s="126"/>
      <c r="GT541" s="126"/>
      <c r="HD541" s="126"/>
      <c r="HN541" s="126"/>
      <c r="HX541" s="126"/>
      <c r="IH541" s="126"/>
      <c r="IR541" s="126"/>
      <c r="JB541" s="126"/>
      <c r="JL541" s="126"/>
      <c r="JV541" s="126"/>
      <c r="KF541" s="126"/>
      <c r="KP541" s="126"/>
      <c r="KZ541" s="126"/>
    </row>
    <row xmlns:x14ac="http://schemas.microsoft.com/office/spreadsheetml/2009/9/ac" r="542" s="3" customFormat="true" x14ac:dyDescent="0.25">
      <c r="A542" s="401"/>
      <c r="B542" s="126"/>
      <c r="L542" s="126"/>
      <c r="V542" s="126"/>
      <c r="AF542" s="126"/>
      <c r="AP542" s="126"/>
      <c r="AZ542" s="126"/>
      <c r="BJ542" s="126"/>
      <c r="BT542" s="126"/>
      <c r="CD542" s="126"/>
      <c r="CN542" s="126"/>
      <c r="CO542" s="126"/>
      <c r="CP542" s="126"/>
      <c r="CQ542" s="126"/>
      <c r="CR542" s="126"/>
      <c r="CS542" s="126"/>
      <c r="CT542" s="126"/>
      <c r="CU542" s="126"/>
      <c r="CX542" s="126"/>
      <c r="DH542" s="126"/>
      <c r="DR542" s="126"/>
      <c r="EB542" s="126"/>
      <c r="EL542" s="126"/>
      <c r="EV542" s="126"/>
      <c r="FF542" s="126"/>
      <c r="FP542" s="126"/>
      <c r="FZ542" s="126"/>
      <c r="GJ542" s="126"/>
      <c r="GT542" s="126"/>
      <c r="HD542" s="126"/>
      <c r="HN542" s="126"/>
      <c r="HX542" s="126"/>
      <c r="IH542" s="126"/>
      <c r="IR542" s="126"/>
      <c r="JB542" s="126"/>
      <c r="JL542" s="126"/>
      <c r="JV542" s="126"/>
      <c r="KF542" s="126"/>
      <c r="KP542" s="126"/>
      <c r="KZ542" s="126"/>
    </row>
    <row xmlns:x14ac="http://schemas.microsoft.com/office/spreadsheetml/2009/9/ac" r="543" s="3" customFormat="true" x14ac:dyDescent="0.25">
      <c r="A543" s="401"/>
      <c r="B543" s="126"/>
      <c r="L543" s="126"/>
      <c r="V543" s="126"/>
      <c r="AF543" s="126"/>
      <c r="AP543" s="126"/>
      <c r="AZ543" s="126"/>
      <c r="BJ543" s="126"/>
      <c r="BT543" s="126"/>
      <c r="CD543" s="126"/>
      <c r="CN543" s="126"/>
      <c r="CO543" s="126"/>
      <c r="CP543" s="126"/>
      <c r="CQ543" s="126"/>
      <c r="CR543" s="126"/>
      <c r="CS543" s="126"/>
      <c r="CT543" s="126"/>
      <c r="CU543" s="126"/>
      <c r="CX543" s="126"/>
      <c r="DH543" s="126"/>
      <c r="DR543" s="126"/>
      <c r="EB543" s="126"/>
      <c r="EL543" s="126"/>
      <c r="EV543" s="126"/>
      <c r="FF543" s="126"/>
      <c r="FP543" s="126"/>
      <c r="FZ543" s="126"/>
      <c r="GJ543" s="126"/>
      <c r="GT543" s="126"/>
      <c r="HD543" s="126"/>
      <c r="HN543" s="126"/>
      <c r="HX543" s="126"/>
      <c r="IH543" s="126"/>
      <c r="IR543" s="126"/>
      <c r="JB543" s="126"/>
      <c r="JL543" s="126"/>
      <c r="JV543" s="126"/>
      <c r="KF543" s="126"/>
      <c r="KP543" s="126"/>
      <c r="KZ543" s="126"/>
    </row>
    <row xmlns:x14ac="http://schemas.microsoft.com/office/spreadsheetml/2009/9/ac" r="544" s="3" customFormat="true" x14ac:dyDescent="0.25">
      <c r="A544" s="401"/>
      <c r="B544" s="126"/>
      <c r="L544" s="126"/>
      <c r="V544" s="126"/>
      <c r="AF544" s="126"/>
      <c r="AP544" s="126"/>
      <c r="AZ544" s="126"/>
      <c r="BJ544" s="126"/>
      <c r="BT544" s="126"/>
      <c r="CD544" s="126"/>
      <c r="CN544" s="126"/>
      <c r="CO544" s="126"/>
      <c r="CP544" s="126"/>
      <c r="CQ544" s="126"/>
      <c r="CR544" s="126"/>
      <c r="CS544" s="126"/>
      <c r="CT544" s="126"/>
      <c r="CU544" s="126"/>
      <c r="CX544" s="126"/>
      <c r="DH544" s="126"/>
      <c r="DR544" s="126"/>
      <c r="EB544" s="126"/>
      <c r="EL544" s="126"/>
      <c r="EV544" s="126"/>
      <c r="FF544" s="126"/>
      <c r="FP544" s="126"/>
      <c r="FZ544" s="126"/>
      <c r="GJ544" s="126"/>
      <c r="GT544" s="126"/>
      <c r="HD544" s="126"/>
      <c r="HN544" s="126"/>
      <c r="HX544" s="126"/>
      <c r="IH544" s="126"/>
      <c r="IR544" s="126"/>
      <c r="JB544" s="126"/>
      <c r="JL544" s="126"/>
      <c r="JV544" s="126"/>
      <c r="KF544" s="126"/>
      <c r="KP544" s="126"/>
      <c r="KZ544" s="126"/>
    </row>
    <row xmlns:x14ac="http://schemas.microsoft.com/office/spreadsheetml/2009/9/ac" r="545" s="3" customFormat="true" x14ac:dyDescent="0.25">
      <c r="A545" s="401"/>
      <c r="B545" s="126"/>
      <c r="L545" s="126"/>
      <c r="V545" s="126"/>
      <c r="AF545" s="126"/>
      <c r="AP545" s="126"/>
      <c r="AZ545" s="126"/>
      <c r="BJ545" s="126"/>
      <c r="BT545" s="126"/>
      <c r="CD545" s="126"/>
      <c r="CN545" s="126"/>
      <c r="CO545" s="126"/>
      <c r="CP545" s="126"/>
      <c r="CQ545" s="126"/>
      <c r="CR545" s="126"/>
      <c r="CS545" s="126"/>
      <c r="CT545" s="126"/>
      <c r="CU545" s="126"/>
      <c r="CX545" s="126"/>
      <c r="DH545" s="126"/>
      <c r="DR545" s="126"/>
      <c r="EB545" s="126"/>
      <c r="EL545" s="126"/>
      <c r="EV545" s="126"/>
      <c r="FF545" s="126"/>
      <c r="FP545" s="126"/>
      <c r="FZ545" s="126"/>
      <c r="GJ545" s="126"/>
      <c r="GT545" s="126"/>
      <c r="HD545" s="126"/>
      <c r="HN545" s="126"/>
      <c r="HX545" s="126"/>
      <c r="IH545" s="126"/>
      <c r="IR545" s="126"/>
      <c r="JB545" s="126"/>
      <c r="JL545" s="126"/>
      <c r="JV545" s="126"/>
      <c r="KF545" s="126"/>
      <c r="KP545" s="126"/>
      <c r="KZ545" s="126"/>
    </row>
    <row xmlns:x14ac="http://schemas.microsoft.com/office/spreadsheetml/2009/9/ac" r="546" s="3" customFormat="true" x14ac:dyDescent="0.25">
      <c r="A546" s="401"/>
      <c r="B546" s="126"/>
      <c r="L546" s="126"/>
      <c r="V546" s="126"/>
      <c r="AF546" s="126"/>
      <c r="AP546" s="126"/>
      <c r="AZ546" s="126"/>
      <c r="BJ546" s="126"/>
      <c r="BT546" s="126"/>
      <c r="CD546" s="126"/>
      <c r="CN546" s="126"/>
      <c r="CO546" s="126"/>
      <c r="CP546" s="126"/>
      <c r="CQ546" s="126"/>
      <c r="CR546" s="126"/>
      <c r="CS546" s="126"/>
      <c r="CT546" s="126"/>
      <c r="CU546" s="126"/>
      <c r="CX546" s="126"/>
      <c r="DH546" s="126"/>
      <c r="DR546" s="126"/>
      <c r="EB546" s="126"/>
      <c r="EL546" s="126"/>
      <c r="EV546" s="126"/>
      <c r="FF546" s="126"/>
      <c r="FP546" s="126"/>
      <c r="FZ546" s="126"/>
      <c r="GJ546" s="126"/>
      <c r="GT546" s="126"/>
      <c r="HD546" s="126"/>
      <c r="HN546" s="126"/>
      <c r="HX546" s="126"/>
      <c r="IH546" s="126"/>
      <c r="IR546" s="126"/>
      <c r="JB546" s="126"/>
      <c r="JL546" s="126"/>
      <c r="JV546" s="126"/>
      <c r="KF546" s="126"/>
      <c r="KP546" s="126"/>
      <c r="KZ546" s="126"/>
    </row>
    <row xmlns:x14ac="http://schemas.microsoft.com/office/spreadsheetml/2009/9/ac" r="547" s="3" customFormat="true" x14ac:dyDescent="0.25">
      <c r="A547" s="401"/>
      <c r="B547" s="126"/>
      <c r="L547" s="126"/>
      <c r="V547" s="126"/>
      <c r="AF547" s="126"/>
      <c r="AP547" s="126"/>
      <c r="AZ547" s="126"/>
      <c r="BJ547" s="126"/>
      <c r="BT547" s="126"/>
      <c r="CD547" s="126"/>
      <c r="CN547" s="126"/>
      <c r="CO547" s="126"/>
      <c r="CP547" s="126"/>
      <c r="CQ547" s="126"/>
      <c r="CR547" s="126"/>
      <c r="CS547" s="126"/>
      <c r="CT547" s="126"/>
      <c r="CU547" s="126"/>
      <c r="CX547" s="126"/>
      <c r="DH547" s="126"/>
      <c r="DR547" s="126"/>
      <c r="EB547" s="126"/>
      <c r="EL547" s="126"/>
      <c r="EV547" s="126"/>
      <c r="FF547" s="126"/>
      <c r="FP547" s="126"/>
      <c r="FZ547" s="126"/>
      <c r="GJ547" s="126"/>
      <c r="GT547" s="126"/>
      <c r="HD547" s="126"/>
      <c r="HN547" s="126"/>
      <c r="HX547" s="126"/>
      <c r="IH547" s="126"/>
      <c r="IR547" s="126"/>
      <c r="JB547" s="126"/>
      <c r="JL547" s="126"/>
      <c r="JV547" s="126"/>
      <c r="KF547" s="126"/>
      <c r="KP547" s="126"/>
      <c r="KZ547" s="126"/>
    </row>
    <row xmlns:x14ac="http://schemas.microsoft.com/office/spreadsheetml/2009/9/ac" r="548" s="3" customFormat="true" x14ac:dyDescent="0.25">
      <c r="A548" s="401"/>
      <c r="B548" s="126"/>
      <c r="L548" s="126"/>
      <c r="V548" s="126"/>
      <c r="AF548" s="126"/>
      <c r="AP548" s="126"/>
      <c r="AZ548" s="126"/>
      <c r="BJ548" s="126"/>
      <c r="BT548" s="126"/>
      <c r="CD548" s="126"/>
      <c r="CN548" s="126"/>
      <c r="CO548" s="126"/>
      <c r="CP548" s="126"/>
      <c r="CQ548" s="126"/>
      <c r="CR548" s="126"/>
      <c r="CS548" s="126"/>
      <c r="CT548" s="126"/>
      <c r="CU548" s="126"/>
      <c r="CX548" s="126"/>
      <c r="DH548" s="126"/>
      <c r="DR548" s="126"/>
      <c r="EB548" s="126"/>
      <c r="EL548" s="126"/>
      <c r="EV548" s="126"/>
      <c r="FF548" s="126"/>
      <c r="FP548" s="126"/>
      <c r="FZ548" s="126"/>
      <c r="GJ548" s="126"/>
      <c r="GT548" s="126"/>
      <c r="HD548" s="126"/>
      <c r="HN548" s="126"/>
      <c r="HX548" s="126"/>
      <c r="IH548" s="126"/>
      <c r="IR548" s="126"/>
      <c r="JB548" s="126"/>
      <c r="JL548" s="126"/>
      <c r="JV548" s="126"/>
      <c r="KF548" s="126"/>
      <c r="KP548" s="126"/>
      <c r="KZ548" s="126"/>
    </row>
    <row xmlns:x14ac="http://schemas.microsoft.com/office/spreadsheetml/2009/9/ac" r="549" s="3" customFormat="true" x14ac:dyDescent="0.25">
      <c r="A549" s="401"/>
      <c r="B549" s="126"/>
      <c r="L549" s="126"/>
      <c r="V549" s="126"/>
      <c r="AF549" s="126"/>
      <c r="AP549" s="126"/>
      <c r="AZ549" s="126"/>
      <c r="BJ549" s="126"/>
      <c r="BT549" s="126"/>
      <c r="CD549" s="126"/>
      <c r="CN549" s="126"/>
      <c r="CO549" s="126"/>
      <c r="CP549" s="126"/>
      <c r="CQ549" s="126"/>
      <c r="CR549" s="126"/>
      <c r="CS549" s="126"/>
      <c r="CT549" s="126"/>
      <c r="CU549" s="126"/>
      <c r="CX549" s="126"/>
      <c r="DH549" s="126"/>
      <c r="DR549" s="126"/>
      <c r="EB549" s="126"/>
      <c r="EL549" s="126"/>
      <c r="EV549" s="126"/>
      <c r="FF549" s="126"/>
      <c r="FP549" s="126"/>
      <c r="FZ549" s="126"/>
      <c r="GJ549" s="126"/>
      <c r="GT549" s="126"/>
      <c r="HD549" s="126"/>
      <c r="HN549" s="126"/>
      <c r="HX549" s="126"/>
      <c r="IH549" s="126"/>
      <c r="IR549" s="126"/>
      <c r="JB549" s="126"/>
      <c r="JL549" s="126"/>
      <c r="JV549" s="126"/>
      <c r="KF549" s="126"/>
      <c r="KP549" s="126"/>
      <c r="KZ549" s="126"/>
    </row>
    <row xmlns:x14ac="http://schemas.microsoft.com/office/spreadsheetml/2009/9/ac" r="550" s="3" customFormat="true" x14ac:dyDescent="0.25">
      <c r="A550" s="401"/>
      <c r="B550" s="126"/>
      <c r="L550" s="126"/>
      <c r="V550" s="126"/>
      <c r="AF550" s="126"/>
      <c r="AP550" s="126"/>
      <c r="AZ550" s="126"/>
      <c r="BJ550" s="126"/>
      <c r="BT550" s="126"/>
      <c r="CD550" s="126"/>
      <c r="CN550" s="126"/>
      <c r="CO550" s="126"/>
      <c r="CP550" s="126"/>
      <c r="CQ550" s="126"/>
      <c r="CR550" s="126"/>
      <c r="CS550" s="126"/>
      <c r="CT550" s="126"/>
      <c r="CU550" s="126"/>
      <c r="CX550" s="126"/>
      <c r="DH550" s="126"/>
      <c r="DR550" s="126"/>
      <c r="EB550" s="126"/>
      <c r="EL550" s="126"/>
      <c r="EV550" s="126"/>
      <c r="FF550" s="126"/>
      <c r="FP550" s="126"/>
      <c r="FZ550" s="126"/>
      <c r="GJ550" s="126"/>
      <c r="GT550" s="126"/>
      <c r="HD550" s="126"/>
      <c r="HN550" s="126"/>
      <c r="HX550" s="126"/>
      <c r="IH550" s="126"/>
      <c r="IR550" s="126"/>
      <c r="JB550" s="126"/>
      <c r="JL550" s="126"/>
      <c r="JV550" s="126"/>
      <c r="KF550" s="126"/>
      <c r="KP550" s="126"/>
      <c r="KZ550" s="126"/>
    </row>
    <row xmlns:x14ac="http://schemas.microsoft.com/office/spreadsheetml/2009/9/ac" r="551" s="3" customFormat="true" x14ac:dyDescent="0.25">
      <c r="A551" s="401"/>
      <c r="B551" s="126"/>
      <c r="L551" s="126"/>
      <c r="V551" s="126"/>
      <c r="AF551" s="126"/>
      <c r="AP551" s="126"/>
      <c r="AZ551" s="126"/>
      <c r="BJ551" s="126"/>
      <c r="BT551" s="126"/>
      <c r="CD551" s="126"/>
      <c r="CN551" s="126"/>
      <c r="CO551" s="126"/>
      <c r="CP551" s="126"/>
      <c r="CQ551" s="126"/>
      <c r="CR551" s="126"/>
      <c r="CS551" s="126"/>
      <c r="CT551" s="126"/>
      <c r="CU551" s="126"/>
      <c r="CX551" s="126"/>
      <c r="DH551" s="126"/>
      <c r="DR551" s="126"/>
      <c r="EB551" s="126"/>
      <c r="EL551" s="126"/>
      <c r="EV551" s="126"/>
      <c r="FF551" s="126"/>
      <c r="FP551" s="126"/>
      <c r="FZ551" s="126"/>
      <c r="GJ551" s="126"/>
      <c r="GT551" s="126"/>
      <c r="HD551" s="126"/>
      <c r="HN551" s="126"/>
      <c r="HX551" s="126"/>
      <c r="IH551" s="126"/>
      <c r="IR551" s="126"/>
      <c r="JB551" s="126"/>
      <c r="JL551" s="126"/>
      <c r="JV551" s="126"/>
      <c r="KF551" s="126"/>
      <c r="KP551" s="126"/>
      <c r="KZ551" s="126"/>
    </row>
    <row xmlns:x14ac="http://schemas.microsoft.com/office/spreadsheetml/2009/9/ac" r="552" s="3" customFormat="true" x14ac:dyDescent="0.25">
      <c r="A552" s="401"/>
      <c r="B552" s="126"/>
      <c r="L552" s="126"/>
      <c r="V552" s="126"/>
      <c r="AF552" s="126"/>
      <c r="AP552" s="126"/>
      <c r="AZ552" s="126"/>
      <c r="BJ552" s="126"/>
      <c r="BT552" s="126"/>
      <c r="CD552" s="126"/>
      <c r="CN552" s="126"/>
      <c r="CO552" s="126"/>
      <c r="CP552" s="126"/>
      <c r="CQ552" s="126"/>
      <c r="CR552" s="126"/>
      <c r="CS552" s="126"/>
      <c r="CT552" s="126"/>
      <c r="CU552" s="126"/>
      <c r="CX552" s="126"/>
      <c r="DH552" s="126"/>
      <c r="DR552" s="126"/>
      <c r="EB552" s="126"/>
      <c r="EL552" s="126"/>
      <c r="EV552" s="126"/>
      <c r="FF552" s="126"/>
      <c r="FP552" s="126"/>
      <c r="FZ552" s="126"/>
      <c r="GJ552" s="126"/>
      <c r="GT552" s="126"/>
      <c r="HD552" s="126"/>
      <c r="HN552" s="126"/>
      <c r="HX552" s="126"/>
      <c r="IH552" s="126"/>
      <c r="IR552" s="126"/>
      <c r="JB552" s="126"/>
      <c r="JL552" s="126"/>
      <c r="JV552" s="126"/>
      <c r="KF552" s="126"/>
      <c r="KP552" s="126"/>
      <c r="KZ552" s="126"/>
    </row>
    <row xmlns:x14ac="http://schemas.microsoft.com/office/spreadsheetml/2009/9/ac" r="553" s="3" customFormat="true" x14ac:dyDescent="0.25">
      <c r="A553" s="401"/>
      <c r="B553" s="126"/>
      <c r="L553" s="126"/>
      <c r="V553" s="126"/>
      <c r="AF553" s="126"/>
      <c r="AP553" s="126"/>
      <c r="AZ553" s="126"/>
      <c r="BJ553" s="126"/>
      <c r="BT553" s="126"/>
      <c r="CD553" s="126"/>
      <c r="CN553" s="126"/>
      <c r="CO553" s="126"/>
      <c r="CP553" s="126"/>
      <c r="CQ553" s="126"/>
      <c r="CR553" s="126"/>
      <c r="CS553" s="126"/>
      <c r="CT553" s="126"/>
      <c r="CU553" s="126"/>
      <c r="CX553" s="126"/>
      <c r="DH553" s="126"/>
      <c r="DR553" s="126"/>
      <c r="EB553" s="126"/>
      <c r="EL553" s="126"/>
      <c r="EV553" s="126"/>
      <c r="FF553" s="126"/>
      <c r="FP553" s="126"/>
      <c r="FZ553" s="126"/>
      <c r="GJ553" s="126"/>
      <c r="GT553" s="126"/>
      <c r="HD553" s="126"/>
      <c r="HN553" s="126"/>
      <c r="HX553" s="126"/>
      <c r="IH553" s="126"/>
      <c r="IR553" s="126"/>
      <c r="JB553" s="126"/>
      <c r="JL553" s="126"/>
      <c r="JV553" s="126"/>
      <c r="KF553" s="126"/>
      <c r="KP553" s="126"/>
      <c r="KZ553" s="126"/>
    </row>
    <row xmlns:x14ac="http://schemas.microsoft.com/office/spreadsheetml/2009/9/ac" r="554" s="3" customFormat="true" x14ac:dyDescent="0.25">
      <c r="A554" s="401"/>
      <c r="B554" s="126"/>
      <c r="L554" s="126"/>
      <c r="V554" s="126"/>
      <c r="AF554" s="126"/>
      <c r="AP554" s="126"/>
      <c r="AZ554" s="126"/>
      <c r="BJ554" s="126"/>
      <c r="BT554" s="126"/>
      <c r="CD554" s="126"/>
      <c r="CN554" s="126"/>
      <c r="CO554" s="126"/>
      <c r="CP554" s="126"/>
      <c r="CQ554" s="126"/>
      <c r="CR554" s="126"/>
      <c r="CS554" s="126"/>
      <c r="CT554" s="126"/>
      <c r="CU554" s="126"/>
      <c r="CX554" s="126"/>
      <c r="DH554" s="126"/>
      <c r="DR554" s="126"/>
      <c r="EB554" s="126"/>
      <c r="EL554" s="126"/>
      <c r="EV554" s="126"/>
      <c r="FF554" s="126"/>
      <c r="FP554" s="126"/>
      <c r="FZ554" s="126"/>
      <c r="GJ554" s="126"/>
      <c r="GT554" s="126"/>
      <c r="HD554" s="126"/>
      <c r="HN554" s="126"/>
      <c r="HX554" s="126"/>
      <c r="IH554" s="126"/>
      <c r="IR554" s="126"/>
      <c r="JB554" s="126"/>
      <c r="JL554" s="126"/>
      <c r="JV554" s="126"/>
      <c r="KF554" s="126"/>
      <c r="KP554" s="126"/>
      <c r="KZ554" s="126"/>
    </row>
    <row xmlns:x14ac="http://schemas.microsoft.com/office/spreadsheetml/2009/9/ac" r="555" s="3" customFormat="true" x14ac:dyDescent="0.25">
      <c r="A555" s="401"/>
      <c r="B555" s="126"/>
      <c r="L555" s="126"/>
      <c r="V555" s="126"/>
      <c r="AF555" s="126"/>
      <c r="AP555" s="126"/>
      <c r="AZ555" s="126"/>
      <c r="BJ555" s="126"/>
      <c r="BT555" s="126"/>
      <c r="CD555" s="126"/>
      <c r="CN555" s="126"/>
      <c r="CO555" s="126"/>
      <c r="CP555" s="126"/>
      <c r="CQ555" s="126"/>
      <c r="CR555" s="126"/>
      <c r="CS555" s="126"/>
      <c r="CT555" s="126"/>
      <c r="CU555" s="126"/>
      <c r="CX555" s="126"/>
      <c r="DH555" s="126"/>
      <c r="DR555" s="126"/>
      <c r="EB555" s="126"/>
      <c r="EL555" s="126"/>
      <c r="EV555" s="126"/>
      <c r="FF555" s="126"/>
      <c r="FP555" s="126"/>
      <c r="FZ555" s="126"/>
      <c r="GJ555" s="126"/>
      <c r="GT555" s="126"/>
      <c r="HD555" s="126"/>
      <c r="HN555" s="126"/>
      <c r="HX555" s="126"/>
      <c r="IH555" s="126"/>
      <c r="IR555" s="126"/>
      <c r="JB555" s="126"/>
      <c r="JL555" s="126"/>
      <c r="JV555" s="126"/>
      <c r="KF555" s="126"/>
      <c r="KP555" s="126"/>
      <c r="KZ555" s="126"/>
    </row>
    <row xmlns:x14ac="http://schemas.microsoft.com/office/spreadsheetml/2009/9/ac" r="556" s="3" customFormat="true" x14ac:dyDescent="0.25">
      <c r="A556" s="401"/>
      <c r="B556" s="126"/>
      <c r="L556" s="126"/>
      <c r="V556" s="126"/>
      <c r="AF556" s="126"/>
      <c r="AP556" s="126"/>
      <c r="AZ556" s="126"/>
      <c r="BJ556" s="126"/>
      <c r="BT556" s="126"/>
      <c r="CD556" s="126"/>
      <c r="CN556" s="126"/>
      <c r="CO556" s="126"/>
      <c r="CP556" s="126"/>
      <c r="CQ556" s="126"/>
      <c r="CR556" s="126"/>
      <c r="CS556" s="126"/>
      <c r="CT556" s="126"/>
      <c r="CU556" s="126"/>
      <c r="CX556" s="126"/>
      <c r="DH556" s="126"/>
      <c r="DR556" s="126"/>
      <c r="EB556" s="126"/>
      <c r="EL556" s="126"/>
      <c r="EV556" s="126"/>
      <c r="FF556" s="126"/>
      <c r="FP556" s="126"/>
      <c r="FZ556" s="126"/>
      <c r="GJ556" s="126"/>
      <c r="GT556" s="126"/>
      <c r="HD556" s="126"/>
      <c r="HN556" s="126"/>
      <c r="HX556" s="126"/>
      <c r="IH556" s="126"/>
      <c r="IR556" s="126"/>
      <c r="JB556" s="126"/>
      <c r="JL556" s="126"/>
      <c r="JV556" s="126"/>
      <c r="KF556" s="126"/>
      <c r="KP556" s="126"/>
      <c r="KZ556" s="126"/>
    </row>
    <row xmlns:x14ac="http://schemas.microsoft.com/office/spreadsheetml/2009/9/ac" r="557" s="3" customFormat="true" x14ac:dyDescent="0.25">
      <c r="A557" s="401"/>
      <c r="B557" s="126"/>
      <c r="L557" s="126"/>
      <c r="V557" s="126"/>
      <c r="AF557" s="126"/>
      <c r="AP557" s="126"/>
      <c r="AZ557" s="126"/>
      <c r="BJ557" s="126"/>
      <c r="BT557" s="126"/>
      <c r="CD557" s="126"/>
      <c r="CN557" s="126"/>
      <c r="CO557" s="126"/>
      <c r="CP557" s="126"/>
      <c r="CQ557" s="126"/>
      <c r="CR557" s="126"/>
      <c r="CS557" s="126"/>
      <c r="CT557" s="126"/>
      <c r="CU557" s="126"/>
      <c r="CX557" s="126"/>
      <c r="DH557" s="126"/>
      <c r="DR557" s="126"/>
      <c r="EB557" s="126"/>
      <c r="EL557" s="126"/>
      <c r="EV557" s="126"/>
      <c r="FF557" s="126"/>
      <c r="FP557" s="126"/>
      <c r="FZ557" s="126"/>
      <c r="GJ557" s="126"/>
      <c r="GT557" s="126"/>
      <c r="HD557" s="126"/>
      <c r="HN557" s="126"/>
      <c r="HX557" s="126"/>
      <c r="IH557" s="126"/>
      <c r="IR557" s="126"/>
      <c r="JB557" s="126"/>
      <c r="JL557" s="126"/>
      <c r="JV557" s="126"/>
      <c r="KF557" s="126"/>
      <c r="KP557" s="126"/>
      <c r="KZ557" s="126"/>
    </row>
    <row xmlns:x14ac="http://schemas.microsoft.com/office/spreadsheetml/2009/9/ac" r="558" s="3" customFormat="true" x14ac:dyDescent="0.25">
      <c r="A558" s="401"/>
      <c r="B558" s="126"/>
      <c r="L558" s="126"/>
      <c r="V558" s="126"/>
      <c r="AF558" s="126"/>
      <c r="AP558" s="126"/>
      <c r="AZ558" s="126"/>
      <c r="BJ558" s="126"/>
      <c r="BT558" s="126"/>
      <c r="CD558" s="126"/>
      <c r="CN558" s="126"/>
      <c r="CO558" s="126"/>
      <c r="CP558" s="126"/>
      <c r="CQ558" s="126"/>
      <c r="CR558" s="126"/>
      <c r="CS558" s="126"/>
      <c r="CT558" s="126"/>
      <c r="CU558" s="126"/>
      <c r="CX558" s="126"/>
      <c r="DH558" s="126"/>
      <c r="DR558" s="126"/>
      <c r="EB558" s="126"/>
      <c r="EL558" s="126"/>
      <c r="EV558" s="126"/>
      <c r="FF558" s="126"/>
      <c r="FP558" s="126"/>
      <c r="FZ558" s="126"/>
      <c r="GJ558" s="126"/>
      <c r="GT558" s="126"/>
      <c r="HD558" s="126"/>
      <c r="HN558" s="126"/>
      <c r="HX558" s="126"/>
      <c r="IH558" s="126"/>
      <c r="IR558" s="126"/>
      <c r="JB558" s="126"/>
      <c r="JL558" s="126"/>
      <c r="JV558" s="126"/>
      <c r="KF558" s="126"/>
      <c r="KP558" s="126"/>
      <c r="KZ558" s="126"/>
    </row>
    <row xmlns:x14ac="http://schemas.microsoft.com/office/spreadsheetml/2009/9/ac" r="559" s="3" customFormat="true" x14ac:dyDescent="0.25">
      <c r="A559" s="401"/>
      <c r="B559" s="126"/>
      <c r="L559" s="126"/>
      <c r="V559" s="126"/>
      <c r="AF559" s="126"/>
      <c r="AP559" s="126"/>
      <c r="AZ559" s="126"/>
      <c r="BJ559" s="126"/>
      <c r="BT559" s="126"/>
      <c r="CD559" s="126"/>
      <c r="CN559" s="126"/>
      <c r="CO559" s="126"/>
      <c r="CP559" s="126"/>
      <c r="CQ559" s="126"/>
      <c r="CR559" s="126"/>
      <c r="CS559" s="126"/>
      <c r="CT559" s="126"/>
      <c r="CU559" s="126"/>
      <c r="CX559" s="126"/>
      <c r="DH559" s="126"/>
      <c r="DR559" s="126"/>
      <c r="EB559" s="126"/>
      <c r="EL559" s="126"/>
      <c r="EV559" s="126"/>
      <c r="FF559" s="126"/>
      <c r="FP559" s="126"/>
      <c r="FZ559" s="126"/>
      <c r="GJ559" s="126"/>
      <c r="GT559" s="126"/>
      <c r="HD559" s="126"/>
      <c r="HN559" s="126"/>
      <c r="HX559" s="126"/>
      <c r="IH559" s="126"/>
      <c r="IR559" s="126"/>
      <c r="JB559" s="126"/>
      <c r="JL559" s="126"/>
      <c r="JV559" s="126"/>
      <c r="KF559" s="126"/>
      <c r="KP559" s="126"/>
      <c r="KZ559" s="126"/>
    </row>
    <row xmlns:x14ac="http://schemas.microsoft.com/office/spreadsheetml/2009/9/ac" r="560" s="3" customFormat="true" x14ac:dyDescent="0.25">
      <c r="A560" s="401"/>
      <c r="B560" s="126"/>
      <c r="L560" s="126"/>
      <c r="V560" s="126"/>
      <c r="AF560" s="126"/>
      <c r="AP560" s="126"/>
      <c r="AZ560" s="126"/>
      <c r="BJ560" s="126"/>
      <c r="BT560" s="126"/>
      <c r="CD560" s="126"/>
      <c r="CN560" s="126"/>
      <c r="CO560" s="126"/>
      <c r="CP560" s="126"/>
      <c r="CQ560" s="126"/>
      <c r="CR560" s="126"/>
      <c r="CS560" s="126"/>
      <c r="CT560" s="126"/>
      <c r="CU560" s="126"/>
      <c r="CX560" s="126"/>
      <c r="DH560" s="126"/>
      <c r="DR560" s="126"/>
      <c r="EB560" s="126"/>
      <c r="EL560" s="126"/>
      <c r="EV560" s="126"/>
      <c r="FF560" s="126"/>
      <c r="FP560" s="126"/>
      <c r="FZ560" s="126"/>
      <c r="GJ560" s="126"/>
      <c r="GT560" s="126"/>
      <c r="HD560" s="126"/>
      <c r="HN560" s="126"/>
      <c r="HX560" s="126"/>
      <c r="IH560" s="126"/>
      <c r="IR560" s="126"/>
      <c r="JB560" s="126"/>
      <c r="JL560" s="126"/>
      <c r="JV560" s="126"/>
      <c r="KF560" s="126"/>
      <c r="KP560" s="126"/>
      <c r="KZ560" s="126"/>
    </row>
    <row xmlns:x14ac="http://schemas.microsoft.com/office/spreadsheetml/2009/9/ac" r="561" s="3" customFormat="true" x14ac:dyDescent="0.25">
      <c r="A561" s="401"/>
      <c r="B561" s="126"/>
      <c r="L561" s="126"/>
      <c r="V561" s="126"/>
      <c r="AF561" s="126"/>
      <c r="AP561" s="126"/>
      <c r="AZ561" s="126"/>
      <c r="BJ561" s="126"/>
      <c r="BT561" s="126"/>
      <c r="CD561" s="126"/>
      <c r="CN561" s="126"/>
      <c r="CO561" s="126"/>
      <c r="CP561" s="126"/>
      <c r="CQ561" s="126"/>
      <c r="CR561" s="126"/>
      <c r="CS561" s="126"/>
      <c r="CT561" s="126"/>
      <c r="CU561" s="126"/>
      <c r="CX561" s="126"/>
      <c r="DH561" s="126"/>
      <c r="DR561" s="126"/>
      <c r="EB561" s="126"/>
      <c r="EL561" s="126"/>
      <c r="EV561" s="126"/>
      <c r="FF561" s="126"/>
      <c r="FP561" s="126"/>
      <c r="FZ561" s="126"/>
      <c r="GJ561" s="126"/>
      <c r="GT561" s="126"/>
      <c r="HD561" s="126"/>
      <c r="HN561" s="126"/>
      <c r="HX561" s="126"/>
      <c r="IH561" s="126"/>
      <c r="IR561" s="126"/>
      <c r="JB561" s="126"/>
      <c r="JL561" s="126"/>
      <c r="JV561" s="126"/>
      <c r="KF561" s="126"/>
      <c r="KP561" s="126"/>
      <c r="KZ561" s="126"/>
    </row>
    <row xmlns:x14ac="http://schemas.microsoft.com/office/spreadsheetml/2009/9/ac" r="562" s="3" customFormat="true" x14ac:dyDescent="0.25">
      <c r="A562" s="401"/>
      <c r="B562" s="126"/>
      <c r="L562" s="126"/>
      <c r="V562" s="126"/>
      <c r="AF562" s="126"/>
      <c r="AP562" s="126"/>
      <c r="AZ562" s="126"/>
      <c r="BJ562" s="126"/>
      <c r="BT562" s="126"/>
      <c r="CD562" s="126"/>
      <c r="CN562" s="126"/>
      <c r="CO562" s="126"/>
      <c r="CP562" s="126"/>
      <c r="CQ562" s="126"/>
      <c r="CR562" s="126"/>
      <c r="CS562" s="126"/>
      <c r="CT562" s="126"/>
      <c r="CU562" s="126"/>
      <c r="CX562" s="126"/>
      <c r="DH562" s="126"/>
      <c r="DR562" s="126"/>
      <c r="EB562" s="126"/>
      <c r="EL562" s="126"/>
      <c r="EV562" s="126"/>
      <c r="FF562" s="126"/>
      <c r="FP562" s="126"/>
      <c r="FZ562" s="126"/>
      <c r="GJ562" s="126"/>
      <c r="GT562" s="126"/>
      <c r="HD562" s="126"/>
      <c r="HN562" s="126"/>
      <c r="HX562" s="126"/>
      <c r="IH562" s="126"/>
      <c r="IR562" s="126"/>
      <c r="JB562" s="126"/>
      <c r="JL562" s="126"/>
      <c r="JV562" s="126"/>
      <c r="KF562" s="126"/>
      <c r="KP562" s="126"/>
      <c r="KZ562" s="126"/>
    </row>
    <row xmlns:x14ac="http://schemas.microsoft.com/office/spreadsheetml/2009/9/ac" r="563" s="3" customFormat="true" x14ac:dyDescent="0.25">
      <c r="A563" s="401"/>
      <c r="B563" s="126"/>
      <c r="L563" s="126"/>
      <c r="V563" s="126"/>
      <c r="AF563" s="126"/>
      <c r="AP563" s="126"/>
      <c r="AZ563" s="126"/>
      <c r="BJ563" s="126"/>
      <c r="BT563" s="126"/>
      <c r="CD563" s="126"/>
      <c r="CN563" s="126"/>
      <c r="CO563" s="126"/>
      <c r="CP563" s="126"/>
      <c r="CQ563" s="126"/>
      <c r="CR563" s="126"/>
      <c r="CS563" s="126"/>
      <c r="CT563" s="126"/>
      <c r="CU563" s="126"/>
      <c r="CX563" s="126"/>
      <c r="DH563" s="126"/>
      <c r="DR563" s="126"/>
      <c r="EB563" s="126"/>
      <c r="EL563" s="126"/>
      <c r="EV563" s="126"/>
      <c r="FF563" s="126"/>
      <c r="FP563" s="126"/>
      <c r="FZ563" s="126"/>
      <c r="GJ563" s="126"/>
      <c r="GT563" s="126"/>
      <c r="HD563" s="126"/>
      <c r="HN563" s="126"/>
      <c r="HX563" s="126"/>
      <c r="IH563" s="126"/>
      <c r="IR563" s="126"/>
      <c r="JB563" s="126"/>
      <c r="JL563" s="126"/>
      <c r="JV563" s="126"/>
      <c r="KF563" s="126"/>
      <c r="KP563" s="126"/>
      <c r="KZ563" s="126"/>
    </row>
    <row xmlns:x14ac="http://schemas.microsoft.com/office/spreadsheetml/2009/9/ac" r="564" s="3" customFormat="true" x14ac:dyDescent="0.25">
      <c r="A564" s="401"/>
      <c r="B564" s="126"/>
      <c r="L564" s="126"/>
      <c r="V564" s="126"/>
      <c r="AF564" s="126"/>
      <c r="AP564" s="126"/>
      <c r="AZ564" s="126"/>
      <c r="BJ564" s="126"/>
      <c r="BT564" s="126"/>
      <c r="CD564" s="126"/>
      <c r="CN564" s="126"/>
      <c r="CO564" s="126"/>
      <c r="CP564" s="126"/>
      <c r="CQ564" s="126"/>
      <c r="CR564" s="126"/>
      <c r="CS564" s="126"/>
      <c r="CT564" s="126"/>
      <c r="CU564" s="126"/>
      <c r="CX564" s="126"/>
      <c r="DH564" s="126"/>
      <c r="DR564" s="126"/>
      <c r="EB564" s="126"/>
      <c r="EL564" s="126"/>
      <c r="EV564" s="126"/>
      <c r="FF564" s="126"/>
      <c r="FP564" s="126"/>
      <c r="FZ564" s="126"/>
      <c r="GJ564" s="126"/>
      <c r="GT564" s="126"/>
      <c r="HD564" s="126"/>
      <c r="HN564" s="126"/>
      <c r="HX564" s="126"/>
      <c r="IH564" s="126"/>
      <c r="IR564" s="126"/>
      <c r="JB564" s="126"/>
      <c r="JL564" s="126"/>
      <c r="JV564" s="126"/>
      <c r="KF564" s="126"/>
      <c r="KP564" s="126"/>
      <c r="KZ564" s="126"/>
    </row>
    <row xmlns:x14ac="http://schemas.microsoft.com/office/spreadsheetml/2009/9/ac" r="565" s="3" customFormat="true" x14ac:dyDescent="0.25">
      <c r="A565" s="401"/>
      <c r="B565" s="126"/>
      <c r="L565" s="126"/>
      <c r="V565" s="126"/>
      <c r="AF565" s="126"/>
      <c r="AP565" s="126"/>
      <c r="AZ565" s="126"/>
      <c r="BJ565" s="126"/>
      <c r="BT565" s="126"/>
      <c r="CD565" s="126"/>
      <c r="CN565" s="126"/>
      <c r="CO565" s="126"/>
      <c r="CP565" s="126"/>
      <c r="CQ565" s="126"/>
      <c r="CR565" s="126"/>
      <c r="CS565" s="126"/>
      <c r="CT565" s="126"/>
      <c r="CU565" s="126"/>
      <c r="CX565" s="126"/>
      <c r="DH565" s="126"/>
      <c r="DR565" s="126"/>
      <c r="EB565" s="126"/>
      <c r="EL565" s="126"/>
      <c r="EV565" s="126"/>
      <c r="FF565" s="126"/>
      <c r="FP565" s="126"/>
      <c r="FZ565" s="126"/>
      <c r="GJ565" s="126"/>
      <c r="GT565" s="126"/>
      <c r="HD565" s="126"/>
      <c r="HN565" s="126"/>
      <c r="HX565" s="126"/>
      <c r="IH565" s="126"/>
      <c r="IR565" s="126"/>
      <c r="JB565" s="126"/>
      <c r="JL565" s="126"/>
      <c r="JV565" s="126"/>
      <c r="KF565" s="126"/>
      <c r="KP565" s="126"/>
      <c r="KZ565" s="126"/>
    </row>
    <row xmlns:x14ac="http://schemas.microsoft.com/office/spreadsheetml/2009/9/ac" r="566" s="3" customFormat="true" x14ac:dyDescent="0.25">
      <c r="A566" s="401"/>
      <c r="B566" s="126"/>
      <c r="L566" s="126"/>
      <c r="V566" s="126"/>
      <c r="AF566" s="126"/>
      <c r="AP566" s="126"/>
      <c r="AZ566" s="126"/>
      <c r="BJ566" s="126"/>
      <c r="BT566" s="126"/>
      <c r="CD566" s="126"/>
      <c r="CN566" s="126"/>
      <c r="CO566" s="126"/>
      <c r="CP566" s="126"/>
      <c r="CQ566" s="126"/>
      <c r="CR566" s="126"/>
      <c r="CS566" s="126"/>
      <c r="CT566" s="126"/>
      <c r="CU566" s="126"/>
      <c r="CX566" s="126"/>
      <c r="DH566" s="126"/>
      <c r="DR566" s="126"/>
      <c r="EB566" s="126"/>
      <c r="EL566" s="126"/>
      <c r="EV566" s="126"/>
      <c r="FF566" s="126"/>
      <c r="FP566" s="126"/>
      <c r="FZ566" s="126"/>
      <c r="GJ566" s="126"/>
      <c r="GT566" s="126"/>
      <c r="HD566" s="126"/>
      <c r="HN566" s="126"/>
      <c r="HX566" s="126"/>
      <c r="IH566" s="126"/>
      <c r="IR566" s="126"/>
      <c r="JB566" s="126"/>
      <c r="JL566" s="126"/>
      <c r="JV566" s="126"/>
      <c r="KF566" s="126"/>
      <c r="KP566" s="126"/>
      <c r="KZ566" s="126"/>
    </row>
    <row xmlns:x14ac="http://schemas.microsoft.com/office/spreadsheetml/2009/9/ac" r="567" s="3" customFormat="true" x14ac:dyDescent="0.25">
      <c r="A567" s="401"/>
      <c r="B567" s="126"/>
      <c r="L567" s="126"/>
      <c r="V567" s="126"/>
      <c r="AF567" s="126"/>
      <c r="AP567" s="126"/>
      <c r="AZ567" s="126"/>
      <c r="BJ567" s="126"/>
      <c r="BT567" s="126"/>
      <c r="CD567" s="126"/>
      <c r="CN567" s="126"/>
      <c r="CO567" s="126"/>
      <c r="CP567" s="126"/>
      <c r="CQ567" s="126"/>
      <c r="CR567" s="126"/>
      <c r="CS567" s="126"/>
      <c r="CT567" s="126"/>
      <c r="CU567" s="126"/>
      <c r="CX567" s="126"/>
      <c r="DH567" s="126"/>
      <c r="DR567" s="126"/>
      <c r="EB567" s="126"/>
      <c r="EL567" s="126"/>
      <c r="EV567" s="126"/>
      <c r="FF567" s="126"/>
      <c r="FP567" s="126"/>
      <c r="FZ567" s="126"/>
      <c r="GJ567" s="126"/>
      <c r="GT567" s="126"/>
      <c r="HD567" s="126"/>
      <c r="HN567" s="126"/>
      <c r="HX567" s="126"/>
      <c r="IH567" s="126"/>
      <c r="IR567" s="126"/>
      <c r="JB567" s="126"/>
      <c r="JL567" s="126"/>
      <c r="JV567" s="126"/>
      <c r="KF567" s="126"/>
      <c r="KP567" s="126"/>
      <c r="KZ567" s="126"/>
    </row>
    <row xmlns:x14ac="http://schemas.microsoft.com/office/spreadsheetml/2009/9/ac" r="568" s="3" customFormat="true" x14ac:dyDescent="0.25">
      <c r="A568" s="401"/>
      <c r="B568" s="126"/>
      <c r="L568" s="126"/>
      <c r="V568" s="126"/>
      <c r="AF568" s="126"/>
      <c r="AP568" s="126"/>
      <c r="AZ568" s="126"/>
      <c r="BJ568" s="126"/>
      <c r="BT568" s="126"/>
      <c r="CD568" s="126"/>
      <c r="CN568" s="126"/>
      <c r="CO568" s="126"/>
      <c r="CP568" s="126"/>
      <c r="CQ568" s="126"/>
      <c r="CR568" s="126"/>
      <c r="CS568" s="126"/>
      <c r="CT568" s="126"/>
      <c r="CU568" s="126"/>
      <c r="CX568" s="126"/>
      <c r="DH568" s="126"/>
      <c r="DR568" s="126"/>
      <c r="EB568" s="126"/>
      <c r="EL568" s="126"/>
      <c r="EV568" s="126"/>
      <c r="FF568" s="126"/>
      <c r="FP568" s="126"/>
      <c r="FZ568" s="126"/>
      <c r="GJ568" s="126"/>
      <c r="GT568" s="126"/>
      <c r="HD568" s="126"/>
      <c r="HN568" s="126"/>
      <c r="HX568" s="126"/>
      <c r="IH568" s="126"/>
      <c r="IR568" s="126"/>
      <c r="JB568" s="126"/>
      <c r="JL568" s="126"/>
      <c r="JV568" s="126"/>
      <c r="KF568" s="126"/>
      <c r="KP568" s="126"/>
      <c r="KZ568" s="126"/>
    </row>
    <row xmlns:x14ac="http://schemas.microsoft.com/office/spreadsheetml/2009/9/ac" r="569" s="3" customFormat="true" x14ac:dyDescent="0.25">
      <c r="A569" s="401"/>
      <c r="B569" s="126"/>
      <c r="L569" s="126"/>
      <c r="V569" s="126"/>
      <c r="AF569" s="126"/>
      <c r="AP569" s="126"/>
      <c r="AZ569" s="126"/>
      <c r="BJ569" s="126"/>
      <c r="BT569" s="126"/>
      <c r="CD569" s="126"/>
      <c r="CN569" s="126"/>
      <c r="CO569" s="126"/>
      <c r="CP569" s="126"/>
      <c r="CQ569" s="126"/>
      <c r="CR569" s="126"/>
      <c r="CS569" s="126"/>
      <c r="CT569" s="126"/>
      <c r="CU569" s="126"/>
      <c r="CX569" s="126"/>
      <c r="DH569" s="126"/>
      <c r="DR569" s="126"/>
      <c r="EB569" s="126"/>
      <c r="EL569" s="126"/>
      <c r="EV569" s="126"/>
      <c r="FF569" s="126"/>
      <c r="FP569" s="126"/>
      <c r="FZ569" s="126"/>
      <c r="GJ569" s="126"/>
      <c r="GT569" s="126"/>
      <c r="HD569" s="126"/>
      <c r="HN569" s="126"/>
      <c r="HX569" s="126"/>
      <c r="IH569" s="126"/>
      <c r="IR569" s="126"/>
      <c r="JB569" s="126"/>
      <c r="JL569" s="126"/>
      <c r="JV569" s="126"/>
      <c r="KF569" s="126"/>
      <c r="KP569" s="126"/>
      <c r="KZ569" s="126"/>
    </row>
    <row xmlns:x14ac="http://schemas.microsoft.com/office/spreadsheetml/2009/9/ac" r="570" s="3" customFormat="true" x14ac:dyDescent="0.25">
      <c r="A570" s="401"/>
      <c r="B570" s="126"/>
      <c r="L570" s="126"/>
      <c r="V570" s="126"/>
      <c r="AF570" s="126"/>
      <c r="AP570" s="126"/>
      <c r="AZ570" s="126"/>
      <c r="BJ570" s="126"/>
      <c r="BT570" s="126"/>
      <c r="CD570" s="126"/>
      <c r="CN570" s="126"/>
      <c r="CO570" s="126"/>
      <c r="CP570" s="126"/>
      <c r="CQ570" s="126"/>
      <c r="CR570" s="126"/>
      <c r="CS570" s="126"/>
      <c r="CT570" s="126"/>
      <c r="CU570" s="126"/>
      <c r="CX570" s="126"/>
      <c r="DH570" s="126"/>
      <c r="DR570" s="126"/>
      <c r="EB570" s="126"/>
      <c r="EL570" s="126"/>
      <c r="EV570" s="126"/>
      <c r="FF570" s="126"/>
      <c r="FP570" s="126"/>
      <c r="FZ570" s="126"/>
      <c r="GJ570" s="126"/>
      <c r="GT570" s="126"/>
      <c r="HD570" s="126"/>
      <c r="HN570" s="126"/>
      <c r="HX570" s="126"/>
      <c r="IH570" s="126"/>
      <c r="IR570" s="126"/>
      <c r="JB570" s="126"/>
      <c r="JL570" s="126"/>
      <c r="JV570" s="126"/>
      <c r="KF570" s="126"/>
      <c r="KP570" s="126"/>
      <c r="KZ570" s="126"/>
    </row>
    <row xmlns:x14ac="http://schemas.microsoft.com/office/spreadsheetml/2009/9/ac" r="571" s="3" customFormat="true" x14ac:dyDescent="0.25">
      <c r="A571" s="401"/>
      <c r="B571" s="126"/>
      <c r="L571" s="126"/>
      <c r="V571" s="126"/>
      <c r="AF571" s="126"/>
      <c r="AP571" s="126"/>
      <c r="AZ571" s="126"/>
      <c r="BJ571" s="126"/>
      <c r="BT571" s="126"/>
      <c r="CD571" s="126"/>
      <c r="CN571" s="126"/>
      <c r="CO571" s="126"/>
      <c r="CP571" s="126"/>
      <c r="CQ571" s="126"/>
      <c r="CR571" s="126"/>
      <c r="CS571" s="126"/>
      <c r="CT571" s="126"/>
      <c r="CU571" s="126"/>
      <c r="CX571" s="126"/>
      <c r="DH571" s="126"/>
      <c r="DR571" s="126"/>
      <c r="EB571" s="126"/>
      <c r="EL571" s="126"/>
      <c r="EV571" s="126"/>
      <c r="FF571" s="126"/>
      <c r="FP571" s="126"/>
      <c r="FZ571" s="126"/>
      <c r="GJ571" s="126"/>
      <c r="GT571" s="126"/>
      <c r="HD571" s="126"/>
      <c r="HN571" s="126"/>
      <c r="HX571" s="126"/>
      <c r="IH571" s="126"/>
      <c r="IR571" s="126"/>
      <c r="JB571" s="126"/>
      <c r="JL571" s="126"/>
      <c r="JV571" s="126"/>
      <c r="KF571" s="126"/>
      <c r="KP571" s="126"/>
      <c r="KZ571" s="126"/>
    </row>
    <row xmlns:x14ac="http://schemas.microsoft.com/office/spreadsheetml/2009/9/ac" r="572" s="3" customFormat="true" x14ac:dyDescent="0.25">
      <c r="A572" s="401"/>
      <c r="B572" s="126"/>
      <c r="L572" s="126"/>
      <c r="V572" s="126"/>
      <c r="AF572" s="126"/>
      <c r="AP572" s="126"/>
      <c r="AZ572" s="126"/>
      <c r="BJ572" s="126"/>
      <c r="BT572" s="126"/>
      <c r="CD572" s="126"/>
      <c r="CN572" s="126"/>
      <c r="CO572" s="126"/>
      <c r="CP572" s="126"/>
      <c r="CQ572" s="126"/>
      <c r="CR572" s="126"/>
      <c r="CS572" s="126"/>
      <c r="CT572" s="126"/>
      <c r="CU572" s="126"/>
      <c r="CX572" s="126"/>
      <c r="DH572" s="126"/>
      <c r="DR572" s="126"/>
      <c r="EB572" s="126"/>
      <c r="EL572" s="126"/>
      <c r="EV572" s="126"/>
      <c r="FF572" s="126"/>
      <c r="FP572" s="126"/>
      <c r="FZ572" s="126"/>
      <c r="GJ572" s="126"/>
      <c r="GT572" s="126"/>
      <c r="HD572" s="126"/>
      <c r="HN572" s="126"/>
      <c r="HX572" s="126"/>
      <c r="IH572" s="126"/>
      <c r="IR572" s="126"/>
      <c r="JB572" s="126"/>
      <c r="JL572" s="126"/>
      <c r="JV572" s="126"/>
      <c r="KF572" s="126"/>
      <c r="KP572" s="126"/>
      <c r="KZ572" s="126"/>
    </row>
    <row xmlns:x14ac="http://schemas.microsoft.com/office/spreadsheetml/2009/9/ac" r="573" s="3" customFormat="true" x14ac:dyDescent="0.25">
      <c r="A573" s="401"/>
      <c r="B573" s="126"/>
      <c r="L573" s="126"/>
      <c r="V573" s="126"/>
      <c r="AF573" s="126"/>
      <c r="AP573" s="126"/>
      <c r="AZ573" s="126"/>
      <c r="BJ573" s="126"/>
      <c r="BT573" s="126"/>
      <c r="CD573" s="126"/>
      <c r="CN573" s="126"/>
      <c r="CO573" s="126"/>
      <c r="CP573" s="126"/>
      <c r="CQ573" s="126"/>
      <c r="CR573" s="126"/>
      <c r="CS573" s="126"/>
      <c r="CT573" s="126"/>
      <c r="CU573" s="126"/>
      <c r="CX573" s="126"/>
      <c r="DH573" s="126"/>
      <c r="DR573" s="126"/>
      <c r="EB573" s="126"/>
      <c r="EL573" s="126"/>
      <c r="EV573" s="126"/>
      <c r="FF573" s="126"/>
      <c r="FP573" s="126"/>
      <c r="FZ573" s="126"/>
      <c r="GJ573" s="126"/>
      <c r="GT573" s="126"/>
      <c r="HD573" s="126"/>
      <c r="HN573" s="126"/>
      <c r="HX573" s="126"/>
      <c r="IH573" s="126"/>
      <c r="IR573" s="126"/>
      <c r="JB573" s="126"/>
      <c r="JL573" s="126"/>
      <c r="JV573" s="126"/>
      <c r="KF573" s="126"/>
      <c r="KP573" s="126"/>
      <c r="KZ573" s="126"/>
    </row>
    <row xmlns:x14ac="http://schemas.microsoft.com/office/spreadsheetml/2009/9/ac" r="574" s="3" customFormat="true" x14ac:dyDescent="0.25">
      <c r="A574" s="401"/>
      <c r="B574" s="126"/>
      <c r="L574" s="126"/>
      <c r="V574" s="126"/>
      <c r="AF574" s="126"/>
      <c r="AP574" s="126"/>
      <c r="AZ574" s="126"/>
      <c r="BJ574" s="126"/>
      <c r="BT574" s="126"/>
      <c r="CD574" s="126"/>
      <c r="CN574" s="126"/>
      <c r="CO574" s="126"/>
      <c r="CP574" s="126"/>
      <c r="CQ574" s="126"/>
      <c r="CR574" s="126"/>
      <c r="CS574" s="126"/>
      <c r="CT574" s="126"/>
      <c r="CU574" s="126"/>
      <c r="CX574" s="126"/>
      <c r="DH574" s="126"/>
      <c r="DR574" s="126"/>
      <c r="EB574" s="126"/>
      <c r="EL574" s="126"/>
      <c r="EV574" s="126"/>
      <c r="FF574" s="126"/>
      <c r="FP574" s="126"/>
      <c r="FZ574" s="126"/>
      <c r="GJ574" s="126"/>
      <c r="GT574" s="126"/>
      <c r="HD574" s="126"/>
      <c r="HN574" s="126"/>
      <c r="HX574" s="126"/>
      <c r="IH574" s="126"/>
      <c r="IR574" s="126"/>
      <c r="JB574" s="126"/>
      <c r="JL574" s="126"/>
      <c r="JV574" s="126"/>
      <c r="KF574" s="126"/>
      <c r="KP574" s="126"/>
      <c r="KZ574" s="126"/>
    </row>
    <row xmlns:x14ac="http://schemas.microsoft.com/office/spreadsheetml/2009/9/ac" r="575" s="3" customFormat="true" x14ac:dyDescent="0.25">
      <c r="A575" s="401"/>
      <c r="B575" s="126"/>
      <c r="L575" s="126"/>
      <c r="V575" s="126"/>
      <c r="AF575" s="126"/>
      <c r="AP575" s="126"/>
      <c r="AZ575" s="126"/>
      <c r="BJ575" s="126"/>
      <c r="BT575" s="126"/>
      <c r="CD575" s="126"/>
      <c r="CN575" s="126"/>
      <c r="CO575" s="126"/>
      <c r="CP575" s="126"/>
      <c r="CQ575" s="126"/>
      <c r="CR575" s="126"/>
      <c r="CS575" s="126"/>
      <c r="CT575" s="126"/>
      <c r="CU575" s="126"/>
      <c r="CX575" s="126"/>
      <c r="DH575" s="126"/>
      <c r="DR575" s="126"/>
      <c r="EB575" s="126"/>
      <c r="EL575" s="126"/>
      <c r="EV575" s="126"/>
      <c r="FF575" s="126"/>
      <c r="FP575" s="126"/>
      <c r="FZ575" s="126"/>
      <c r="GJ575" s="126"/>
      <c r="GT575" s="126"/>
      <c r="HD575" s="126"/>
      <c r="HN575" s="126"/>
      <c r="HX575" s="126"/>
      <c r="IH575" s="126"/>
      <c r="IR575" s="126"/>
      <c r="JB575" s="126"/>
      <c r="JL575" s="126"/>
      <c r="JV575" s="126"/>
      <c r="KF575" s="126"/>
      <c r="KP575" s="126"/>
      <c r="KZ575" s="126"/>
    </row>
    <row xmlns:x14ac="http://schemas.microsoft.com/office/spreadsheetml/2009/9/ac" r="576" s="3" customFormat="true" x14ac:dyDescent="0.25">
      <c r="A576" s="401"/>
      <c r="B576" s="126"/>
      <c r="L576" s="126"/>
      <c r="V576" s="126"/>
      <c r="AF576" s="126"/>
      <c r="AP576" s="126"/>
      <c r="AZ576" s="126"/>
      <c r="BJ576" s="126"/>
      <c r="BT576" s="126"/>
      <c r="CD576" s="126"/>
      <c r="CN576" s="126"/>
      <c r="CO576" s="126"/>
      <c r="CP576" s="126"/>
      <c r="CQ576" s="126"/>
      <c r="CR576" s="126"/>
      <c r="CS576" s="126"/>
      <c r="CT576" s="126"/>
      <c r="CU576" s="126"/>
      <c r="CX576" s="126"/>
      <c r="DH576" s="126"/>
      <c r="DR576" s="126"/>
      <c r="EB576" s="126"/>
      <c r="EL576" s="126"/>
      <c r="EV576" s="126"/>
      <c r="FF576" s="126"/>
      <c r="FP576" s="126"/>
      <c r="FZ576" s="126"/>
      <c r="GJ576" s="126"/>
      <c r="GT576" s="126"/>
      <c r="HD576" s="126"/>
      <c r="HN576" s="126"/>
      <c r="HX576" s="126"/>
      <c r="IH576" s="126"/>
      <c r="IR576" s="126"/>
      <c r="JB576" s="126"/>
      <c r="JL576" s="126"/>
      <c r="JV576" s="126"/>
      <c r="KF576" s="126"/>
      <c r="KP576" s="126"/>
      <c r="KZ576" s="126"/>
    </row>
    <row xmlns:x14ac="http://schemas.microsoft.com/office/spreadsheetml/2009/9/ac" r="577" s="3" customFormat="true" x14ac:dyDescent="0.25">
      <c r="A577" s="401"/>
      <c r="B577" s="126"/>
      <c r="L577" s="126"/>
      <c r="V577" s="126"/>
      <c r="AF577" s="126"/>
      <c r="AP577" s="126"/>
      <c r="AZ577" s="126"/>
      <c r="BJ577" s="126"/>
      <c r="BT577" s="126"/>
      <c r="CD577" s="126"/>
      <c r="CN577" s="126"/>
      <c r="CO577" s="126"/>
      <c r="CP577" s="126"/>
      <c r="CQ577" s="126"/>
      <c r="CR577" s="126"/>
      <c r="CS577" s="126"/>
      <c r="CT577" s="126"/>
      <c r="CU577" s="126"/>
      <c r="CX577" s="126"/>
      <c r="DH577" s="126"/>
      <c r="DR577" s="126"/>
      <c r="EB577" s="126"/>
      <c r="EL577" s="126"/>
      <c r="EV577" s="126"/>
      <c r="FF577" s="126"/>
      <c r="FP577" s="126"/>
      <c r="FZ577" s="126"/>
      <c r="GJ577" s="126"/>
      <c r="GT577" s="126"/>
      <c r="HD577" s="126"/>
      <c r="HN577" s="126"/>
      <c r="HX577" s="126"/>
      <c r="IH577" s="126"/>
      <c r="IR577" s="126"/>
      <c r="JB577" s="126"/>
      <c r="JL577" s="126"/>
      <c r="JV577" s="126"/>
      <c r="KF577" s="126"/>
      <c r="KP577" s="126"/>
      <c r="KZ577" s="126"/>
    </row>
    <row xmlns:x14ac="http://schemas.microsoft.com/office/spreadsheetml/2009/9/ac" r="578" s="3" customFormat="true" x14ac:dyDescent="0.25">
      <c r="A578" s="401"/>
      <c r="B578" s="126"/>
      <c r="L578" s="126"/>
      <c r="V578" s="126"/>
      <c r="AF578" s="126"/>
      <c r="AP578" s="126"/>
      <c r="AZ578" s="126"/>
      <c r="BJ578" s="126"/>
      <c r="BT578" s="126"/>
      <c r="CD578" s="126"/>
      <c r="CN578" s="126"/>
      <c r="CO578" s="126"/>
      <c r="CP578" s="126"/>
      <c r="CQ578" s="126"/>
      <c r="CR578" s="126"/>
      <c r="CS578" s="126"/>
      <c r="CT578" s="126"/>
      <c r="CU578" s="126"/>
      <c r="CX578" s="126"/>
      <c r="DH578" s="126"/>
      <c r="DR578" s="126"/>
      <c r="EB578" s="126"/>
      <c r="EL578" s="126"/>
      <c r="EV578" s="126"/>
      <c r="FF578" s="126"/>
      <c r="FP578" s="126"/>
      <c r="FZ578" s="126"/>
      <c r="GJ578" s="126"/>
      <c r="GT578" s="126"/>
      <c r="HD578" s="126"/>
      <c r="HN578" s="126"/>
      <c r="HX578" s="126"/>
      <c r="IH578" s="126"/>
      <c r="IR578" s="126"/>
      <c r="JB578" s="126"/>
      <c r="JL578" s="126"/>
      <c r="JV578" s="126"/>
      <c r="KF578" s="126"/>
      <c r="KP578" s="126"/>
      <c r="KZ578" s="126"/>
    </row>
    <row xmlns:x14ac="http://schemas.microsoft.com/office/spreadsheetml/2009/9/ac" r="579" s="3" customFormat="true" x14ac:dyDescent="0.25">
      <c r="A579" s="401"/>
      <c r="B579" s="126"/>
      <c r="L579" s="126"/>
      <c r="V579" s="126"/>
      <c r="AF579" s="126"/>
      <c r="AP579" s="126"/>
      <c r="AZ579" s="126"/>
      <c r="BJ579" s="126"/>
      <c r="BT579" s="126"/>
      <c r="CD579" s="126"/>
      <c r="CN579" s="126"/>
      <c r="CO579" s="126"/>
      <c r="CP579" s="126"/>
      <c r="CQ579" s="126"/>
      <c r="CR579" s="126"/>
      <c r="CS579" s="126"/>
      <c r="CT579" s="126"/>
      <c r="CU579" s="126"/>
      <c r="CX579" s="126"/>
      <c r="DH579" s="126"/>
      <c r="DR579" s="126"/>
      <c r="EB579" s="126"/>
      <c r="EL579" s="126"/>
      <c r="EV579" s="126"/>
      <c r="FF579" s="126"/>
      <c r="FP579" s="126"/>
      <c r="FZ579" s="126"/>
      <c r="GJ579" s="126"/>
      <c r="GT579" s="126"/>
      <c r="HD579" s="126"/>
      <c r="HN579" s="126"/>
      <c r="HX579" s="126"/>
      <c r="IH579" s="126"/>
      <c r="IR579" s="126"/>
      <c r="JB579" s="126"/>
      <c r="JL579" s="126"/>
      <c r="JV579" s="126"/>
      <c r="KF579" s="126"/>
      <c r="KP579" s="126"/>
      <c r="KZ579" s="126"/>
    </row>
    <row xmlns:x14ac="http://schemas.microsoft.com/office/spreadsheetml/2009/9/ac" r="580" s="3" customFormat="true" x14ac:dyDescent="0.25">
      <c r="A580" s="401"/>
      <c r="B580" s="126"/>
      <c r="L580" s="126"/>
      <c r="V580" s="126"/>
      <c r="AF580" s="126"/>
      <c r="AP580" s="126"/>
      <c r="AZ580" s="126"/>
      <c r="BJ580" s="126"/>
      <c r="BT580" s="126"/>
      <c r="CD580" s="126"/>
      <c r="CN580" s="126"/>
      <c r="CO580" s="126"/>
      <c r="CP580" s="126"/>
      <c r="CQ580" s="126"/>
      <c r="CR580" s="126"/>
      <c r="CS580" s="126"/>
      <c r="CT580" s="126"/>
      <c r="CU580" s="126"/>
      <c r="CX580" s="126"/>
      <c r="DH580" s="126"/>
      <c r="DR580" s="126"/>
      <c r="EB580" s="126"/>
      <c r="EL580" s="126"/>
      <c r="EV580" s="126"/>
      <c r="FF580" s="126"/>
      <c r="FP580" s="126"/>
      <c r="FZ580" s="126"/>
      <c r="GJ580" s="126"/>
      <c r="GT580" s="126"/>
      <c r="HD580" s="126"/>
      <c r="HN580" s="126"/>
      <c r="HX580" s="126"/>
      <c r="IH580" s="126"/>
      <c r="IR580" s="126"/>
      <c r="JB580" s="126"/>
      <c r="JL580" s="126"/>
      <c r="JV580" s="126"/>
      <c r="KF580" s="126"/>
      <c r="KP580" s="126"/>
      <c r="KZ580" s="126"/>
    </row>
    <row xmlns:x14ac="http://schemas.microsoft.com/office/spreadsheetml/2009/9/ac" r="581" s="3" customFormat="true" x14ac:dyDescent="0.25">
      <c r="A581" s="401"/>
      <c r="B581" s="126"/>
      <c r="L581" s="126"/>
      <c r="V581" s="126"/>
      <c r="AF581" s="126"/>
      <c r="AP581" s="126"/>
      <c r="AZ581" s="126"/>
      <c r="BJ581" s="126"/>
      <c r="BT581" s="126"/>
      <c r="CD581" s="126"/>
      <c r="CN581" s="126"/>
      <c r="CO581" s="126"/>
      <c r="CP581" s="126"/>
      <c r="CQ581" s="126"/>
      <c r="CR581" s="126"/>
      <c r="CS581" s="126"/>
      <c r="CT581" s="126"/>
      <c r="CU581" s="126"/>
      <c r="CX581" s="126"/>
      <c r="DH581" s="126"/>
      <c r="DR581" s="126"/>
      <c r="EB581" s="126"/>
      <c r="EL581" s="126"/>
      <c r="EV581" s="126"/>
      <c r="FF581" s="126"/>
      <c r="FP581" s="126"/>
      <c r="FZ581" s="126"/>
      <c r="GJ581" s="126"/>
      <c r="GT581" s="126"/>
      <c r="HD581" s="126"/>
      <c r="HN581" s="126"/>
      <c r="HX581" s="126"/>
      <c r="IH581" s="126"/>
      <c r="IR581" s="126"/>
      <c r="JB581" s="126"/>
      <c r="JL581" s="126"/>
      <c r="JV581" s="126"/>
      <c r="KF581" s="126"/>
      <c r="KP581" s="126"/>
      <c r="KZ581" s="126"/>
    </row>
    <row xmlns:x14ac="http://schemas.microsoft.com/office/spreadsheetml/2009/9/ac" r="582" s="3" customFormat="true" x14ac:dyDescent="0.25">
      <c r="A582" s="401"/>
      <c r="B582" s="126"/>
      <c r="L582" s="126"/>
      <c r="V582" s="126"/>
      <c r="AF582" s="126"/>
      <c r="AP582" s="126"/>
      <c r="AZ582" s="126"/>
      <c r="BJ582" s="126"/>
      <c r="BT582" s="126"/>
      <c r="CD582" s="126"/>
      <c r="CN582" s="126"/>
      <c r="CO582" s="126"/>
      <c r="CP582" s="126"/>
      <c r="CQ582" s="126"/>
      <c r="CR582" s="126"/>
      <c r="CS582" s="126"/>
      <c r="CT582" s="126"/>
      <c r="CU582" s="126"/>
      <c r="CX582" s="126"/>
      <c r="DH582" s="126"/>
      <c r="DR582" s="126"/>
      <c r="EB582" s="126"/>
      <c r="EL582" s="126"/>
      <c r="EV582" s="126"/>
      <c r="FF582" s="126"/>
      <c r="FP582" s="126"/>
      <c r="FZ582" s="126"/>
      <c r="GJ582" s="126"/>
      <c r="GT582" s="126"/>
      <c r="HD582" s="126"/>
      <c r="HN582" s="126"/>
      <c r="HX582" s="126"/>
      <c r="IH582" s="126"/>
      <c r="IR582" s="126"/>
      <c r="JB582" s="126"/>
      <c r="JL582" s="126"/>
      <c r="JV582" s="126"/>
      <c r="KF582" s="126"/>
      <c r="KP582" s="126"/>
      <c r="KZ582" s="126"/>
    </row>
    <row xmlns:x14ac="http://schemas.microsoft.com/office/spreadsheetml/2009/9/ac" r="583" s="3" customFormat="true" x14ac:dyDescent="0.25">
      <c r="A583" s="401"/>
      <c r="B583" s="126"/>
      <c r="L583" s="126"/>
      <c r="V583" s="126"/>
      <c r="AF583" s="126"/>
      <c r="AP583" s="126"/>
      <c r="AZ583" s="126"/>
      <c r="BJ583" s="126"/>
      <c r="BT583" s="126"/>
      <c r="CD583" s="126"/>
      <c r="CN583" s="126"/>
      <c r="CO583" s="126"/>
      <c r="CP583" s="126"/>
      <c r="CQ583" s="126"/>
      <c r="CR583" s="126"/>
      <c r="CS583" s="126"/>
      <c r="CT583" s="126"/>
      <c r="CU583" s="126"/>
      <c r="CX583" s="126"/>
      <c r="DH583" s="126"/>
      <c r="DR583" s="126"/>
      <c r="EB583" s="126"/>
      <c r="EL583" s="126"/>
      <c r="EV583" s="126"/>
      <c r="FF583" s="126"/>
      <c r="FP583" s="126"/>
      <c r="FZ583" s="126"/>
      <c r="GJ583" s="126"/>
      <c r="GT583" s="126"/>
      <c r="HD583" s="126"/>
      <c r="HN583" s="126"/>
      <c r="HX583" s="126"/>
      <c r="IH583" s="126"/>
      <c r="IR583" s="126"/>
      <c r="JB583" s="126"/>
      <c r="JL583" s="126"/>
      <c r="JV583" s="126"/>
      <c r="KF583" s="126"/>
      <c r="KP583" s="126"/>
      <c r="KZ583" s="126"/>
    </row>
    <row xmlns:x14ac="http://schemas.microsoft.com/office/spreadsheetml/2009/9/ac" r="584" s="3" customFormat="true" x14ac:dyDescent="0.25">
      <c r="A584" s="401"/>
      <c r="B584" s="126"/>
      <c r="L584" s="126"/>
      <c r="V584" s="126"/>
      <c r="AF584" s="126"/>
      <c r="AP584" s="126"/>
      <c r="AZ584" s="126"/>
      <c r="BJ584" s="126"/>
      <c r="BT584" s="126"/>
      <c r="CD584" s="126"/>
      <c r="CN584" s="126"/>
      <c r="CO584" s="126"/>
      <c r="CP584" s="126"/>
      <c r="CQ584" s="126"/>
      <c r="CR584" s="126"/>
      <c r="CS584" s="126"/>
      <c r="CT584" s="126"/>
      <c r="CU584" s="126"/>
      <c r="CX584" s="126"/>
      <c r="DH584" s="126"/>
      <c r="DR584" s="126"/>
      <c r="EB584" s="126"/>
      <c r="EL584" s="126"/>
      <c r="EV584" s="126"/>
      <c r="FF584" s="126"/>
      <c r="FP584" s="126"/>
      <c r="FZ584" s="126"/>
      <c r="GJ584" s="126"/>
      <c r="GT584" s="126"/>
      <c r="HD584" s="126"/>
      <c r="HN584" s="126"/>
      <c r="HX584" s="126"/>
      <c r="IH584" s="126"/>
      <c r="IR584" s="126"/>
      <c r="JB584" s="126"/>
      <c r="JL584" s="126"/>
      <c r="JV584" s="126"/>
      <c r="KF584" s="126"/>
      <c r="KP584" s="126"/>
      <c r="KZ584" s="126"/>
    </row>
    <row xmlns:x14ac="http://schemas.microsoft.com/office/spreadsheetml/2009/9/ac" r="585" s="3" customFormat="true" x14ac:dyDescent="0.25">
      <c r="A585" s="401"/>
      <c r="B585" s="126"/>
      <c r="L585" s="126"/>
      <c r="V585" s="126"/>
      <c r="AF585" s="126"/>
      <c r="AP585" s="126"/>
      <c r="AZ585" s="126"/>
      <c r="BJ585" s="126"/>
      <c r="BT585" s="126"/>
      <c r="CD585" s="126"/>
      <c r="CN585" s="126"/>
      <c r="CO585" s="126"/>
      <c r="CP585" s="126"/>
      <c r="CQ585" s="126"/>
      <c r="CR585" s="126"/>
      <c r="CS585" s="126"/>
      <c r="CT585" s="126"/>
      <c r="CU585" s="126"/>
      <c r="CX585" s="126"/>
      <c r="DH585" s="126"/>
      <c r="DR585" s="126"/>
      <c r="EB585" s="126"/>
      <c r="EL585" s="126"/>
      <c r="EV585" s="126"/>
      <c r="FF585" s="126"/>
      <c r="FP585" s="126"/>
      <c r="FZ585" s="126"/>
      <c r="GJ585" s="126"/>
      <c r="GT585" s="126"/>
      <c r="HD585" s="126"/>
      <c r="HN585" s="126"/>
      <c r="HX585" s="126"/>
      <c r="IH585" s="126"/>
      <c r="IR585" s="126"/>
      <c r="JB585" s="126"/>
      <c r="JL585" s="126"/>
      <c r="JV585" s="126"/>
      <c r="KF585" s="126"/>
      <c r="KP585" s="126"/>
      <c r="KZ585" s="126"/>
    </row>
    <row xmlns:x14ac="http://schemas.microsoft.com/office/spreadsheetml/2009/9/ac" r="586" s="3" customFormat="true" x14ac:dyDescent="0.25">
      <c r="A586" s="401"/>
      <c r="B586" s="126"/>
      <c r="L586" s="126"/>
      <c r="V586" s="126"/>
      <c r="AF586" s="126"/>
      <c r="AP586" s="126"/>
      <c r="AZ586" s="126"/>
      <c r="BJ586" s="126"/>
      <c r="BT586" s="126"/>
      <c r="CD586" s="126"/>
      <c r="CN586" s="126"/>
      <c r="CO586" s="126"/>
      <c r="CP586" s="126"/>
      <c r="CQ586" s="126"/>
      <c r="CR586" s="126"/>
      <c r="CS586" s="126"/>
      <c r="CT586" s="126"/>
      <c r="CU586" s="126"/>
      <c r="CX586" s="126"/>
      <c r="DH586" s="126"/>
      <c r="DR586" s="126"/>
      <c r="EB586" s="126"/>
      <c r="EL586" s="126"/>
      <c r="EV586" s="126"/>
      <c r="FF586" s="126"/>
      <c r="FP586" s="126"/>
      <c r="FZ586" s="126"/>
      <c r="GJ586" s="126"/>
      <c r="GT586" s="126"/>
      <c r="HD586" s="126"/>
      <c r="HN586" s="126"/>
      <c r="HX586" s="126"/>
      <c r="IH586" s="126"/>
      <c r="IR586" s="126"/>
      <c r="JB586" s="126"/>
      <c r="JL586" s="126"/>
      <c r="JV586" s="126"/>
      <c r="KF586" s="126"/>
      <c r="KP586" s="126"/>
      <c r="KZ586" s="126"/>
    </row>
    <row xmlns:x14ac="http://schemas.microsoft.com/office/spreadsheetml/2009/9/ac" r="587" s="3" customFormat="true" x14ac:dyDescent="0.25">
      <c r="A587" s="401"/>
      <c r="B587" s="126"/>
      <c r="L587" s="126"/>
      <c r="V587" s="126"/>
      <c r="AF587" s="126"/>
      <c r="AP587" s="126"/>
      <c r="AZ587" s="126"/>
      <c r="BJ587" s="126"/>
      <c r="BT587" s="126"/>
      <c r="CD587" s="126"/>
      <c r="CN587" s="126"/>
      <c r="CO587" s="126"/>
      <c r="CP587" s="126"/>
      <c r="CQ587" s="126"/>
      <c r="CR587" s="126"/>
      <c r="CS587" s="126"/>
      <c r="CT587" s="126"/>
      <c r="CU587" s="126"/>
      <c r="CX587" s="126"/>
      <c r="DH587" s="126"/>
      <c r="DR587" s="126"/>
      <c r="EB587" s="126"/>
      <c r="EL587" s="126"/>
      <c r="EV587" s="126"/>
      <c r="FF587" s="126"/>
      <c r="FP587" s="126"/>
      <c r="FZ587" s="126"/>
      <c r="GJ587" s="126"/>
      <c r="GT587" s="126"/>
      <c r="HD587" s="126"/>
      <c r="HN587" s="126"/>
      <c r="HX587" s="126"/>
      <c r="IH587" s="126"/>
      <c r="IR587" s="126"/>
      <c r="JB587" s="126"/>
      <c r="JL587" s="126"/>
      <c r="JV587" s="126"/>
      <c r="KF587" s="126"/>
      <c r="KP587" s="126"/>
      <c r="KZ587" s="126"/>
    </row>
    <row xmlns:x14ac="http://schemas.microsoft.com/office/spreadsheetml/2009/9/ac" r="588" s="3" customFormat="true" x14ac:dyDescent="0.25">
      <c r="A588" s="401"/>
      <c r="B588" s="126"/>
      <c r="L588" s="126"/>
      <c r="V588" s="126"/>
      <c r="AF588" s="126"/>
      <c r="AP588" s="126"/>
      <c r="AZ588" s="126"/>
      <c r="BJ588" s="126"/>
      <c r="BT588" s="126"/>
      <c r="CD588" s="126"/>
      <c r="CN588" s="126"/>
      <c r="CO588" s="126"/>
      <c r="CP588" s="126"/>
      <c r="CQ588" s="126"/>
      <c r="CR588" s="126"/>
      <c r="CS588" s="126"/>
      <c r="CT588" s="126"/>
      <c r="CU588" s="126"/>
      <c r="CX588" s="126"/>
      <c r="DH588" s="126"/>
      <c r="DR588" s="126"/>
      <c r="EB588" s="126"/>
      <c r="EL588" s="126"/>
      <c r="EV588" s="126"/>
      <c r="FF588" s="126"/>
      <c r="FP588" s="126"/>
      <c r="FZ588" s="126"/>
      <c r="GJ588" s="126"/>
      <c r="GT588" s="126"/>
      <c r="HD588" s="126"/>
      <c r="HN588" s="126"/>
      <c r="HX588" s="126"/>
      <c r="IH588" s="126"/>
      <c r="IR588" s="126"/>
      <c r="JB588" s="126"/>
      <c r="JL588" s="126"/>
      <c r="JV588" s="126"/>
      <c r="KF588" s="126"/>
      <c r="KP588" s="126"/>
      <c r="KZ588" s="126"/>
    </row>
    <row xmlns:x14ac="http://schemas.microsoft.com/office/spreadsheetml/2009/9/ac" r="589" s="3" customFormat="true" x14ac:dyDescent="0.25">
      <c r="A589" s="401"/>
      <c r="B589" s="126"/>
      <c r="L589" s="126"/>
      <c r="V589" s="126"/>
      <c r="AF589" s="126"/>
      <c r="AP589" s="126"/>
      <c r="AZ589" s="126"/>
      <c r="BJ589" s="126"/>
      <c r="BT589" s="126"/>
      <c r="CD589" s="126"/>
      <c r="CN589" s="126"/>
      <c r="CO589" s="126"/>
      <c r="CP589" s="126"/>
      <c r="CQ589" s="126"/>
      <c r="CR589" s="126"/>
      <c r="CS589" s="126"/>
      <c r="CT589" s="126"/>
      <c r="CU589" s="126"/>
      <c r="CX589" s="126"/>
      <c r="DH589" s="126"/>
      <c r="DR589" s="126"/>
      <c r="EB589" s="126"/>
      <c r="EL589" s="126"/>
      <c r="EV589" s="126"/>
      <c r="FF589" s="126"/>
      <c r="FP589" s="126"/>
      <c r="FZ589" s="126"/>
      <c r="GJ589" s="126"/>
      <c r="GT589" s="126"/>
      <c r="HD589" s="126"/>
      <c r="HN589" s="126"/>
      <c r="HX589" s="126"/>
      <c r="IH589" s="126"/>
      <c r="IR589" s="126"/>
      <c r="JB589" s="126"/>
      <c r="JL589" s="126"/>
      <c r="JV589" s="126"/>
      <c r="KF589" s="126"/>
      <c r="KP589" s="126"/>
      <c r="KZ589" s="126"/>
    </row>
    <row xmlns:x14ac="http://schemas.microsoft.com/office/spreadsheetml/2009/9/ac" r="590" s="3" customFormat="true" x14ac:dyDescent="0.25">
      <c r="A590" s="401"/>
      <c r="B590" s="126"/>
      <c r="L590" s="126"/>
      <c r="V590" s="126"/>
      <c r="AF590" s="126"/>
      <c r="AP590" s="126"/>
      <c r="AZ590" s="126"/>
      <c r="BJ590" s="126"/>
      <c r="BT590" s="126"/>
      <c r="CD590" s="126"/>
      <c r="CN590" s="126"/>
      <c r="CO590" s="126"/>
      <c r="CP590" s="126"/>
      <c r="CQ590" s="126"/>
      <c r="CR590" s="126"/>
      <c r="CS590" s="126"/>
      <c r="CT590" s="126"/>
      <c r="CU590" s="126"/>
      <c r="CX590" s="126"/>
      <c r="DH590" s="126"/>
      <c r="DR590" s="126"/>
      <c r="EB590" s="126"/>
      <c r="EL590" s="126"/>
      <c r="EV590" s="126"/>
      <c r="FF590" s="126"/>
      <c r="FP590" s="126"/>
      <c r="FZ590" s="126"/>
      <c r="GJ590" s="126"/>
      <c r="GT590" s="126"/>
      <c r="HD590" s="126"/>
      <c r="HN590" s="126"/>
      <c r="HX590" s="126"/>
      <c r="IH590" s="126"/>
      <c r="IR590" s="126"/>
      <c r="JB590" s="126"/>
      <c r="JL590" s="126"/>
      <c r="JV590" s="126"/>
      <c r="KF590" s="126"/>
      <c r="KP590" s="126"/>
      <c r="KZ590" s="126"/>
    </row>
    <row xmlns:x14ac="http://schemas.microsoft.com/office/spreadsheetml/2009/9/ac" r="591" s="3" customFormat="true" x14ac:dyDescent="0.25">
      <c r="A591" s="401"/>
      <c r="B591" s="126"/>
      <c r="L591" s="126"/>
      <c r="V591" s="126"/>
      <c r="AF591" s="126"/>
      <c r="AP591" s="126"/>
      <c r="AZ591" s="126"/>
      <c r="BJ591" s="126"/>
      <c r="BT591" s="126"/>
      <c r="CD591" s="126"/>
      <c r="CN591" s="126"/>
      <c r="CO591" s="126"/>
      <c r="CP591" s="126"/>
      <c r="CQ591" s="126"/>
      <c r="CR591" s="126"/>
      <c r="CS591" s="126"/>
      <c r="CT591" s="126"/>
      <c r="CU591" s="126"/>
      <c r="CX591" s="126"/>
      <c r="DH591" s="126"/>
      <c r="DR591" s="126"/>
      <c r="EB591" s="126"/>
      <c r="EL591" s="126"/>
      <c r="EV591" s="126"/>
      <c r="FF591" s="126"/>
      <c r="FP591" s="126"/>
      <c r="FZ591" s="126"/>
      <c r="GJ591" s="126"/>
      <c r="GT591" s="126"/>
      <c r="HD591" s="126"/>
      <c r="HN591" s="126"/>
      <c r="HX591" s="126"/>
      <c r="IH591" s="126"/>
      <c r="IR591" s="126"/>
      <c r="JB591" s="126"/>
      <c r="JL591" s="126"/>
      <c r="JV591" s="126"/>
      <c r="KF591" s="126"/>
      <c r="KP591" s="126"/>
      <c r="KZ591" s="126"/>
    </row>
    <row xmlns:x14ac="http://schemas.microsoft.com/office/spreadsheetml/2009/9/ac" r="592" s="3" customFormat="true" x14ac:dyDescent="0.25">
      <c r="A592" s="401"/>
      <c r="B592" s="126"/>
      <c r="L592" s="126"/>
      <c r="V592" s="126"/>
      <c r="AF592" s="126"/>
      <c r="AP592" s="126"/>
      <c r="AZ592" s="126"/>
      <c r="BJ592" s="126"/>
      <c r="BT592" s="126"/>
      <c r="CD592" s="126"/>
      <c r="CN592" s="126"/>
      <c r="CO592" s="126"/>
      <c r="CP592" s="126"/>
      <c r="CQ592" s="126"/>
      <c r="CR592" s="126"/>
      <c r="CS592" s="126"/>
      <c r="CT592" s="126"/>
      <c r="CU592" s="126"/>
      <c r="CX592" s="126"/>
      <c r="DH592" s="126"/>
      <c r="DR592" s="126"/>
      <c r="EB592" s="126"/>
      <c r="EL592" s="126"/>
      <c r="EV592" s="126"/>
      <c r="FF592" s="126"/>
      <c r="FP592" s="126"/>
      <c r="FZ592" s="126"/>
      <c r="GJ592" s="126"/>
      <c r="GT592" s="126"/>
      <c r="HD592" s="126"/>
      <c r="HN592" s="126"/>
      <c r="HX592" s="126"/>
      <c r="IH592" s="126"/>
      <c r="IR592" s="126"/>
      <c r="JB592" s="126"/>
      <c r="JL592" s="126"/>
      <c r="JV592" s="126"/>
      <c r="KF592" s="126"/>
      <c r="KP592" s="126"/>
      <c r="KZ592" s="126"/>
    </row>
    <row xmlns:x14ac="http://schemas.microsoft.com/office/spreadsheetml/2009/9/ac" r="593" s="3" customFormat="true" x14ac:dyDescent="0.25">
      <c r="A593" s="401"/>
      <c r="B593" s="126"/>
      <c r="L593" s="126"/>
      <c r="V593" s="126"/>
      <c r="AF593" s="126"/>
      <c r="AP593" s="126"/>
      <c r="AZ593" s="126"/>
      <c r="BJ593" s="126"/>
      <c r="BT593" s="126"/>
      <c r="CD593" s="126"/>
      <c r="CN593" s="126"/>
      <c r="CO593" s="126"/>
      <c r="CP593" s="126"/>
      <c r="CQ593" s="126"/>
      <c r="CR593" s="126"/>
      <c r="CS593" s="126"/>
      <c r="CT593" s="126"/>
      <c r="CU593" s="126"/>
      <c r="CX593" s="126"/>
      <c r="DH593" s="126"/>
      <c r="DR593" s="126"/>
      <c r="EB593" s="126"/>
      <c r="EL593" s="126"/>
      <c r="EV593" s="126"/>
      <c r="FF593" s="126"/>
      <c r="FP593" s="126"/>
      <c r="FZ593" s="126"/>
      <c r="GJ593" s="126"/>
      <c r="GT593" s="126"/>
      <c r="HD593" s="126"/>
      <c r="HN593" s="126"/>
      <c r="HX593" s="126"/>
      <c r="IH593" s="126"/>
      <c r="IR593" s="126"/>
      <c r="JB593" s="126"/>
      <c r="JL593" s="126"/>
      <c r="JV593" s="126"/>
      <c r="KF593" s="126"/>
      <c r="KP593" s="126"/>
      <c r="KZ593" s="126"/>
    </row>
    <row xmlns:x14ac="http://schemas.microsoft.com/office/spreadsheetml/2009/9/ac" r="594" s="3" customFormat="true" x14ac:dyDescent="0.25">
      <c r="A594" s="401"/>
      <c r="B594" s="126"/>
      <c r="L594" s="126"/>
      <c r="V594" s="126"/>
      <c r="AF594" s="126"/>
      <c r="AP594" s="126"/>
      <c r="AZ594" s="126"/>
      <c r="BJ594" s="126"/>
      <c r="BT594" s="126"/>
      <c r="CD594" s="126"/>
      <c r="CN594" s="126"/>
      <c r="CO594" s="126"/>
      <c r="CP594" s="126"/>
      <c r="CQ594" s="126"/>
      <c r="CR594" s="126"/>
      <c r="CS594" s="126"/>
      <c r="CT594" s="126"/>
      <c r="CU594" s="126"/>
      <c r="CX594" s="126"/>
      <c r="DH594" s="126"/>
      <c r="DR594" s="126"/>
      <c r="EB594" s="126"/>
      <c r="EL594" s="126"/>
      <c r="EV594" s="126"/>
      <c r="FF594" s="126"/>
      <c r="FP594" s="126"/>
      <c r="FZ594" s="126"/>
      <c r="GJ594" s="126"/>
      <c r="GT594" s="126"/>
      <c r="HD594" s="126"/>
      <c r="HN594" s="126"/>
      <c r="HX594" s="126"/>
      <c r="IH594" s="126"/>
      <c r="IR594" s="126"/>
      <c r="JB594" s="126"/>
      <c r="JL594" s="126"/>
      <c r="JV594" s="126"/>
      <c r="KF594" s="126"/>
      <c r="KP594" s="126"/>
      <c r="KZ594" s="126"/>
    </row>
    <row xmlns:x14ac="http://schemas.microsoft.com/office/spreadsheetml/2009/9/ac" r="595" s="3" customFormat="true" x14ac:dyDescent="0.25">
      <c r="A595" s="401"/>
      <c r="B595" s="126"/>
      <c r="L595" s="126"/>
      <c r="V595" s="126"/>
      <c r="AF595" s="126"/>
      <c r="AP595" s="126"/>
      <c r="AZ595" s="126"/>
      <c r="BJ595" s="126"/>
      <c r="BT595" s="126"/>
      <c r="CD595" s="126"/>
      <c r="CN595" s="126"/>
      <c r="CO595" s="126"/>
      <c r="CP595" s="126"/>
      <c r="CQ595" s="126"/>
      <c r="CR595" s="126"/>
      <c r="CS595" s="126"/>
      <c r="CT595" s="126"/>
      <c r="CU595" s="126"/>
      <c r="CX595" s="126"/>
      <c r="DH595" s="126"/>
      <c r="DR595" s="126"/>
      <c r="EB595" s="126"/>
      <c r="EL595" s="126"/>
      <c r="EV595" s="126"/>
      <c r="FF595" s="126"/>
      <c r="FP595" s="126"/>
      <c r="FZ595" s="126"/>
      <c r="GJ595" s="126"/>
      <c r="GT595" s="126"/>
      <c r="HD595" s="126"/>
      <c r="HN595" s="126"/>
      <c r="HX595" s="126"/>
      <c r="IH595" s="126"/>
      <c r="IR595" s="126"/>
      <c r="JB595" s="126"/>
      <c r="JL595" s="126"/>
      <c r="JV595" s="126"/>
      <c r="KF595" s="126"/>
      <c r="KP595" s="126"/>
      <c r="KZ595" s="126"/>
    </row>
    <row xmlns:x14ac="http://schemas.microsoft.com/office/spreadsheetml/2009/9/ac" r="596" s="3" customFormat="true" x14ac:dyDescent="0.25">
      <c r="A596" s="401"/>
      <c r="B596" s="126"/>
      <c r="L596" s="126"/>
      <c r="V596" s="126"/>
      <c r="AF596" s="126"/>
      <c r="AP596" s="126"/>
      <c r="AZ596" s="126"/>
      <c r="BJ596" s="126"/>
      <c r="BT596" s="126"/>
      <c r="CD596" s="126"/>
      <c r="CN596" s="126"/>
      <c r="CO596" s="126"/>
      <c r="CP596" s="126"/>
      <c r="CQ596" s="126"/>
      <c r="CR596" s="126"/>
      <c r="CS596" s="126"/>
      <c r="CT596" s="126"/>
      <c r="CU596" s="126"/>
      <c r="CX596" s="126"/>
      <c r="DH596" s="126"/>
      <c r="DR596" s="126"/>
      <c r="EB596" s="126"/>
      <c r="EL596" s="126"/>
      <c r="EV596" s="126"/>
      <c r="FF596" s="126"/>
      <c r="FP596" s="126"/>
      <c r="FZ596" s="126"/>
      <c r="GJ596" s="126"/>
      <c r="GT596" s="126"/>
      <c r="HD596" s="126"/>
      <c r="HN596" s="126"/>
      <c r="HX596" s="126"/>
      <c r="IH596" s="126"/>
      <c r="IR596" s="126"/>
      <c r="JB596" s="126"/>
      <c r="JL596" s="126"/>
      <c r="JV596" s="126"/>
      <c r="KF596" s="126"/>
      <c r="KP596" s="126"/>
      <c r="KZ596" s="126"/>
    </row>
    <row xmlns:x14ac="http://schemas.microsoft.com/office/spreadsheetml/2009/9/ac" r="597" s="3" customFormat="true" x14ac:dyDescent="0.25">
      <c r="A597" s="401"/>
      <c r="B597" s="126"/>
      <c r="L597" s="126"/>
      <c r="V597" s="126"/>
      <c r="AF597" s="126"/>
      <c r="AP597" s="126"/>
      <c r="AZ597" s="126"/>
      <c r="BJ597" s="126"/>
      <c r="BT597" s="126"/>
      <c r="CD597" s="126"/>
      <c r="CN597" s="126"/>
      <c r="CO597" s="126"/>
      <c r="CP597" s="126"/>
      <c r="CQ597" s="126"/>
      <c r="CR597" s="126"/>
      <c r="CS597" s="126"/>
      <c r="CT597" s="126"/>
      <c r="CU597" s="126"/>
      <c r="CX597" s="126"/>
      <c r="DH597" s="126"/>
      <c r="DR597" s="126"/>
      <c r="EB597" s="126"/>
      <c r="EL597" s="126"/>
      <c r="EV597" s="126"/>
      <c r="FF597" s="126"/>
      <c r="FP597" s="126"/>
      <c r="FZ597" s="126"/>
      <c r="GJ597" s="126"/>
      <c r="GT597" s="126"/>
      <c r="HD597" s="126"/>
      <c r="HN597" s="126"/>
      <c r="HX597" s="126"/>
      <c r="IH597" s="126"/>
      <c r="IR597" s="126"/>
      <c r="JB597" s="126"/>
      <c r="JL597" s="126"/>
      <c r="JV597" s="126"/>
      <c r="KF597" s="126"/>
      <c r="KP597" s="126"/>
      <c r="KZ597" s="126"/>
    </row>
    <row xmlns:x14ac="http://schemas.microsoft.com/office/spreadsheetml/2009/9/ac" r="598" s="3" customFormat="true" x14ac:dyDescent="0.25">
      <c r="A598" s="401"/>
      <c r="B598" s="126"/>
      <c r="L598" s="126"/>
      <c r="V598" s="126"/>
      <c r="AF598" s="126"/>
      <c r="AP598" s="126"/>
      <c r="AZ598" s="126"/>
      <c r="BJ598" s="126"/>
      <c r="BT598" s="126"/>
      <c r="CD598" s="126"/>
      <c r="CN598" s="126"/>
      <c r="CO598" s="126"/>
      <c r="CP598" s="126"/>
      <c r="CQ598" s="126"/>
      <c r="CR598" s="126"/>
      <c r="CS598" s="126"/>
      <c r="CT598" s="126"/>
      <c r="CU598" s="126"/>
      <c r="CX598" s="126"/>
      <c r="DH598" s="126"/>
      <c r="DR598" s="126"/>
      <c r="EB598" s="126"/>
      <c r="EL598" s="126"/>
      <c r="EV598" s="126"/>
      <c r="FF598" s="126"/>
      <c r="FP598" s="126"/>
      <c r="FZ598" s="126"/>
      <c r="GJ598" s="126"/>
      <c r="GT598" s="126"/>
      <c r="HD598" s="126"/>
      <c r="HN598" s="126"/>
      <c r="HX598" s="126"/>
      <c r="IH598" s="126"/>
      <c r="IR598" s="126"/>
      <c r="JB598" s="126"/>
      <c r="JL598" s="126"/>
      <c r="JV598" s="126"/>
      <c r="KF598" s="126"/>
      <c r="KP598" s="126"/>
      <c r="KZ598" s="126"/>
    </row>
    <row xmlns:x14ac="http://schemas.microsoft.com/office/spreadsheetml/2009/9/ac" r="599" s="3" customFormat="true" x14ac:dyDescent="0.25">
      <c r="A599" s="401"/>
      <c r="B599" s="126"/>
      <c r="L599" s="126"/>
      <c r="V599" s="126"/>
      <c r="AF599" s="126"/>
      <c r="AP599" s="126"/>
      <c r="AZ599" s="126"/>
      <c r="BJ599" s="126"/>
      <c r="BT599" s="126"/>
      <c r="CD599" s="126"/>
      <c r="CN599" s="126"/>
      <c r="CO599" s="126"/>
      <c r="CP599" s="126"/>
      <c r="CQ599" s="126"/>
      <c r="CR599" s="126"/>
      <c r="CS599" s="126"/>
      <c r="CT599" s="126"/>
      <c r="CU599" s="126"/>
      <c r="CX599" s="126"/>
      <c r="DH599" s="126"/>
      <c r="DR599" s="126"/>
      <c r="EB599" s="126"/>
      <c r="EL599" s="126"/>
      <c r="EV599" s="126"/>
      <c r="FF599" s="126"/>
      <c r="FP599" s="126"/>
      <c r="FZ599" s="126"/>
      <c r="GJ599" s="126"/>
      <c r="GT599" s="126"/>
      <c r="HD599" s="126"/>
      <c r="HN599" s="126"/>
      <c r="HX599" s="126"/>
      <c r="IH599" s="126"/>
      <c r="IR599" s="126"/>
      <c r="JB599" s="126"/>
      <c r="JL599" s="126"/>
      <c r="JV599" s="126"/>
      <c r="KF599" s="126"/>
      <c r="KP599" s="126"/>
      <c r="KZ599" s="126"/>
    </row>
    <row xmlns:x14ac="http://schemas.microsoft.com/office/spreadsheetml/2009/9/ac" r="600" s="3" customFormat="true" x14ac:dyDescent="0.25">
      <c r="A600" s="401"/>
      <c r="B600" s="126"/>
      <c r="L600" s="126"/>
      <c r="V600" s="126"/>
      <c r="AF600" s="126"/>
      <c r="AP600" s="126"/>
      <c r="AZ600" s="126"/>
      <c r="BJ600" s="126"/>
      <c r="BT600" s="126"/>
      <c r="CD600" s="126"/>
      <c r="CN600" s="126"/>
      <c r="CO600" s="126"/>
      <c r="CP600" s="126"/>
      <c r="CQ600" s="126"/>
      <c r="CR600" s="126"/>
      <c r="CS600" s="126"/>
      <c r="CT600" s="126"/>
      <c r="CU600" s="126"/>
      <c r="CX600" s="126"/>
      <c r="DH600" s="126"/>
      <c r="DR600" s="126"/>
      <c r="EB600" s="126"/>
      <c r="EL600" s="126"/>
      <c r="EV600" s="126"/>
      <c r="FF600" s="126"/>
      <c r="FP600" s="126"/>
      <c r="FZ600" s="126"/>
      <c r="GJ600" s="126"/>
      <c r="GT600" s="126"/>
      <c r="HD600" s="126"/>
      <c r="HN600" s="126"/>
      <c r="HX600" s="126"/>
      <c r="IH600" s="126"/>
      <c r="IR600" s="126"/>
      <c r="JB600" s="126"/>
      <c r="JL600" s="126"/>
      <c r="JV600" s="126"/>
      <c r="KF600" s="126"/>
      <c r="KP600" s="126"/>
      <c r="KZ600" s="126"/>
    </row>
    <row xmlns:x14ac="http://schemas.microsoft.com/office/spreadsheetml/2009/9/ac" r="601" s="3" customFormat="true" x14ac:dyDescent="0.25">
      <c r="A601" s="401"/>
      <c r="B601" s="126"/>
      <c r="L601" s="126"/>
      <c r="V601" s="126"/>
      <c r="AF601" s="126"/>
      <c r="AP601" s="126"/>
      <c r="AZ601" s="126"/>
      <c r="BJ601" s="126"/>
      <c r="BT601" s="126"/>
      <c r="CD601" s="126"/>
      <c r="CN601" s="126"/>
      <c r="CO601" s="126"/>
      <c r="CP601" s="126"/>
      <c r="CQ601" s="126"/>
      <c r="CR601" s="126"/>
      <c r="CS601" s="126"/>
      <c r="CT601" s="126"/>
      <c r="CU601" s="126"/>
      <c r="CX601" s="126"/>
      <c r="DH601" s="126"/>
      <c r="DR601" s="126"/>
      <c r="EB601" s="126"/>
      <c r="EL601" s="126"/>
      <c r="EV601" s="126"/>
      <c r="FF601" s="126"/>
      <c r="FP601" s="126"/>
      <c r="FZ601" s="126"/>
      <c r="GJ601" s="126"/>
      <c r="GT601" s="126"/>
      <c r="HD601" s="126"/>
      <c r="HN601" s="126"/>
      <c r="HX601" s="126"/>
      <c r="IH601" s="126"/>
      <c r="IR601" s="126"/>
      <c r="JB601" s="126"/>
      <c r="JL601" s="126"/>
      <c r="JV601" s="126"/>
      <c r="KF601" s="126"/>
      <c r="KP601" s="126"/>
      <c r="KZ601" s="126"/>
    </row>
    <row xmlns:x14ac="http://schemas.microsoft.com/office/spreadsheetml/2009/9/ac" r="602" s="3" customFormat="true" x14ac:dyDescent="0.25">
      <c r="A602" s="401"/>
      <c r="B602" s="126"/>
      <c r="L602" s="126"/>
      <c r="V602" s="126"/>
      <c r="AF602" s="126"/>
      <c r="AP602" s="126"/>
      <c r="AZ602" s="126"/>
      <c r="BJ602" s="126"/>
      <c r="BT602" s="126"/>
      <c r="CD602" s="126"/>
      <c r="CN602" s="126"/>
      <c r="CO602" s="126"/>
      <c r="CP602" s="126"/>
      <c r="CQ602" s="126"/>
      <c r="CR602" s="126"/>
      <c r="CS602" s="126"/>
      <c r="CT602" s="126"/>
      <c r="CU602" s="126"/>
      <c r="CX602" s="126"/>
      <c r="DH602" s="126"/>
      <c r="DR602" s="126"/>
      <c r="EB602" s="126"/>
      <c r="EL602" s="126"/>
      <c r="EV602" s="126"/>
      <c r="FF602" s="126"/>
      <c r="FP602" s="126"/>
      <c r="FZ602" s="126"/>
      <c r="GJ602" s="126"/>
      <c r="GT602" s="126"/>
      <c r="HD602" s="126"/>
      <c r="HN602" s="126"/>
      <c r="HX602" s="126"/>
      <c r="IH602" s="126"/>
      <c r="IR602" s="126"/>
      <c r="JB602" s="126"/>
      <c r="JL602" s="126"/>
      <c r="JV602" s="126"/>
      <c r="KF602" s="126"/>
      <c r="KP602" s="126"/>
      <c r="KZ602" s="126"/>
    </row>
    <row xmlns:x14ac="http://schemas.microsoft.com/office/spreadsheetml/2009/9/ac" r="603" s="3" customFormat="true" x14ac:dyDescent="0.25">
      <c r="A603" s="401"/>
      <c r="B603" s="126"/>
      <c r="L603" s="126"/>
      <c r="V603" s="126"/>
      <c r="AF603" s="126"/>
      <c r="AP603" s="126"/>
      <c r="AZ603" s="126"/>
      <c r="BJ603" s="126"/>
      <c r="BT603" s="126"/>
      <c r="CD603" s="126"/>
      <c r="CN603" s="126"/>
      <c r="CO603" s="126"/>
      <c r="CP603" s="126"/>
      <c r="CQ603" s="126"/>
      <c r="CR603" s="126"/>
      <c r="CS603" s="126"/>
      <c r="CT603" s="126"/>
      <c r="CU603" s="126"/>
      <c r="CX603" s="126"/>
      <c r="DH603" s="126"/>
      <c r="DR603" s="126"/>
      <c r="EB603" s="126"/>
      <c r="EL603" s="126"/>
      <c r="EV603" s="126"/>
      <c r="FF603" s="126"/>
      <c r="FP603" s="126"/>
      <c r="FZ603" s="126"/>
      <c r="GJ603" s="126"/>
      <c r="GT603" s="126"/>
      <c r="HD603" s="126"/>
      <c r="HN603" s="126"/>
      <c r="HX603" s="126"/>
      <c r="IH603" s="126"/>
      <c r="IR603" s="126"/>
      <c r="JB603" s="126"/>
      <c r="JL603" s="126"/>
      <c r="JV603" s="126"/>
      <c r="KF603" s="126"/>
      <c r="KP603" s="126"/>
      <c r="KZ603" s="126"/>
    </row>
    <row xmlns:x14ac="http://schemas.microsoft.com/office/spreadsheetml/2009/9/ac" r="604" s="3" customFormat="true" x14ac:dyDescent="0.25">
      <c r="A604" s="401"/>
      <c r="B604" s="126"/>
      <c r="L604" s="126"/>
      <c r="V604" s="126"/>
      <c r="AF604" s="126"/>
      <c r="AP604" s="126"/>
      <c r="AZ604" s="126"/>
      <c r="BJ604" s="126"/>
      <c r="BT604" s="126"/>
      <c r="CD604" s="126"/>
      <c r="CN604" s="126"/>
      <c r="CO604" s="126"/>
      <c r="CP604" s="126"/>
      <c r="CQ604" s="126"/>
      <c r="CR604" s="126"/>
      <c r="CS604" s="126"/>
      <c r="CT604" s="126"/>
      <c r="CU604" s="126"/>
      <c r="CX604" s="126"/>
      <c r="DH604" s="126"/>
      <c r="DR604" s="126"/>
      <c r="EB604" s="126"/>
      <c r="EL604" s="126"/>
      <c r="EV604" s="126"/>
      <c r="FF604" s="126"/>
      <c r="FP604" s="126"/>
      <c r="FZ604" s="126"/>
      <c r="GJ604" s="126"/>
      <c r="GT604" s="126"/>
      <c r="HD604" s="126"/>
      <c r="HN604" s="126"/>
      <c r="HX604" s="126"/>
      <c r="IH604" s="126"/>
      <c r="IR604" s="126"/>
      <c r="JB604" s="126"/>
      <c r="JL604" s="126"/>
      <c r="JV604" s="126"/>
      <c r="KF604" s="126"/>
      <c r="KP604" s="126"/>
      <c r="KZ604" s="126"/>
    </row>
    <row xmlns:x14ac="http://schemas.microsoft.com/office/spreadsheetml/2009/9/ac" r="605" s="3" customFormat="true" x14ac:dyDescent="0.25">
      <c r="A605" s="401"/>
      <c r="B605" s="126"/>
      <c r="L605" s="126"/>
      <c r="V605" s="126"/>
      <c r="AF605" s="126"/>
      <c r="AP605" s="126"/>
      <c r="AZ605" s="126"/>
      <c r="BJ605" s="126"/>
      <c r="BT605" s="126"/>
      <c r="CD605" s="126"/>
      <c r="CN605" s="126"/>
      <c r="CO605" s="126"/>
      <c r="CP605" s="126"/>
      <c r="CQ605" s="126"/>
      <c r="CR605" s="126"/>
      <c r="CS605" s="126"/>
      <c r="CT605" s="126"/>
      <c r="CU605" s="126"/>
      <c r="CX605" s="126"/>
      <c r="DH605" s="126"/>
      <c r="DR605" s="126"/>
      <c r="EB605" s="126"/>
      <c r="EL605" s="126"/>
      <c r="EV605" s="126"/>
      <c r="FF605" s="126"/>
      <c r="FP605" s="126"/>
      <c r="FZ605" s="126"/>
      <c r="GJ605" s="126"/>
      <c r="GT605" s="126"/>
      <c r="HD605" s="126"/>
      <c r="HN605" s="126"/>
      <c r="HX605" s="126"/>
      <c r="IH605" s="126"/>
      <c r="IR605" s="126"/>
      <c r="JB605" s="126"/>
      <c r="JL605" s="126"/>
      <c r="JV605" s="126"/>
      <c r="KF605" s="126"/>
      <c r="KP605" s="126"/>
      <c r="KZ605" s="126"/>
    </row>
    <row xmlns:x14ac="http://schemas.microsoft.com/office/spreadsheetml/2009/9/ac" r="606" s="3" customFormat="true" x14ac:dyDescent="0.25">
      <c r="A606" s="401"/>
      <c r="B606" s="126"/>
      <c r="L606" s="126"/>
      <c r="V606" s="126"/>
      <c r="AF606" s="126"/>
      <c r="AP606" s="126"/>
      <c r="AZ606" s="126"/>
      <c r="BJ606" s="126"/>
      <c r="BT606" s="126"/>
      <c r="CD606" s="126"/>
      <c r="CN606" s="126"/>
      <c r="CO606" s="126"/>
      <c r="CP606" s="126"/>
      <c r="CQ606" s="126"/>
      <c r="CR606" s="126"/>
      <c r="CS606" s="126"/>
      <c r="CT606" s="126"/>
      <c r="CU606" s="126"/>
      <c r="CX606" s="126"/>
      <c r="DH606" s="126"/>
      <c r="DR606" s="126"/>
      <c r="EB606" s="126"/>
      <c r="EL606" s="126"/>
      <c r="EV606" s="126"/>
      <c r="FF606" s="126"/>
      <c r="FP606" s="126"/>
      <c r="FZ606" s="126"/>
      <c r="GJ606" s="126"/>
      <c r="GT606" s="126"/>
      <c r="HD606" s="126"/>
      <c r="HN606" s="126"/>
      <c r="HX606" s="126"/>
      <c r="IH606" s="126"/>
      <c r="IR606" s="126"/>
      <c r="JB606" s="126"/>
      <c r="JL606" s="126"/>
      <c r="JV606" s="126"/>
      <c r="KF606" s="126"/>
      <c r="KP606" s="126"/>
      <c r="KZ606" s="126"/>
    </row>
    <row xmlns:x14ac="http://schemas.microsoft.com/office/spreadsheetml/2009/9/ac" r="607" s="3" customFormat="true" x14ac:dyDescent="0.25">
      <c r="A607" s="401"/>
      <c r="B607" s="126"/>
      <c r="L607" s="126"/>
      <c r="V607" s="126"/>
      <c r="AF607" s="126"/>
      <c r="AP607" s="126"/>
      <c r="AZ607" s="126"/>
      <c r="BJ607" s="126"/>
      <c r="BT607" s="126"/>
      <c r="CD607" s="126"/>
      <c r="CN607" s="126"/>
      <c r="CO607" s="126"/>
      <c r="CP607" s="126"/>
      <c r="CQ607" s="126"/>
      <c r="CR607" s="126"/>
      <c r="CS607" s="126"/>
      <c r="CT607" s="126"/>
      <c r="CU607" s="126"/>
      <c r="CX607" s="126"/>
      <c r="DH607" s="126"/>
      <c r="DR607" s="126"/>
      <c r="EB607" s="126"/>
      <c r="EL607" s="126"/>
      <c r="EV607" s="126"/>
      <c r="FF607" s="126"/>
      <c r="FP607" s="126"/>
      <c r="FZ607" s="126"/>
      <c r="GJ607" s="126"/>
      <c r="GT607" s="126"/>
      <c r="HD607" s="126"/>
      <c r="HN607" s="126"/>
      <c r="HX607" s="126"/>
      <c r="IH607" s="126"/>
      <c r="IR607" s="126"/>
      <c r="JB607" s="126"/>
      <c r="JL607" s="126"/>
      <c r="JV607" s="126"/>
      <c r="KF607" s="126"/>
      <c r="KP607" s="126"/>
      <c r="KZ607" s="126"/>
    </row>
    <row xmlns:x14ac="http://schemas.microsoft.com/office/spreadsheetml/2009/9/ac" r="608" s="3" customFormat="true" x14ac:dyDescent="0.25">
      <c r="A608" s="401"/>
      <c r="B608" s="126"/>
      <c r="L608" s="126"/>
      <c r="V608" s="126"/>
      <c r="AF608" s="126"/>
      <c r="AP608" s="126"/>
      <c r="AZ608" s="126"/>
      <c r="BJ608" s="126"/>
      <c r="BT608" s="126"/>
      <c r="CD608" s="126"/>
      <c r="CN608" s="126"/>
      <c r="CO608" s="126"/>
      <c r="CP608" s="126"/>
      <c r="CQ608" s="126"/>
      <c r="CR608" s="126"/>
      <c r="CS608" s="126"/>
      <c r="CT608" s="126"/>
      <c r="CU608" s="126"/>
      <c r="CX608" s="126"/>
      <c r="DH608" s="126"/>
      <c r="DR608" s="126"/>
      <c r="EB608" s="126"/>
      <c r="EL608" s="126"/>
      <c r="EV608" s="126"/>
      <c r="FF608" s="126"/>
      <c r="FP608" s="126"/>
      <c r="FZ608" s="126"/>
      <c r="GJ608" s="126"/>
      <c r="GT608" s="126"/>
      <c r="HD608" s="126"/>
      <c r="HN608" s="126"/>
      <c r="HX608" s="126"/>
      <c r="IH608" s="126"/>
      <c r="IR608" s="126"/>
      <c r="JB608" s="126"/>
      <c r="JL608" s="126"/>
      <c r="JV608" s="126"/>
      <c r="KF608" s="126"/>
      <c r="KP608" s="126"/>
      <c r="KZ608" s="126"/>
    </row>
    <row xmlns:x14ac="http://schemas.microsoft.com/office/spreadsheetml/2009/9/ac" r="609" s="3" customFormat="true" x14ac:dyDescent="0.25">
      <c r="A609" s="401"/>
      <c r="B609" s="126"/>
      <c r="L609" s="126"/>
      <c r="V609" s="126"/>
      <c r="AF609" s="126"/>
      <c r="AP609" s="126"/>
      <c r="AZ609" s="126"/>
      <c r="BJ609" s="126"/>
      <c r="BT609" s="126"/>
      <c r="CD609" s="126"/>
      <c r="CN609" s="126"/>
      <c r="CO609" s="126"/>
      <c r="CP609" s="126"/>
      <c r="CQ609" s="126"/>
      <c r="CR609" s="126"/>
      <c r="CS609" s="126"/>
      <c r="CT609" s="126"/>
      <c r="CU609" s="126"/>
      <c r="CX609" s="126"/>
      <c r="DH609" s="126"/>
      <c r="DR609" s="126"/>
      <c r="EB609" s="126"/>
      <c r="EL609" s="126"/>
      <c r="EV609" s="126"/>
      <c r="FF609" s="126"/>
      <c r="FP609" s="126"/>
      <c r="FZ609" s="126"/>
      <c r="GJ609" s="126"/>
      <c r="GT609" s="126"/>
      <c r="HD609" s="126"/>
      <c r="HN609" s="126"/>
      <c r="HX609" s="126"/>
      <c r="IH609" s="126"/>
      <c r="IR609" s="126"/>
      <c r="JB609" s="126"/>
      <c r="JL609" s="126"/>
      <c r="JV609" s="126"/>
      <c r="KF609" s="126"/>
      <c r="KP609" s="126"/>
      <c r="KZ609" s="126"/>
    </row>
    <row xmlns:x14ac="http://schemas.microsoft.com/office/spreadsheetml/2009/9/ac" r="610" s="3" customFormat="true" x14ac:dyDescent="0.25">
      <c r="A610" s="401"/>
      <c r="B610" s="126"/>
      <c r="L610" s="126"/>
      <c r="V610" s="126"/>
      <c r="AF610" s="126"/>
      <c r="AP610" s="126"/>
      <c r="AZ610" s="126"/>
      <c r="BJ610" s="126"/>
      <c r="BT610" s="126"/>
      <c r="CD610" s="126"/>
      <c r="CN610" s="126"/>
      <c r="CO610" s="126"/>
      <c r="CP610" s="126"/>
      <c r="CQ610" s="126"/>
      <c r="CR610" s="126"/>
      <c r="CS610" s="126"/>
      <c r="CT610" s="126"/>
      <c r="CU610" s="126"/>
      <c r="CX610" s="126"/>
      <c r="DH610" s="126"/>
      <c r="DR610" s="126"/>
      <c r="EB610" s="126"/>
      <c r="EL610" s="126"/>
      <c r="EV610" s="126"/>
      <c r="FF610" s="126"/>
      <c r="FP610" s="126"/>
      <c r="FZ610" s="126"/>
      <c r="GJ610" s="126"/>
      <c r="GT610" s="126"/>
      <c r="HD610" s="126"/>
      <c r="HN610" s="126"/>
      <c r="HX610" s="126"/>
      <c r="IH610" s="126"/>
      <c r="IR610" s="126"/>
      <c r="JB610" s="126"/>
      <c r="JL610" s="126"/>
      <c r="JV610" s="126"/>
      <c r="KF610" s="126"/>
      <c r="KP610" s="126"/>
      <c r="KZ610" s="126"/>
    </row>
    <row xmlns:x14ac="http://schemas.microsoft.com/office/spreadsheetml/2009/9/ac" r="611" s="3" customFormat="true" x14ac:dyDescent="0.25">
      <c r="A611" s="401"/>
      <c r="B611" s="126"/>
      <c r="L611" s="126"/>
      <c r="V611" s="126"/>
      <c r="AF611" s="126"/>
      <c r="AP611" s="126"/>
      <c r="AZ611" s="126"/>
      <c r="BJ611" s="126"/>
      <c r="BT611" s="126"/>
      <c r="CD611" s="126"/>
      <c r="CN611" s="126"/>
      <c r="CO611" s="126"/>
      <c r="CP611" s="126"/>
      <c r="CQ611" s="126"/>
      <c r="CR611" s="126"/>
      <c r="CS611" s="126"/>
      <c r="CT611" s="126"/>
      <c r="CU611" s="126"/>
      <c r="CX611" s="126"/>
      <c r="DH611" s="126"/>
      <c r="DR611" s="126"/>
      <c r="EB611" s="126"/>
      <c r="EL611" s="126"/>
      <c r="EV611" s="126"/>
      <c r="FF611" s="126"/>
      <c r="FP611" s="126"/>
      <c r="FZ611" s="126"/>
      <c r="GJ611" s="126"/>
      <c r="GT611" s="126"/>
      <c r="HD611" s="126"/>
      <c r="HN611" s="126"/>
      <c r="HX611" s="126"/>
      <c r="IH611" s="126"/>
      <c r="IR611" s="126"/>
      <c r="JB611" s="126"/>
      <c r="JL611" s="126"/>
      <c r="JV611" s="126"/>
      <c r="KF611" s="126"/>
      <c r="KP611" s="126"/>
      <c r="KZ611" s="126"/>
    </row>
    <row xmlns:x14ac="http://schemas.microsoft.com/office/spreadsheetml/2009/9/ac" r="612" s="3" customFormat="true" x14ac:dyDescent="0.25">
      <c r="A612" s="401"/>
      <c r="B612" s="126"/>
      <c r="L612" s="126"/>
      <c r="V612" s="126"/>
      <c r="AF612" s="126"/>
      <c r="AP612" s="126"/>
      <c r="AZ612" s="126"/>
      <c r="BJ612" s="126"/>
      <c r="BT612" s="126"/>
      <c r="CD612" s="126"/>
      <c r="CN612" s="126"/>
      <c r="CO612" s="126"/>
      <c r="CP612" s="126"/>
      <c r="CQ612" s="126"/>
      <c r="CR612" s="126"/>
      <c r="CS612" s="126"/>
      <c r="CT612" s="126"/>
      <c r="CU612" s="126"/>
      <c r="CX612" s="126"/>
      <c r="DH612" s="126"/>
      <c r="DR612" s="126"/>
      <c r="EB612" s="126"/>
      <c r="EL612" s="126"/>
      <c r="EV612" s="126"/>
      <c r="FF612" s="126"/>
      <c r="FP612" s="126"/>
      <c r="FZ612" s="126"/>
      <c r="GJ612" s="126"/>
      <c r="GT612" s="126"/>
      <c r="HD612" s="126"/>
      <c r="HN612" s="126"/>
      <c r="HX612" s="126"/>
      <c r="IH612" s="126"/>
      <c r="IR612" s="126"/>
      <c r="JB612" s="126"/>
      <c r="JL612" s="126"/>
      <c r="JV612" s="126"/>
      <c r="KF612" s="126"/>
      <c r="KP612" s="126"/>
      <c r="KZ612" s="126"/>
    </row>
    <row xmlns:x14ac="http://schemas.microsoft.com/office/spreadsheetml/2009/9/ac" r="613" s="3" customFormat="true" x14ac:dyDescent="0.25">
      <c r="A613" s="401"/>
      <c r="B613" s="126"/>
      <c r="L613" s="126"/>
      <c r="V613" s="126"/>
      <c r="AF613" s="126"/>
      <c r="AP613" s="126"/>
      <c r="AZ613" s="126"/>
      <c r="BJ613" s="126"/>
      <c r="BT613" s="126"/>
      <c r="CD613" s="126"/>
      <c r="CN613" s="126"/>
      <c r="CO613" s="126"/>
      <c r="CP613" s="126"/>
      <c r="CQ613" s="126"/>
      <c r="CR613" s="126"/>
      <c r="CS613" s="126"/>
      <c r="CT613" s="126"/>
      <c r="CU613" s="126"/>
      <c r="CX613" s="126"/>
      <c r="DH613" s="126"/>
      <c r="DR613" s="126"/>
      <c r="EB613" s="126"/>
      <c r="EL613" s="126"/>
      <c r="EV613" s="126"/>
      <c r="FF613" s="126"/>
      <c r="FP613" s="126"/>
      <c r="FZ613" s="126"/>
      <c r="GJ613" s="126"/>
      <c r="GT613" s="126"/>
      <c r="HD613" s="126"/>
      <c r="HN613" s="126"/>
      <c r="HX613" s="126"/>
      <c r="IH613" s="126"/>
      <c r="IR613" s="126"/>
      <c r="JB613" s="126"/>
      <c r="JL613" s="126"/>
      <c r="JV613" s="126"/>
      <c r="KF613" s="126"/>
      <c r="KP613" s="126"/>
      <c r="KZ613" s="126"/>
    </row>
    <row xmlns:x14ac="http://schemas.microsoft.com/office/spreadsheetml/2009/9/ac" r="614" s="3" customFormat="true" x14ac:dyDescent="0.25">
      <c r="A614" s="401"/>
      <c r="B614" s="126"/>
      <c r="L614" s="126"/>
      <c r="V614" s="126"/>
      <c r="AF614" s="126"/>
      <c r="AP614" s="126"/>
      <c r="AZ614" s="126"/>
      <c r="BJ614" s="126"/>
      <c r="BT614" s="126"/>
      <c r="CD614" s="126"/>
      <c r="CN614" s="126"/>
      <c r="CO614" s="126"/>
      <c r="CP614" s="126"/>
      <c r="CQ614" s="126"/>
      <c r="CR614" s="126"/>
      <c r="CS614" s="126"/>
      <c r="CT614" s="126"/>
      <c r="CU614" s="126"/>
      <c r="CX614" s="126"/>
      <c r="DH614" s="126"/>
      <c r="DR614" s="126"/>
      <c r="EB614" s="126"/>
      <c r="EL614" s="126"/>
      <c r="EV614" s="126"/>
      <c r="FF614" s="126"/>
      <c r="FP614" s="126"/>
      <c r="FZ614" s="126"/>
      <c r="GJ614" s="126"/>
      <c r="GT614" s="126"/>
      <c r="HD614" s="126"/>
      <c r="HN614" s="126"/>
      <c r="HX614" s="126"/>
      <c r="IH614" s="126"/>
      <c r="IR614" s="126"/>
      <c r="JB614" s="126"/>
      <c r="JL614" s="126"/>
      <c r="JV614" s="126"/>
      <c r="KF614" s="126"/>
      <c r="KP614" s="126"/>
      <c r="KZ614" s="126"/>
    </row>
    <row xmlns:x14ac="http://schemas.microsoft.com/office/spreadsheetml/2009/9/ac" r="615" s="3" customFormat="true" x14ac:dyDescent="0.25">
      <c r="A615" s="401"/>
      <c r="B615" s="126"/>
      <c r="L615" s="126"/>
      <c r="V615" s="126"/>
      <c r="AF615" s="126"/>
      <c r="AP615" s="126"/>
      <c r="AZ615" s="126"/>
      <c r="BJ615" s="126"/>
      <c r="BT615" s="126"/>
      <c r="CD615" s="126"/>
      <c r="CN615" s="126"/>
      <c r="CO615" s="126"/>
      <c r="CP615" s="126"/>
      <c r="CQ615" s="126"/>
      <c r="CR615" s="126"/>
      <c r="CS615" s="126"/>
      <c r="CT615" s="126"/>
      <c r="CU615" s="126"/>
      <c r="CX615" s="126"/>
      <c r="DH615" s="126"/>
      <c r="DR615" s="126"/>
      <c r="EB615" s="126"/>
      <c r="EL615" s="126"/>
      <c r="EV615" s="126"/>
      <c r="FF615" s="126"/>
      <c r="FP615" s="126"/>
      <c r="FZ615" s="126"/>
      <c r="GJ615" s="126"/>
      <c r="GT615" s="126"/>
      <c r="HD615" s="126"/>
      <c r="HN615" s="126"/>
      <c r="HX615" s="126"/>
      <c r="IH615" s="126"/>
      <c r="IR615" s="126"/>
      <c r="JB615" s="126"/>
      <c r="JL615" s="126"/>
      <c r="JV615" s="126"/>
      <c r="KF615" s="126"/>
      <c r="KP615" s="126"/>
      <c r="KZ615" s="126"/>
    </row>
    <row xmlns:x14ac="http://schemas.microsoft.com/office/spreadsheetml/2009/9/ac" r="616" s="3" customFormat="true" x14ac:dyDescent="0.25">
      <c r="A616" s="401"/>
      <c r="B616" s="126"/>
      <c r="L616" s="126"/>
      <c r="V616" s="126"/>
      <c r="AF616" s="126"/>
      <c r="AP616" s="126"/>
      <c r="AZ616" s="126"/>
      <c r="BJ616" s="126"/>
      <c r="BT616" s="126"/>
      <c r="CD616" s="126"/>
      <c r="CN616" s="126"/>
      <c r="CO616" s="126"/>
      <c r="CP616" s="126"/>
      <c r="CQ616" s="126"/>
      <c r="CR616" s="126"/>
      <c r="CS616" s="126"/>
      <c r="CT616" s="126"/>
      <c r="CU616" s="126"/>
      <c r="CX616" s="126"/>
      <c r="DH616" s="126"/>
      <c r="DR616" s="126"/>
      <c r="EB616" s="126"/>
      <c r="EL616" s="126"/>
      <c r="EV616" s="126"/>
      <c r="FF616" s="126"/>
      <c r="FP616" s="126"/>
      <c r="FZ616" s="126"/>
      <c r="GJ616" s="126"/>
      <c r="GT616" s="126"/>
      <c r="HD616" s="126"/>
      <c r="HN616" s="126"/>
      <c r="HX616" s="126"/>
      <c r="IH616" s="126"/>
      <c r="IR616" s="126"/>
      <c r="JB616" s="126"/>
      <c r="JL616" s="126"/>
      <c r="JV616" s="126"/>
      <c r="KF616" s="126"/>
      <c r="KP616" s="126"/>
      <c r="KZ616" s="126"/>
    </row>
    <row xmlns:x14ac="http://schemas.microsoft.com/office/spreadsheetml/2009/9/ac" r="617" s="3" customFormat="true" x14ac:dyDescent="0.25">
      <c r="A617" s="401"/>
      <c r="B617" s="126"/>
      <c r="L617" s="126"/>
      <c r="V617" s="126"/>
      <c r="AF617" s="126"/>
      <c r="AP617" s="126"/>
      <c r="AZ617" s="126"/>
      <c r="BJ617" s="126"/>
      <c r="BT617" s="126"/>
      <c r="CD617" s="126"/>
      <c r="CN617" s="126"/>
      <c r="CO617" s="126"/>
      <c r="CP617" s="126"/>
      <c r="CQ617" s="126"/>
      <c r="CR617" s="126"/>
      <c r="CS617" s="126"/>
      <c r="CT617" s="126"/>
      <c r="CU617" s="126"/>
      <c r="CX617" s="126"/>
      <c r="DH617" s="126"/>
      <c r="DR617" s="126"/>
      <c r="EB617" s="126"/>
      <c r="EL617" s="126"/>
      <c r="EV617" s="126"/>
      <c r="FF617" s="126"/>
      <c r="FP617" s="126"/>
      <c r="FZ617" s="126"/>
      <c r="GJ617" s="126"/>
      <c r="GT617" s="126"/>
      <c r="HD617" s="126"/>
      <c r="HN617" s="126"/>
      <c r="HX617" s="126"/>
      <c r="IH617" s="126"/>
      <c r="IR617" s="126"/>
      <c r="JB617" s="126"/>
      <c r="JL617" s="126"/>
      <c r="JV617" s="126"/>
      <c r="KF617" s="126"/>
      <c r="KP617" s="126"/>
      <c r="KZ617" s="126"/>
    </row>
    <row xmlns:x14ac="http://schemas.microsoft.com/office/spreadsheetml/2009/9/ac" r="618" s="3" customFormat="true" x14ac:dyDescent="0.25">
      <c r="A618" s="401"/>
      <c r="B618" s="126"/>
      <c r="L618" s="126"/>
      <c r="V618" s="126"/>
      <c r="AF618" s="126"/>
      <c r="AP618" s="126"/>
      <c r="AZ618" s="126"/>
      <c r="BJ618" s="126"/>
      <c r="BT618" s="126"/>
      <c r="CD618" s="126"/>
      <c r="CN618" s="126"/>
      <c r="CO618" s="126"/>
      <c r="CP618" s="126"/>
      <c r="CQ618" s="126"/>
      <c r="CR618" s="126"/>
      <c r="CS618" s="126"/>
      <c r="CT618" s="126"/>
      <c r="CU618" s="126"/>
      <c r="CX618" s="126"/>
      <c r="DH618" s="126"/>
      <c r="DR618" s="126"/>
      <c r="EB618" s="126"/>
      <c r="EL618" s="126"/>
      <c r="EV618" s="126"/>
      <c r="FF618" s="126"/>
      <c r="FP618" s="126"/>
      <c r="FZ618" s="126"/>
      <c r="GJ618" s="126"/>
      <c r="GT618" s="126"/>
      <c r="HD618" s="126"/>
      <c r="HN618" s="126"/>
      <c r="HX618" s="126"/>
      <c r="IH618" s="126"/>
      <c r="IR618" s="126"/>
      <c r="JB618" s="126"/>
      <c r="JL618" s="126"/>
      <c r="JV618" s="126"/>
      <c r="KF618" s="126"/>
      <c r="KP618" s="126"/>
      <c r="KZ618" s="126"/>
    </row>
    <row xmlns:x14ac="http://schemas.microsoft.com/office/spreadsheetml/2009/9/ac" r="619" s="3" customFormat="true" x14ac:dyDescent="0.25">
      <c r="A619" s="401"/>
      <c r="B619" s="126"/>
      <c r="L619" s="126"/>
      <c r="V619" s="126"/>
      <c r="AF619" s="126"/>
      <c r="AP619" s="126"/>
      <c r="AZ619" s="126"/>
      <c r="BJ619" s="126"/>
      <c r="BT619" s="126"/>
      <c r="CD619" s="126"/>
      <c r="CN619" s="126"/>
      <c r="CO619" s="126"/>
      <c r="CP619" s="126"/>
      <c r="CQ619" s="126"/>
      <c r="CR619" s="126"/>
      <c r="CS619" s="126"/>
      <c r="CT619" s="126"/>
      <c r="CU619" s="126"/>
      <c r="CX619" s="126"/>
      <c r="DH619" s="126"/>
      <c r="DR619" s="126"/>
      <c r="EB619" s="126"/>
      <c r="EL619" s="126"/>
      <c r="EV619" s="126"/>
      <c r="FF619" s="126"/>
      <c r="FP619" s="126"/>
      <c r="FZ619" s="126"/>
      <c r="GJ619" s="126"/>
      <c r="GT619" s="126"/>
      <c r="HD619" s="126"/>
      <c r="HN619" s="126"/>
      <c r="HX619" s="126"/>
      <c r="IH619" s="126"/>
      <c r="IR619" s="126"/>
      <c r="JB619" s="126"/>
      <c r="JL619" s="126"/>
      <c r="JV619" s="126"/>
      <c r="KF619" s="126"/>
      <c r="KP619" s="126"/>
      <c r="KZ619" s="126"/>
    </row>
    <row xmlns:x14ac="http://schemas.microsoft.com/office/spreadsheetml/2009/9/ac" r="620" s="3" customFormat="true" x14ac:dyDescent="0.25">
      <c r="A620" s="401"/>
      <c r="B620" s="126"/>
      <c r="L620" s="126"/>
      <c r="V620" s="126"/>
      <c r="AF620" s="126"/>
      <c r="AP620" s="126"/>
      <c r="AZ620" s="126"/>
      <c r="BJ620" s="126"/>
      <c r="BT620" s="126"/>
      <c r="CD620" s="126"/>
      <c r="CN620" s="126"/>
      <c r="CO620" s="126"/>
      <c r="CP620" s="126"/>
      <c r="CQ620" s="126"/>
      <c r="CR620" s="126"/>
      <c r="CS620" s="126"/>
      <c r="CT620" s="126"/>
      <c r="CU620" s="126"/>
      <c r="CX620" s="126"/>
      <c r="DH620" s="126"/>
      <c r="DR620" s="126"/>
      <c r="EB620" s="126"/>
      <c r="EL620" s="126"/>
      <c r="EV620" s="126"/>
      <c r="FF620" s="126"/>
      <c r="FP620" s="126"/>
      <c r="FZ620" s="126"/>
      <c r="GJ620" s="126"/>
      <c r="GT620" s="126"/>
      <c r="HD620" s="126"/>
      <c r="HN620" s="126"/>
      <c r="HX620" s="126"/>
      <c r="IH620" s="126"/>
      <c r="IR620" s="126"/>
      <c r="JB620" s="126"/>
      <c r="JL620" s="126"/>
      <c r="JV620" s="126"/>
      <c r="KF620" s="126"/>
      <c r="KP620" s="126"/>
      <c r="KZ620" s="126"/>
    </row>
    <row xmlns:x14ac="http://schemas.microsoft.com/office/spreadsheetml/2009/9/ac" r="621" s="3" customFormat="true" x14ac:dyDescent="0.25">
      <c r="A621" s="401"/>
      <c r="B621" s="126"/>
      <c r="L621" s="126"/>
      <c r="V621" s="126"/>
      <c r="AF621" s="126"/>
      <c r="AP621" s="126"/>
      <c r="AZ621" s="126"/>
      <c r="BJ621" s="126"/>
      <c r="BT621" s="126"/>
      <c r="CD621" s="126"/>
      <c r="CN621" s="126"/>
      <c r="CO621" s="126"/>
      <c r="CP621" s="126"/>
      <c r="CQ621" s="126"/>
      <c r="CR621" s="126"/>
      <c r="CS621" s="126"/>
      <c r="CT621" s="126"/>
      <c r="CU621" s="126"/>
      <c r="CX621" s="126"/>
      <c r="DH621" s="126"/>
      <c r="DR621" s="126"/>
      <c r="EB621" s="126"/>
      <c r="EL621" s="126"/>
      <c r="EV621" s="126"/>
      <c r="FF621" s="126"/>
      <c r="FP621" s="126"/>
      <c r="FZ621" s="126"/>
      <c r="GJ621" s="126"/>
      <c r="GT621" s="126"/>
      <c r="HD621" s="126"/>
      <c r="HN621" s="126"/>
      <c r="HX621" s="126"/>
      <c r="IH621" s="126"/>
      <c r="IR621" s="126"/>
      <c r="JB621" s="126"/>
      <c r="JL621" s="126"/>
      <c r="JV621" s="126"/>
      <c r="KF621" s="126"/>
      <c r="KP621" s="126"/>
      <c r="KZ621" s="126"/>
    </row>
    <row xmlns:x14ac="http://schemas.microsoft.com/office/spreadsheetml/2009/9/ac" r="622" s="3" customFormat="true" x14ac:dyDescent="0.25">
      <c r="A622" s="401"/>
      <c r="B622" s="126"/>
      <c r="L622" s="126"/>
      <c r="V622" s="126"/>
      <c r="AF622" s="126"/>
      <c r="AP622" s="126"/>
      <c r="AZ622" s="126"/>
      <c r="BJ622" s="126"/>
      <c r="BT622" s="126"/>
      <c r="CD622" s="126"/>
      <c r="CN622" s="126"/>
      <c r="CO622" s="126"/>
      <c r="CP622" s="126"/>
      <c r="CQ622" s="126"/>
      <c r="CR622" s="126"/>
      <c r="CS622" s="126"/>
      <c r="CT622" s="126"/>
      <c r="CU622" s="126"/>
      <c r="CX622" s="126"/>
      <c r="DH622" s="126"/>
      <c r="DR622" s="126"/>
      <c r="EB622" s="126"/>
      <c r="EL622" s="126"/>
      <c r="EV622" s="126"/>
      <c r="FF622" s="126"/>
      <c r="FP622" s="126"/>
      <c r="FZ622" s="126"/>
      <c r="GJ622" s="126"/>
      <c r="GT622" s="126"/>
      <c r="HD622" s="126"/>
      <c r="HN622" s="126"/>
      <c r="HX622" s="126"/>
      <c r="IH622" s="126"/>
      <c r="IR622" s="126"/>
      <c r="JB622" s="126"/>
      <c r="JL622" s="126"/>
      <c r="JV622" s="126"/>
      <c r="KF622" s="126"/>
      <c r="KP622" s="126"/>
      <c r="KZ622" s="126"/>
    </row>
    <row xmlns:x14ac="http://schemas.microsoft.com/office/spreadsheetml/2009/9/ac" r="623" s="3" customFormat="true" x14ac:dyDescent="0.25">
      <c r="A623" s="401"/>
      <c r="B623" s="126"/>
      <c r="L623" s="126"/>
      <c r="V623" s="126"/>
      <c r="AF623" s="126"/>
      <c r="AP623" s="126"/>
      <c r="AZ623" s="126"/>
      <c r="BJ623" s="126"/>
      <c r="BT623" s="126"/>
      <c r="CD623" s="126"/>
      <c r="CN623" s="126"/>
      <c r="CO623" s="126"/>
      <c r="CP623" s="126"/>
      <c r="CQ623" s="126"/>
      <c r="CR623" s="126"/>
      <c r="CS623" s="126"/>
      <c r="CT623" s="126"/>
      <c r="CU623" s="126"/>
      <c r="CX623" s="126"/>
      <c r="DH623" s="126"/>
      <c r="DR623" s="126"/>
      <c r="EB623" s="126"/>
      <c r="EL623" s="126"/>
      <c r="EV623" s="126"/>
      <c r="FF623" s="126"/>
      <c r="FP623" s="126"/>
      <c r="FZ623" s="126"/>
      <c r="GJ623" s="126"/>
      <c r="GT623" s="126"/>
      <c r="HD623" s="126"/>
      <c r="HN623" s="126"/>
      <c r="HX623" s="126"/>
      <c r="IH623" s="126"/>
      <c r="IR623" s="126"/>
      <c r="JB623" s="126"/>
      <c r="JL623" s="126"/>
      <c r="JV623" s="126"/>
      <c r="KF623" s="126"/>
      <c r="KP623" s="126"/>
      <c r="KZ623" s="126"/>
    </row>
    <row xmlns:x14ac="http://schemas.microsoft.com/office/spreadsheetml/2009/9/ac" r="624" s="3" customFormat="true" x14ac:dyDescent="0.25">
      <c r="A624" s="401"/>
      <c r="B624" s="126"/>
      <c r="L624" s="126"/>
      <c r="V624" s="126"/>
      <c r="AF624" s="126"/>
      <c r="AP624" s="126"/>
      <c r="AZ624" s="126"/>
      <c r="BJ624" s="126"/>
      <c r="BT624" s="126"/>
      <c r="CD624" s="126"/>
      <c r="CN624" s="126"/>
      <c r="CO624" s="126"/>
      <c r="CP624" s="126"/>
      <c r="CQ624" s="126"/>
      <c r="CR624" s="126"/>
      <c r="CS624" s="126"/>
      <c r="CT624" s="126"/>
      <c r="CU624" s="126"/>
      <c r="CX624" s="126"/>
      <c r="DH624" s="126"/>
      <c r="DR624" s="126"/>
      <c r="EB624" s="126"/>
      <c r="EL624" s="126"/>
      <c r="EV624" s="126"/>
      <c r="FF624" s="126"/>
      <c r="FP624" s="126"/>
      <c r="FZ624" s="126"/>
      <c r="GJ624" s="126"/>
      <c r="GT624" s="126"/>
      <c r="HD624" s="126"/>
      <c r="HN624" s="126"/>
      <c r="HX624" s="126"/>
      <c r="IH624" s="126"/>
      <c r="IR624" s="126"/>
      <c r="JB624" s="126"/>
      <c r="JL624" s="126"/>
      <c r="JV624" s="126"/>
      <c r="KF624" s="126"/>
      <c r="KP624" s="126"/>
      <c r="KZ624" s="126"/>
    </row>
    <row xmlns:x14ac="http://schemas.microsoft.com/office/spreadsheetml/2009/9/ac" r="625" s="3" customFormat="true" x14ac:dyDescent="0.25">
      <c r="A625" s="401"/>
      <c r="B625" s="126"/>
      <c r="L625" s="126"/>
      <c r="V625" s="126"/>
      <c r="AF625" s="126"/>
      <c r="AP625" s="126"/>
      <c r="AZ625" s="126"/>
      <c r="BJ625" s="126"/>
      <c r="BT625" s="126"/>
      <c r="CD625" s="126"/>
      <c r="CN625" s="126"/>
      <c r="CO625" s="126"/>
      <c r="CP625" s="126"/>
      <c r="CQ625" s="126"/>
      <c r="CR625" s="126"/>
      <c r="CS625" s="126"/>
      <c r="CT625" s="126"/>
      <c r="CU625" s="126"/>
      <c r="CX625" s="126"/>
      <c r="DH625" s="126"/>
      <c r="DR625" s="126"/>
      <c r="EB625" s="126"/>
      <c r="EL625" s="126"/>
      <c r="EV625" s="126"/>
      <c r="FF625" s="126"/>
      <c r="FP625" s="126"/>
      <c r="FZ625" s="126"/>
      <c r="GJ625" s="126"/>
      <c r="GT625" s="126"/>
      <c r="HD625" s="126"/>
      <c r="HN625" s="126"/>
      <c r="HX625" s="126"/>
      <c r="IH625" s="126"/>
      <c r="IR625" s="126"/>
      <c r="JB625" s="126"/>
      <c r="JL625" s="126"/>
      <c r="JV625" s="126"/>
      <c r="KF625" s="126"/>
      <c r="KP625" s="126"/>
      <c r="KZ625" s="126"/>
    </row>
    <row xmlns:x14ac="http://schemas.microsoft.com/office/spreadsheetml/2009/9/ac" r="626" s="3" customFormat="true" x14ac:dyDescent="0.25">
      <c r="A626" s="401"/>
      <c r="B626" s="126"/>
      <c r="L626" s="126"/>
      <c r="V626" s="126"/>
      <c r="AF626" s="126"/>
      <c r="AP626" s="126"/>
      <c r="AZ626" s="126"/>
      <c r="BJ626" s="126"/>
      <c r="BT626" s="126"/>
      <c r="CD626" s="126"/>
      <c r="CN626" s="126"/>
      <c r="CO626" s="126"/>
      <c r="CP626" s="126"/>
      <c r="CQ626" s="126"/>
      <c r="CR626" s="126"/>
      <c r="CS626" s="126"/>
      <c r="CT626" s="126"/>
      <c r="CU626" s="126"/>
      <c r="CX626" s="126"/>
      <c r="DH626" s="126"/>
      <c r="DR626" s="126"/>
      <c r="EB626" s="126"/>
      <c r="EL626" s="126"/>
      <c r="EV626" s="126"/>
      <c r="FF626" s="126"/>
      <c r="FP626" s="126"/>
      <c r="FZ626" s="126"/>
      <c r="GJ626" s="126"/>
      <c r="GT626" s="126"/>
      <c r="HD626" s="126"/>
      <c r="HN626" s="126"/>
      <c r="HX626" s="126"/>
      <c r="IH626" s="126"/>
      <c r="IR626" s="126"/>
      <c r="JB626" s="126"/>
      <c r="JL626" s="126"/>
      <c r="JV626" s="126"/>
      <c r="KF626" s="126"/>
      <c r="KP626" s="126"/>
      <c r="KZ626" s="126"/>
    </row>
    <row xmlns:x14ac="http://schemas.microsoft.com/office/spreadsheetml/2009/9/ac" r="627" s="3" customFormat="true" x14ac:dyDescent="0.25">
      <c r="A627" s="401"/>
      <c r="B627" s="126"/>
      <c r="L627" s="126"/>
      <c r="V627" s="126"/>
      <c r="AF627" s="126"/>
      <c r="AP627" s="126"/>
      <c r="AZ627" s="126"/>
      <c r="BJ627" s="126"/>
      <c r="BT627" s="126"/>
      <c r="CD627" s="126"/>
      <c r="CN627" s="126"/>
      <c r="CO627" s="126"/>
      <c r="CP627" s="126"/>
      <c r="CQ627" s="126"/>
      <c r="CR627" s="126"/>
      <c r="CS627" s="126"/>
      <c r="CT627" s="126"/>
      <c r="CU627" s="126"/>
      <c r="CX627" s="126"/>
      <c r="DH627" s="126"/>
      <c r="DR627" s="126"/>
      <c r="EB627" s="126"/>
      <c r="EL627" s="126"/>
      <c r="EV627" s="126"/>
      <c r="FF627" s="126"/>
      <c r="FP627" s="126"/>
      <c r="FZ627" s="126"/>
      <c r="GJ627" s="126"/>
      <c r="GT627" s="126"/>
      <c r="HD627" s="126"/>
      <c r="HN627" s="126"/>
      <c r="HX627" s="126"/>
      <c r="IH627" s="126"/>
      <c r="IR627" s="126"/>
      <c r="JB627" s="126"/>
      <c r="JL627" s="126"/>
      <c r="JV627" s="126"/>
      <c r="KF627" s="126"/>
      <c r="KP627" s="126"/>
      <c r="KZ627" s="126"/>
    </row>
    <row xmlns:x14ac="http://schemas.microsoft.com/office/spreadsheetml/2009/9/ac" r="628" s="3" customFormat="true" x14ac:dyDescent="0.25">
      <c r="A628" s="401"/>
      <c r="B628" s="126"/>
      <c r="L628" s="126"/>
      <c r="V628" s="126"/>
      <c r="AF628" s="126"/>
      <c r="AP628" s="126"/>
      <c r="AZ628" s="126"/>
      <c r="BJ628" s="126"/>
      <c r="BT628" s="126"/>
      <c r="CD628" s="126"/>
      <c r="CN628" s="126"/>
      <c r="CO628" s="126"/>
      <c r="CP628" s="126"/>
      <c r="CQ628" s="126"/>
      <c r="CR628" s="126"/>
      <c r="CS628" s="126"/>
      <c r="CT628" s="126"/>
      <c r="CU628" s="126"/>
      <c r="CX628" s="126"/>
      <c r="DH628" s="126"/>
      <c r="DR628" s="126"/>
      <c r="EB628" s="126"/>
      <c r="EL628" s="126"/>
      <c r="EV628" s="126"/>
      <c r="FF628" s="126"/>
      <c r="FP628" s="126"/>
      <c r="FZ628" s="126"/>
      <c r="GJ628" s="126"/>
      <c r="GT628" s="126"/>
      <c r="HD628" s="126"/>
      <c r="HN628" s="126"/>
      <c r="HX628" s="126"/>
      <c r="IH628" s="126"/>
      <c r="IR628" s="126"/>
      <c r="JB628" s="126"/>
      <c r="JL628" s="126"/>
      <c r="JV628" s="126"/>
      <c r="KF628" s="126"/>
      <c r="KP628" s="126"/>
      <c r="KZ628" s="126"/>
    </row>
    <row xmlns:x14ac="http://schemas.microsoft.com/office/spreadsheetml/2009/9/ac" r="629" s="3" customFormat="true" x14ac:dyDescent="0.25">
      <c r="A629" s="401"/>
      <c r="B629" s="126"/>
      <c r="L629" s="126"/>
      <c r="V629" s="126"/>
      <c r="AF629" s="126"/>
      <c r="AP629" s="126"/>
      <c r="AZ629" s="126"/>
      <c r="BJ629" s="126"/>
      <c r="BT629" s="126"/>
      <c r="CD629" s="126"/>
      <c r="CN629" s="126"/>
      <c r="CO629" s="126"/>
      <c r="CP629" s="126"/>
      <c r="CQ629" s="126"/>
      <c r="CR629" s="126"/>
      <c r="CS629" s="126"/>
      <c r="CT629" s="126"/>
      <c r="CU629" s="126"/>
      <c r="CX629" s="126"/>
      <c r="DH629" s="126"/>
      <c r="DR629" s="126"/>
      <c r="EB629" s="126"/>
      <c r="EL629" s="126"/>
      <c r="EV629" s="126"/>
      <c r="FF629" s="126"/>
      <c r="FP629" s="126"/>
      <c r="FZ629" s="126"/>
      <c r="GJ629" s="126"/>
      <c r="GT629" s="126"/>
      <c r="HD629" s="126"/>
      <c r="HN629" s="126"/>
      <c r="HX629" s="126"/>
      <c r="IH629" s="126"/>
      <c r="IR629" s="126"/>
      <c r="JB629" s="126"/>
      <c r="JL629" s="126"/>
      <c r="JV629" s="126"/>
      <c r="KF629" s="126"/>
      <c r="KP629" s="126"/>
      <c r="KZ629" s="126"/>
    </row>
    <row xmlns:x14ac="http://schemas.microsoft.com/office/spreadsheetml/2009/9/ac" r="630" s="3" customFormat="true" x14ac:dyDescent="0.25">
      <c r="A630" s="401"/>
      <c r="B630" s="126"/>
      <c r="L630" s="126"/>
      <c r="V630" s="126"/>
      <c r="AF630" s="126"/>
      <c r="AP630" s="126"/>
      <c r="AZ630" s="126"/>
      <c r="BJ630" s="126"/>
      <c r="BT630" s="126"/>
      <c r="CD630" s="126"/>
      <c r="CN630" s="126"/>
      <c r="CO630" s="126"/>
      <c r="CP630" s="126"/>
      <c r="CQ630" s="126"/>
      <c r="CR630" s="126"/>
      <c r="CS630" s="126"/>
      <c r="CT630" s="126"/>
      <c r="CU630" s="126"/>
      <c r="CX630" s="126"/>
      <c r="DH630" s="126"/>
      <c r="DR630" s="126"/>
      <c r="EB630" s="126"/>
      <c r="EL630" s="126"/>
      <c r="EV630" s="126"/>
      <c r="FF630" s="126"/>
      <c r="FP630" s="126"/>
      <c r="FZ630" s="126"/>
      <c r="GJ630" s="126"/>
      <c r="GT630" s="126"/>
      <c r="HD630" s="126"/>
      <c r="HN630" s="126"/>
      <c r="HX630" s="126"/>
      <c r="IH630" s="126"/>
      <c r="IR630" s="126"/>
      <c r="JB630" s="126"/>
      <c r="JL630" s="126"/>
      <c r="JV630" s="126"/>
      <c r="KF630" s="126"/>
      <c r="KP630" s="126"/>
      <c r="KZ630" s="126"/>
    </row>
    <row xmlns:x14ac="http://schemas.microsoft.com/office/spreadsheetml/2009/9/ac" r="631" s="3" customFormat="true" x14ac:dyDescent="0.25">
      <c r="A631" s="401"/>
      <c r="B631" s="126"/>
      <c r="L631" s="126"/>
      <c r="V631" s="126"/>
      <c r="AF631" s="126"/>
      <c r="AP631" s="126"/>
      <c r="AZ631" s="126"/>
      <c r="BJ631" s="126"/>
      <c r="BT631" s="126"/>
      <c r="CD631" s="126"/>
      <c r="CN631" s="126"/>
      <c r="CO631" s="126"/>
      <c r="CP631" s="126"/>
      <c r="CQ631" s="126"/>
      <c r="CR631" s="126"/>
      <c r="CS631" s="126"/>
      <c r="CT631" s="126"/>
      <c r="CU631" s="126"/>
      <c r="CX631" s="126"/>
      <c r="DH631" s="126"/>
      <c r="DR631" s="126"/>
      <c r="EB631" s="126"/>
      <c r="EL631" s="126"/>
      <c r="EV631" s="126"/>
      <c r="FF631" s="126"/>
      <c r="FP631" s="126"/>
      <c r="FZ631" s="126"/>
      <c r="GJ631" s="126"/>
      <c r="GT631" s="126"/>
      <c r="HD631" s="126"/>
      <c r="HN631" s="126"/>
      <c r="HX631" s="126"/>
      <c r="IH631" s="126"/>
      <c r="IR631" s="126"/>
      <c r="JB631" s="126"/>
      <c r="JL631" s="126"/>
      <c r="JV631" s="126"/>
      <c r="KF631" s="126"/>
      <c r="KP631" s="126"/>
      <c r="KZ631" s="126"/>
    </row>
    <row xmlns:x14ac="http://schemas.microsoft.com/office/spreadsheetml/2009/9/ac" r="632" s="3" customFormat="true" x14ac:dyDescent="0.25">
      <c r="A632" s="401"/>
      <c r="B632" s="126"/>
      <c r="L632" s="126"/>
      <c r="V632" s="126"/>
      <c r="AF632" s="126"/>
      <c r="AP632" s="126"/>
      <c r="AZ632" s="126"/>
      <c r="BJ632" s="126"/>
      <c r="BT632" s="126"/>
      <c r="CD632" s="126"/>
      <c r="CN632" s="126"/>
      <c r="CO632" s="126"/>
      <c r="CP632" s="126"/>
      <c r="CQ632" s="126"/>
      <c r="CR632" s="126"/>
      <c r="CS632" s="126"/>
      <c r="CT632" s="126"/>
      <c r="CU632" s="126"/>
      <c r="CX632" s="126"/>
      <c r="DH632" s="126"/>
      <c r="DR632" s="126"/>
      <c r="EB632" s="126"/>
      <c r="EL632" s="126"/>
      <c r="EV632" s="126"/>
      <c r="FF632" s="126"/>
      <c r="FP632" s="126"/>
      <c r="FZ632" s="126"/>
      <c r="GJ632" s="126"/>
      <c r="GT632" s="126"/>
      <c r="HD632" s="126"/>
      <c r="HN632" s="126"/>
      <c r="HX632" s="126"/>
      <c r="IH632" s="126"/>
      <c r="IR632" s="126"/>
      <c r="JB632" s="126"/>
      <c r="JL632" s="126"/>
      <c r="JV632" s="126"/>
      <c r="KF632" s="126"/>
      <c r="KP632" s="126"/>
      <c r="KZ632" s="126"/>
    </row>
    <row xmlns:x14ac="http://schemas.microsoft.com/office/spreadsheetml/2009/9/ac" r="633" s="3" customFormat="true" x14ac:dyDescent="0.25">
      <c r="A633" s="401"/>
      <c r="B633" s="126"/>
      <c r="L633" s="126"/>
      <c r="V633" s="126"/>
      <c r="AF633" s="126"/>
      <c r="AP633" s="126"/>
      <c r="AZ633" s="126"/>
      <c r="BJ633" s="126"/>
      <c r="BT633" s="126"/>
      <c r="CD633" s="126"/>
      <c r="CN633" s="126"/>
      <c r="CO633" s="126"/>
      <c r="CP633" s="126"/>
      <c r="CQ633" s="126"/>
      <c r="CR633" s="126"/>
      <c r="CS633" s="126"/>
      <c r="CT633" s="126"/>
      <c r="CU633" s="126"/>
      <c r="CX633" s="126"/>
      <c r="DH633" s="126"/>
      <c r="DR633" s="126"/>
      <c r="EB633" s="126"/>
      <c r="EL633" s="126"/>
      <c r="EV633" s="126"/>
      <c r="FF633" s="126"/>
      <c r="FP633" s="126"/>
      <c r="FZ633" s="126"/>
      <c r="GJ633" s="126"/>
      <c r="GT633" s="126"/>
      <c r="HD633" s="126"/>
      <c r="HN633" s="126"/>
      <c r="HX633" s="126"/>
      <c r="IH633" s="126"/>
      <c r="IR633" s="126"/>
      <c r="JB633" s="126"/>
      <c r="JL633" s="126"/>
      <c r="JV633" s="126"/>
      <c r="KF633" s="126"/>
      <c r="KP633" s="126"/>
      <c r="KZ633" s="126"/>
    </row>
    <row xmlns:x14ac="http://schemas.microsoft.com/office/spreadsheetml/2009/9/ac" r="634" s="3" customFormat="true" x14ac:dyDescent="0.25">
      <c r="A634" s="401"/>
      <c r="B634" s="126"/>
      <c r="L634" s="126"/>
      <c r="V634" s="126"/>
      <c r="AF634" s="126"/>
      <c r="AP634" s="126"/>
      <c r="AZ634" s="126"/>
      <c r="BJ634" s="126"/>
      <c r="BT634" s="126"/>
      <c r="CD634" s="126"/>
      <c r="CN634" s="126"/>
      <c r="CO634" s="126"/>
      <c r="CP634" s="126"/>
      <c r="CQ634" s="126"/>
      <c r="CR634" s="126"/>
      <c r="CS634" s="126"/>
      <c r="CT634" s="126"/>
      <c r="CU634" s="126"/>
      <c r="CX634" s="126"/>
      <c r="DH634" s="126"/>
      <c r="DR634" s="126"/>
      <c r="EB634" s="126"/>
      <c r="EL634" s="126"/>
      <c r="EV634" s="126"/>
      <c r="FF634" s="126"/>
      <c r="FP634" s="126"/>
      <c r="FZ634" s="126"/>
      <c r="GJ634" s="126"/>
      <c r="GT634" s="126"/>
      <c r="HD634" s="126"/>
      <c r="HN634" s="126"/>
      <c r="HX634" s="126"/>
      <c r="IH634" s="126"/>
      <c r="IR634" s="126"/>
      <c r="JB634" s="126"/>
      <c r="JL634" s="126"/>
      <c r="JV634" s="126"/>
      <c r="KF634" s="126"/>
      <c r="KP634" s="126"/>
      <c r="KZ634" s="126"/>
    </row>
    <row xmlns:x14ac="http://schemas.microsoft.com/office/spreadsheetml/2009/9/ac" r="635" s="3" customFormat="true" x14ac:dyDescent="0.25">
      <c r="A635" s="401"/>
      <c r="B635" s="126"/>
      <c r="L635" s="126"/>
      <c r="V635" s="126"/>
      <c r="AF635" s="126"/>
      <c r="AP635" s="126"/>
      <c r="AZ635" s="126"/>
      <c r="BJ635" s="126"/>
      <c r="BT635" s="126"/>
      <c r="CD635" s="126"/>
      <c r="CN635" s="126"/>
      <c r="CO635" s="126"/>
      <c r="CP635" s="126"/>
      <c r="CQ635" s="126"/>
      <c r="CR635" s="126"/>
      <c r="CS635" s="126"/>
      <c r="CT635" s="126"/>
      <c r="CU635" s="126"/>
      <c r="CX635" s="126"/>
      <c r="DH635" s="126"/>
      <c r="DR635" s="126"/>
      <c r="EB635" s="126"/>
      <c r="EL635" s="126"/>
      <c r="EV635" s="126"/>
      <c r="FF635" s="126"/>
      <c r="FP635" s="126"/>
      <c r="FZ635" s="126"/>
      <c r="GJ635" s="126"/>
      <c r="GT635" s="126"/>
      <c r="HD635" s="126"/>
      <c r="HN635" s="126"/>
      <c r="HX635" s="126"/>
      <c r="IH635" s="126"/>
      <c r="IR635" s="126"/>
      <c r="JB635" s="126"/>
      <c r="JL635" s="126"/>
      <c r="JV635" s="126"/>
      <c r="KF635" s="126"/>
      <c r="KP635" s="126"/>
      <c r="KZ635" s="126"/>
    </row>
    <row xmlns:x14ac="http://schemas.microsoft.com/office/spreadsheetml/2009/9/ac" r="636" s="3" customFormat="true" x14ac:dyDescent="0.25">
      <c r="A636" s="401"/>
      <c r="B636" s="126"/>
      <c r="L636" s="126"/>
      <c r="V636" s="126"/>
      <c r="AF636" s="126"/>
      <c r="AP636" s="126"/>
      <c r="AZ636" s="126"/>
      <c r="BJ636" s="126"/>
      <c r="BT636" s="126"/>
      <c r="CD636" s="126"/>
      <c r="CN636" s="126"/>
      <c r="CO636" s="126"/>
      <c r="CP636" s="126"/>
      <c r="CQ636" s="126"/>
      <c r="CR636" s="126"/>
      <c r="CS636" s="126"/>
      <c r="CT636" s="126"/>
      <c r="CU636" s="126"/>
      <c r="CX636" s="126"/>
      <c r="DH636" s="126"/>
      <c r="DR636" s="126"/>
      <c r="EB636" s="126"/>
      <c r="EL636" s="126"/>
      <c r="EV636" s="126"/>
      <c r="FF636" s="126"/>
      <c r="FP636" s="126"/>
      <c r="FZ636" s="126"/>
      <c r="GJ636" s="126"/>
      <c r="GT636" s="126"/>
      <c r="HD636" s="126"/>
      <c r="HN636" s="126"/>
      <c r="HX636" s="126"/>
      <c r="IH636" s="126"/>
      <c r="IR636" s="126"/>
      <c r="JB636" s="126"/>
      <c r="JL636" s="126"/>
      <c r="JV636" s="126"/>
      <c r="KF636" s="126"/>
      <c r="KP636" s="126"/>
      <c r="KZ636" s="126"/>
    </row>
    <row xmlns:x14ac="http://schemas.microsoft.com/office/spreadsheetml/2009/9/ac" r="637" s="3" customFormat="true" x14ac:dyDescent="0.25">
      <c r="A637" s="401"/>
      <c r="B637" s="126"/>
      <c r="L637" s="126"/>
      <c r="V637" s="126"/>
      <c r="AF637" s="126"/>
      <c r="AP637" s="126"/>
      <c r="AZ637" s="126"/>
      <c r="BJ637" s="126"/>
      <c r="BT637" s="126"/>
      <c r="CD637" s="126"/>
      <c r="CN637" s="126"/>
      <c r="CO637" s="126"/>
      <c r="CP637" s="126"/>
      <c r="CQ637" s="126"/>
      <c r="CR637" s="126"/>
      <c r="CS637" s="126"/>
      <c r="CT637" s="126"/>
      <c r="CU637" s="126"/>
      <c r="CX637" s="126"/>
      <c r="DH637" s="126"/>
      <c r="DR637" s="126"/>
      <c r="EB637" s="126"/>
      <c r="EL637" s="126"/>
      <c r="EV637" s="126"/>
      <c r="FF637" s="126"/>
      <c r="FP637" s="126"/>
      <c r="FZ637" s="126"/>
      <c r="GJ637" s="126"/>
      <c r="GT637" s="126"/>
      <c r="HD637" s="126"/>
      <c r="HN637" s="126"/>
      <c r="HX637" s="126"/>
      <c r="IH637" s="126"/>
      <c r="IR637" s="126"/>
      <c r="JB637" s="126"/>
      <c r="JL637" s="126"/>
      <c r="JV637" s="126"/>
      <c r="KF637" s="126"/>
      <c r="KP637" s="126"/>
      <c r="KZ637" s="126"/>
    </row>
  </sheetData>
  <mergeCells count="26">
    <mergeCell ref="A2:A3"/>
    <mergeCell ref="GU26:HA26"/>
    <mergeCell ref="HY26:IE26"/>
    <mergeCell ref="FQ26:FW26"/>
    <mergeCell ref="AQ26:AW26"/>
    <mergeCell ref="BK26:BQ26"/>
    <mergeCell ref="BU26:CA26"/>
    <mergeCell ref="GA26:GG26"/>
    <mergeCell ref="GK26:GQ26"/>
    <mergeCell ref="HE26:HK26"/>
    <mergeCell ref="HO26:HU26"/>
    <mergeCell ref="DI26:DO26"/>
    <mergeCell ref="FG26:FM26"/>
    <mergeCell ref="EM26:ES26"/>
    <mergeCell ref="EW26:FC26"/>
    <mergeCell ref="DS26:DY26"/>
    <mergeCell ref="II26:IO26"/>
    <mergeCell ref="EC26:EI26"/>
    <mergeCell ref="C26:I26"/>
    <mergeCell ref="W26:AC26"/>
    <mergeCell ref="AG26:AM26"/>
    <mergeCell ref="M26:S26"/>
    <mergeCell ref="CY26:DE26"/>
    <mergeCell ref="BA26:BG26"/>
    <mergeCell ref="CE26:CK26"/>
    <mergeCell ref="CO26:CU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LT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customWidth="true"/>
    <col min="54" max="59" width="7.875"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style="127" customWidth="true"/>
    <col min="94" max="99" width="7.875" style="127"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 min="242" max="242" width="24.625" style="127" customWidth="true"/>
    <col min="243" max="243" width="29.75" customWidth="true"/>
    <col min="244" max="249" width="7.875" customWidth="true"/>
    <col min="250" max="251" width="1.125" customWidth="true"/>
    <col min="252" max="252" width="24.625" style="127" customWidth="true"/>
    <col min="253" max="253" width="29.75" customWidth="true"/>
    <col min="254" max="259" width="7.875" customWidth="true"/>
    <col min="260" max="261" width="1.125" customWidth="true"/>
    <col min="262" max="262" width="24.625" style="127" customWidth="true"/>
    <col min="263" max="263" width="29.75" customWidth="true"/>
    <col min="264" max="269" width="7.875" customWidth="true"/>
    <col min="270" max="271" width="1.125" customWidth="true"/>
    <col min="272" max="272" width="24.625" style="127" customWidth="true"/>
    <col min="273" max="273" width="29.75" customWidth="true"/>
    <col min="274" max="279" width="7.875" customWidth="true"/>
    <col min="280" max="281" width="1.125" customWidth="true"/>
    <col min="282" max="282" width="24.625" style="127" customWidth="true"/>
    <col min="283" max="283" width="29.75" customWidth="true"/>
    <col min="284" max="289" width="7.875" customWidth="true"/>
    <col min="290" max="291" width="1.125" customWidth="true"/>
    <col min="292" max="292" width="24.625" style="127" customWidth="true"/>
    <col min="293" max="293" width="29.75" customWidth="true"/>
    <col min="294" max="299" width="7.875" customWidth="true"/>
    <col min="300" max="301" width="1.125" customWidth="true"/>
    <col min="302" max="302" width="24.625" style="127" customWidth="true"/>
    <col min="303" max="303" width="29.75" customWidth="true"/>
    <col min="304" max="309" width="7.875" customWidth="true"/>
    <col min="310" max="311" width="1.125" customWidth="true"/>
    <col min="312" max="312" width="24.625" style="127" customWidth="true"/>
    <col min="313" max="313" width="29.75" customWidth="true"/>
    <col min="314" max="319" width="7.875" customWidth="true"/>
    <col min="320" max="321" width="1.125" customWidth="true"/>
    <col min="322" max="322" width="24.625" style="127" customWidth="true"/>
    <col min="323" max="323" width="29.75" customWidth="true"/>
    <col min="324" max="329" width="7.875" customWidth="true"/>
    <col min="330" max="331" width="1.125" customWidth="true"/>
    <col min="332" max="332" width="24.625" style="127" customWidth="true"/>
    <col min="333" max="333" width="29.75" customWidth="true"/>
    <col min="334" max="339" width="7.875" customWidth="true"/>
    <col min="340" max="341" width="1.125" customWidth="true"/>
  </cols>
  <sheetData>
    <row xmlns:x14ac="http://schemas.microsoft.com/office/spreadsheetml/2009/9/ac" r="1" s="326" customFormat="true" ht="30" customHeight="true" x14ac:dyDescent="0.25">
      <c r="B1" s="343" t="s">
        <v>22</v>
      </c>
      <c r="C1" s="573" t="s">
        <v>246</v>
      </c>
      <c r="D1" s="322" t="s">
        <v>143</v>
      </c>
      <c r="E1" s="322"/>
      <c r="F1" s="322"/>
      <c r="G1" s="322"/>
      <c r="H1" s="322"/>
      <c r="I1" s="325"/>
      <c r="J1" s="323"/>
      <c r="K1" s="324"/>
      <c r="L1" s="343" t="s">
        <v>22</v>
      </c>
      <c r="M1" s="573" t="s">
        <v>247</v>
      </c>
      <c r="N1" s="322" t="s">
        <v>143</v>
      </c>
      <c r="O1" s="322"/>
      <c r="P1" s="322"/>
      <c r="Q1" s="322"/>
      <c r="R1" s="322"/>
      <c r="S1" s="325"/>
      <c r="T1" s="323"/>
      <c r="U1" s="324"/>
      <c r="V1" s="343" t="s">
        <v>22</v>
      </c>
      <c r="W1" s="573" t="s">
        <v>248</v>
      </c>
      <c r="X1" s="322" t="s">
        <v>143</v>
      </c>
      <c r="Y1" s="322"/>
      <c r="Z1" s="322"/>
      <c r="AA1" s="322"/>
      <c r="AB1" s="322"/>
      <c r="AC1" s="325"/>
      <c r="AD1" s="323"/>
      <c r="AE1" s="324"/>
      <c r="AF1" s="343" t="s">
        <v>22</v>
      </c>
      <c r="AG1" s="573" t="s">
        <v>249</v>
      </c>
      <c r="AH1" s="322" t="s">
        <v>143</v>
      </c>
      <c r="AI1" s="322"/>
      <c r="AJ1" s="322"/>
      <c r="AK1" s="322"/>
      <c r="AL1" s="322"/>
      <c r="AM1" s="325"/>
      <c r="AN1" s="323"/>
      <c r="AO1" s="324"/>
      <c r="AP1" s="343" t="s">
        <v>22</v>
      </c>
      <c r="AQ1" s="573">
        <v>2009</v>
      </c>
      <c r="AR1" s="322" t="s">
        <v>143</v>
      </c>
      <c r="AS1" s="322"/>
      <c r="AT1" s="322"/>
      <c r="AU1" s="322"/>
      <c r="AV1" s="322"/>
      <c r="AW1" s="325"/>
      <c r="AX1" s="323"/>
      <c r="AY1" s="324"/>
      <c r="AZ1" s="343" t="s">
        <v>22</v>
      </c>
      <c r="BA1" s="573" t="s">
        <v>250</v>
      </c>
      <c r="BB1" s="322" t="s">
        <v>143</v>
      </c>
      <c r="BC1" s="322"/>
      <c r="BD1" s="322"/>
      <c r="BE1" s="322"/>
      <c r="BF1" s="322"/>
      <c r="BG1" s="325"/>
      <c r="BH1" s="323"/>
      <c r="BI1" s="324"/>
      <c r="BJ1" s="343" t="s">
        <v>22</v>
      </c>
      <c r="BK1" s="573">
        <v>2010</v>
      </c>
      <c r="BL1" s="322" t="s">
        <v>143</v>
      </c>
      <c r="BM1" s="322"/>
      <c r="BN1" s="322"/>
      <c r="BO1" s="322"/>
      <c r="BP1" s="322"/>
      <c r="BQ1" s="325"/>
      <c r="BR1" s="323"/>
      <c r="BS1" s="324"/>
      <c r="BT1" s="343" t="s">
        <v>22</v>
      </c>
      <c r="BU1" s="573">
        <v>2011</v>
      </c>
      <c r="BV1" s="322" t="s">
        <v>143</v>
      </c>
      <c r="BW1" s="322"/>
      <c r="BX1" s="322"/>
      <c r="BY1" s="322"/>
      <c r="BZ1" s="322"/>
      <c r="CA1" s="325"/>
      <c r="CB1" s="323"/>
      <c r="CC1" s="324"/>
      <c r="CD1" s="343" t="s">
        <v>22</v>
      </c>
      <c r="CE1" s="573" t="s">
        <v>251</v>
      </c>
      <c r="CF1" s="322" t="s">
        <v>143</v>
      </c>
      <c r="CG1" s="322"/>
      <c r="CH1" s="322"/>
      <c r="CI1" s="322"/>
      <c r="CJ1" s="322"/>
      <c r="CK1" s="325"/>
      <c r="CL1" s="323"/>
      <c r="CM1" s="324"/>
      <c r="CN1" s="343" t="s">
        <v>22</v>
      </c>
      <c r="CO1" s="573" t="s">
        <v>252</v>
      </c>
      <c r="CP1" s="322" t="s">
        <v>143</v>
      </c>
      <c r="CQ1" s="322"/>
      <c r="CR1" s="322"/>
      <c r="CS1" s="322"/>
      <c r="CT1" s="322"/>
      <c r="CU1" s="325"/>
      <c r="CV1" s="323"/>
      <c r="CW1" s="324"/>
      <c r="CX1" s="343" t="s">
        <v>22</v>
      </c>
      <c r="CY1" s="573" t="s">
        <v>252</v>
      </c>
      <c r="CZ1" s="322" t="s">
        <v>143</v>
      </c>
      <c r="DA1" s="322"/>
      <c r="DB1" s="322"/>
      <c r="DC1" s="322"/>
      <c r="DD1" s="322"/>
      <c r="DE1" s="325"/>
      <c r="DF1" s="323"/>
      <c r="DG1" s="324"/>
      <c r="DH1" s="343" t="s">
        <v>22</v>
      </c>
      <c r="DI1" s="573" t="s">
        <v>253</v>
      </c>
      <c r="DJ1" s="322" t="s">
        <v>143</v>
      </c>
      <c r="DK1" s="322"/>
      <c r="DL1" s="322"/>
      <c r="DM1" s="322"/>
      <c r="DN1" s="322"/>
      <c r="DO1" s="325"/>
      <c r="DP1" s="323"/>
      <c r="DQ1" s="324"/>
      <c r="DR1" s="343" t="s">
        <v>22</v>
      </c>
      <c r="DS1" s="573" t="s">
        <v>253</v>
      </c>
      <c r="DT1" s="322" t="s">
        <v>143</v>
      </c>
      <c r="DU1" s="322"/>
      <c r="DV1" s="322"/>
      <c r="DW1" s="322"/>
      <c r="DX1" s="322"/>
      <c r="DY1" s="325"/>
      <c r="DZ1" s="323"/>
      <c r="EA1" s="324"/>
      <c r="EB1" s="343" t="s">
        <v>22</v>
      </c>
      <c r="EC1" s="573" t="s">
        <v>254</v>
      </c>
      <c r="ED1" s="322" t="s">
        <v>143</v>
      </c>
      <c r="EE1" s="322"/>
      <c r="EF1" s="322"/>
      <c r="EG1" s="322"/>
      <c r="EH1" s="322"/>
      <c r="EI1" s="325"/>
      <c r="EJ1" s="323"/>
      <c r="EK1" s="324"/>
      <c r="EL1" s="343" t="s">
        <v>22</v>
      </c>
      <c r="EM1" s="573" t="s">
        <v>254</v>
      </c>
      <c r="EN1" s="322" t="s">
        <v>143</v>
      </c>
      <c r="EO1" s="322"/>
      <c r="EP1" s="322"/>
      <c r="EQ1" s="322"/>
      <c r="ER1" s="322"/>
      <c r="ES1" s="325"/>
      <c r="ET1" s="323"/>
      <c r="EU1" s="324"/>
      <c r="EV1" s="343" t="s">
        <v>22</v>
      </c>
      <c r="EW1" s="573" t="s">
        <v>255</v>
      </c>
      <c r="EX1" s="322" t="s">
        <v>143</v>
      </c>
      <c r="EY1" s="322"/>
      <c r="EZ1" s="322"/>
      <c r="FA1" s="322"/>
      <c r="FB1" s="322"/>
      <c r="FC1" s="325"/>
      <c r="FD1" s="323"/>
      <c r="FE1" s="324"/>
      <c r="FF1" s="343" t="s">
        <v>22</v>
      </c>
      <c r="FG1" s="573" t="s">
        <v>256</v>
      </c>
      <c r="FH1" s="322" t="s">
        <v>143</v>
      </c>
      <c r="FI1" s="322"/>
      <c r="FJ1" s="322"/>
      <c r="FK1" s="322"/>
      <c r="FL1" s="322"/>
      <c r="FM1" s="325"/>
      <c r="FN1" s="323"/>
      <c r="FO1" s="324"/>
      <c r="FP1" s="343" t="s">
        <v>22</v>
      </c>
      <c r="FQ1" s="573" t="s">
        <v>256</v>
      </c>
      <c r="FR1" s="322" t="s">
        <v>143</v>
      </c>
      <c r="FS1" s="322"/>
      <c r="FT1" s="322"/>
      <c r="FU1" s="322"/>
      <c r="FV1" s="322"/>
      <c r="FW1" s="325"/>
      <c r="FX1" s="323"/>
      <c r="FY1" s="324"/>
      <c r="FZ1" s="343" t="s">
        <v>22</v>
      </c>
      <c r="GA1" s="573">
        <v>2017</v>
      </c>
      <c r="GB1" s="322" t="s">
        <v>143</v>
      </c>
      <c r="GC1" s="322"/>
      <c r="GD1" s="322"/>
      <c r="GE1" s="322"/>
      <c r="GF1" s="322"/>
      <c r="GG1" s="325"/>
      <c r="GH1" s="323"/>
      <c r="GI1" s="324"/>
      <c r="GJ1" s="343" t="s">
        <v>22</v>
      </c>
      <c r="GK1" s="573">
        <v>2018</v>
      </c>
      <c r="GL1" s="322" t="s">
        <v>143</v>
      </c>
      <c r="GM1" s="322"/>
      <c r="GN1" s="322"/>
      <c r="GO1" s="322"/>
      <c r="GP1" s="322"/>
      <c r="GQ1" s="325"/>
      <c r="GR1" s="323"/>
      <c r="GS1" s="324"/>
      <c r="GT1" s="343" t="s">
        <v>22</v>
      </c>
      <c r="GU1" s="573">
        <v>2019</v>
      </c>
      <c r="GV1" s="322" t="s">
        <v>143</v>
      </c>
      <c r="GW1" s="322"/>
      <c r="GX1" s="322"/>
      <c r="GY1" s="322"/>
      <c r="GZ1" s="322"/>
      <c r="HA1" s="325"/>
      <c r="HB1" s="323"/>
      <c r="HC1" s="324"/>
      <c r="HD1" s="343" t="s">
        <v>22</v>
      </c>
      <c r="HE1" s="573">
        <v>2019</v>
      </c>
      <c r="HF1" s="322" t="s">
        <v>143</v>
      </c>
      <c r="HG1" s="322"/>
      <c r="HH1" s="322"/>
      <c r="HI1" s="322"/>
      <c r="HJ1" s="322"/>
      <c r="HK1" s="325"/>
      <c r="HL1" s="323"/>
      <c r="HM1" s="324"/>
      <c r="HN1" s="343" t="s">
        <v>22</v>
      </c>
      <c r="HO1" s="573">
        <v>2020</v>
      </c>
      <c r="HP1" s="322" t="s">
        <v>143</v>
      </c>
      <c r="HQ1" s="322"/>
      <c r="HR1" s="322"/>
      <c r="HS1" s="322"/>
      <c r="HT1" s="322"/>
      <c r="HU1" s="325"/>
      <c r="HV1" s="323"/>
      <c r="HW1" s="324"/>
      <c r="HX1" s="343" t="s">
        <v>22</v>
      </c>
      <c r="HY1" s="573">
        <v>2020</v>
      </c>
      <c r="HZ1" s="322" t="s">
        <v>143</v>
      </c>
      <c r="IA1" s="322"/>
      <c r="IB1" s="322"/>
      <c r="IC1" s="322"/>
      <c r="ID1" s="322"/>
      <c r="IE1" s="325"/>
      <c r="IF1" s="323"/>
      <c r="IG1" s="323"/>
      <c r="IH1" s="343" t="s">
        <v>22</v>
      </c>
      <c r="II1" s="573">
        <v>2021</v>
      </c>
      <c r="IJ1" s="322" t="s">
        <v>143</v>
      </c>
      <c r="IK1" s="322"/>
      <c r="IL1" s="322"/>
      <c r="IM1" s="322"/>
      <c r="IN1" s="322"/>
      <c r="IO1" s="325"/>
      <c r="IP1" s="323"/>
      <c r="IQ1" s="323"/>
    </row>
    <row xmlns:x14ac="http://schemas.microsoft.com/office/spreadsheetml/2009/9/ac" r="2" s="326" customFormat="true" ht="30" customHeight="true" x14ac:dyDescent="0.25">
      <c r="A2" s="590" t="s">
        <v>350</v>
      </c>
      <c r="B2" s="329" t="s">
        <v>231</v>
      </c>
      <c r="C2" s="267" t="s">
        <v>169</v>
      </c>
      <c r="D2" s="267" t="s">
        <v>197</v>
      </c>
      <c r="E2" s="330"/>
      <c r="F2" s="330"/>
      <c r="G2" s="330"/>
      <c r="H2" s="330"/>
      <c r="I2" s="331"/>
      <c r="J2" s="327" t="s">
        <v>257</v>
      </c>
      <c r="K2" s="372"/>
      <c r="L2" s="329" t="s">
        <v>232</v>
      </c>
      <c r="M2" s="267" t="s">
        <v>169</v>
      </c>
      <c r="N2" s="267" t="s">
        <v>198</v>
      </c>
      <c r="O2" s="330"/>
      <c r="P2" s="330"/>
      <c r="Q2" s="330"/>
      <c r="R2" s="330"/>
      <c r="S2" s="331"/>
      <c r="T2" s="327" t="s">
        <v>257</v>
      </c>
      <c r="U2" s="372"/>
      <c r="V2" s="329" t="s">
        <v>233</v>
      </c>
      <c r="W2" s="267" t="s">
        <v>169</v>
      </c>
      <c r="X2" s="267" t="s">
        <v>199</v>
      </c>
      <c r="Y2" s="330"/>
      <c r="Z2" s="330"/>
      <c r="AA2" s="330"/>
      <c r="AB2" s="330"/>
      <c r="AC2" s="331"/>
      <c r="AD2" s="327" t="s">
        <v>257</v>
      </c>
      <c r="AE2" s="372"/>
      <c r="AF2" s="329" t="s">
        <v>234</v>
      </c>
      <c r="AG2" s="267" t="s">
        <v>169</v>
      </c>
      <c r="AH2" s="267" t="s">
        <v>201</v>
      </c>
      <c r="AI2" s="330"/>
      <c r="AJ2" s="330"/>
      <c r="AK2" s="330"/>
      <c r="AL2" s="330"/>
      <c r="AM2" s="331"/>
      <c r="AN2" s="327" t="s">
        <v>257</v>
      </c>
      <c r="AO2" s="372"/>
      <c r="AP2" s="329" t="s">
        <v>279</v>
      </c>
      <c r="AQ2" s="267" t="s">
        <v>169</v>
      </c>
      <c r="AR2" s="267" t="s">
        <v>280</v>
      </c>
      <c r="AS2" s="330"/>
      <c r="AT2" s="330"/>
      <c r="AU2" s="330"/>
      <c r="AV2" s="330"/>
      <c r="AW2" s="331"/>
      <c r="AX2" s="327" t="s">
        <v>257</v>
      </c>
      <c r="AY2" s="372"/>
      <c r="AZ2" s="329" t="s">
        <v>235</v>
      </c>
      <c r="BA2" s="267" t="s">
        <v>168</v>
      </c>
      <c r="BB2" s="267" t="s">
        <v>144</v>
      </c>
      <c r="BC2" s="330"/>
      <c r="BD2" s="330"/>
      <c r="BE2" s="330"/>
      <c r="BF2" s="330"/>
      <c r="BG2" s="331"/>
      <c r="BH2" s="327" t="s">
        <v>257</v>
      </c>
      <c r="BI2" s="372"/>
      <c r="BJ2" s="329" t="s">
        <v>285</v>
      </c>
      <c r="BK2" s="267" t="s">
        <v>169</v>
      </c>
      <c r="BL2" s="267" t="s">
        <v>286</v>
      </c>
      <c r="BM2" s="330"/>
      <c r="BN2" s="330"/>
      <c r="BO2" s="330"/>
      <c r="BP2" s="330"/>
      <c r="BQ2" s="331"/>
      <c r="BR2" s="327" t="s">
        <v>257</v>
      </c>
      <c r="BS2" s="372"/>
      <c r="BT2" s="329" t="s">
        <v>292</v>
      </c>
      <c r="BU2" s="267" t="s">
        <v>169</v>
      </c>
      <c r="BV2" s="267" t="s">
        <v>286</v>
      </c>
      <c r="BW2" s="330"/>
      <c r="BX2" s="330"/>
      <c r="BY2" s="330"/>
      <c r="BZ2" s="330"/>
      <c r="CA2" s="331"/>
      <c r="CB2" s="327" t="s">
        <v>257</v>
      </c>
      <c r="CC2" s="372"/>
      <c r="CD2" s="329" t="s">
        <v>236</v>
      </c>
      <c r="CE2" s="267" t="s">
        <v>168</v>
      </c>
      <c r="CF2" s="267" t="s">
        <v>144</v>
      </c>
      <c r="CG2" s="330"/>
      <c r="CH2" s="330"/>
      <c r="CI2" s="330"/>
      <c r="CJ2" s="330"/>
      <c r="CK2" s="331"/>
      <c r="CL2" s="327" t="s">
        <v>257</v>
      </c>
      <c r="CM2" s="372"/>
      <c r="CN2" s="329" t="s">
        <v>237</v>
      </c>
      <c r="CO2" s="267" t="s">
        <v>169</v>
      </c>
      <c r="CP2" s="267" t="s">
        <v>219</v>
      </c>
      <c r="CQ2" s="330"/>
      <c r="CR2" s="330"/>
      <c r="CS2" s="330"/>
      <c r="CT2" s="330"/>
      <c r="CU2" s="331"/>
      <c r="CV2" s="327" t="s">
        <v>257</v>
      </c>
      <c r="CW2" s="372"/>
      <c r="CX2" s="329" t="s">
        <v>238</v>
      </c>
      <c r="CY2" s="267" t="s">
        <v>168</v>
      </c>
      <c r="CZ2" s="267" t="s">
        <v>144</v>
      </c>
      <c r="DA2" s="330"/>
      <c r="DB2" s="330"/>
      <c r="DC2" s="330"/>
      <c r="DD2" s="330"/>
      <c r="DE2" s="331"/>
      <c r="DF2" s="327" t="s">
        <v>257</v>
      </c>
      <c r="DG2" s="372"/>
      <c r="DH2" s="329" t="s">
        <v>239</v>
      </c>
      <c r="DI2" s="267" t="s">
        <v>169</v>
      </c>
      <c r="DJ2" s="267" t="s">
        <v>203</v>
      </c>
      <c r="DK2" s="330"/>
      <c r="DL2" s="330"/>
      <c r="DM2" s="330"/>
      <c r="DN2" s="330"/>
      <c r="DO2" s="331"/>
      <c r="DP2" s="327" t="s">
        <v>257</v>
      </c>
      <c r="DQ2" s="372"/>
      <c r="DR2" s="329" t="s">
        <v>240</v>
      </c>
      <c r="DS2" s="267" t="s">
        <v>168</v>
      </c>
      <c r="DT2" s="267" t="s">
        <v>144</v>
      </c>
      <c r="DU2" s="330"/>
      <c r="DV2" s="330"/>
      <c r="DW2" s="330"/>
      <c r="DX2" s="330"/>
      <c r="DY2" s="331"/>
      <c r="DZ2" s="327" t="s">
        <v>257</v>
      </c>
      <c r="EA2" s="372"/>
      <c r="EB2" s="329" t="s">
        <v>241</v>
      </c>
      <c r="EC2" s="267" t="s">
        <v>169</v>
      </c>
      <c r="ED2" s="267" t="s">
        <v>207</v>
      </c>
      <c r="EE2" s="330"/>
      <c r="EF2" s="330"/>
      <c r="EG2" s="330"/>
      <c r="EH2" s="330"/>
      <c r="EI2" s="331"/>
      <c r="EJ2" s="327" t="s">
        <v>257</v>
      </c>
      <c r="EK2" s="372"/>
      <c r="EL2" s="329" t="s">
        <v>242</v>
      </c>
      <c r="EM2" s="267" t="s">
        <v>168</v>
      </c>
      <c r="EN2" s="267" t="s">
        <v>144</v>
      </c>
      <c r="EO2" s="330"/>
      <c r="EP2" s="330"/>
      <c r="EQ2" s="330"/>
      <c r="ER2" s="330"/>
      <c r="ES2" s="331"/>
      <c r="ET2" s="327" t="s">
        <v>257</v>
      </c>
      <c r="EU2" s="372"/>
      <c r="EV2" s="329" t="s">
        <v>243</v>
      </c>
      <c r="EW2" s="267" t="s">
        <v>169</v>
      </c>
      <c r="EX2" s="267" t="s">
        <v>145</v>
      </c>
      <c r="EY2" s="330"/>
      <c r="EZ2" s="330"/>
      <c r="FA2" s="330"/>
      <c r="FB2" s="330"/>
      <c r="FC2" s="331"/>
      <c r="FD2" s="327" t="s">
        <v>257</v>
      </c>
      <c r="FE2" s="372"/>
      <c r="FF2" s="329" t="s">
        <v>244</v>
      </c>
      <c r="FG2" s="267" t="s">
        <v>169</v>
      </c>
      <c r="FH2" s="267" t="s">
        <v>208</v>
      </c>
      <c r="FI2" s="330"/>
      <c r="FJ2" s="330"/>
      <c r="FK2" s="330"/>
      <c r="FL2" s="330"/>
      <c r="FM2" s="331"/>
      <c r="FN2" s="327" t="s">
        <v>257</v>
      </c>
      <c r="FO2" s="372"/>
      <c r="FP2" s="329" t="s">
        <v>245</v>
      </c>
      <c r="FQ2" s="267" t="s">
        <v>168</v>
      </c>
      <c r="FR2" s="267" t="s">
        <v>144</v>
      </c>
      <c r="FS2" s="330"/>
      <c r="FT2" s="330"/>
      <c r="FU2" s="330"/>
      <c r="FV2" s="330"/>
      <c r="FW2" s="331"/>
      <c r="FX2" s="327" t="s">
        <v>257</v>
      </c>
      <c r="FY2" s="328"/>
      <c r="FZ2" s="329" t="s">
        <v>294</v>
      </c>
      <c r="GA2" s="267" t="s">
        <v>169</v>
      </c>
      <c r="GB2" s="267" t="s">
        <v>295</v>
      </c>
      <c r="GC2" s="330"/>
      <c r="GD2" s="330"/>
      <c r="GE2" s="330"/>
      <c r="GF2" s="330"/>
      <c r="GG2" s="331"/>
      <c r="GH2" s="327" t="s">
        <v>257</v>
      </c>
      <c r="GI2" s="372"/>
      <c r="GJ2" s="329" t="s">
        <v>300</v>
      </c>
      <c r="GK2" s="267" t="s">
        <v>169</v>
      </c>
      <c r="GL2" s="267" t="s">
        <v>301</v>
      </c>
      <c r="GM2" s="330"/>
      <c r="GN2" s="330"/>
      <c r="GO2" s="330"/>
      <c r="GP2" s="330"/>
      <c r="GQ2" s="331"/>
      <c r="GR2" s="327" t="s">
        <v>257</v>
      </c>
      <c r="GS2" s="372"/>
      <c r="GT2" s="329" t="s">
        <v>273</v>
      </c>
      <c r="GU2" s="267" t="s">
        <v>168</v>
      </c>
      <c r="GV2" s="267" t="s">
        <v>144</v>
      </c>
      <c r="GW2" s="330"/>
      <c r="GX2" s="330"/>
      <c r="GY2" s="330"/>
      <c r="GZ2" s="330"/>
      <c r="HA2" s="331"/>
      <c r="HB2" s="327" t="s">
        <v>257</v>
      </c>
      <c r="HC2" s="328"/>
      <c r="HD2" s="329" t="s">
        <v>306</v>
      </c>
      <c r="HE2" s="267" t="s">
        <v>169</v>
      </c>
      <c r="HF2" s="267" t="s">
        <v>307</v>
      </c>
      <c r="HG2" s="330"/>
      <c r="HH2" s="330"/>
      <c r="HI2" s="330"/>
      <c r="HJ2" s="330"/>
      <c r="HK2" s="331"/>
      <c r="HL2" s="327" t="s">
        <v>257</v>
      </c>
      <c r="HM2" s="372"/>
      <c r="HN2" s="329" t="s">
        <v>309</v>
      </c>
      <c r="HO2" s="267" t="s">
        <v>169</v>
      </c>
      <c r="HP2" s="267" t="s">
        <v>310</v>
      </c>
      <c r="HQ2" s="330"/>
      <c r="HR2" s="330"/>
      <c r="HS2" s="330"/>
      <c r="HT2" s="330"/>
      <c r="HU2" s="331"/>
      <c r="HV2" s="327" t="s">
        <v>257</v>
      </c>
      <c r="HW2" s="372"/>
      <c r="HX2" s="329" t="s">
        <v>274</v>
      </c>
      <c r="HY2" s="267" t="s">
        <v>168</v>
      </c>
      <c r="HZ2" s="267" t="s">
        <v>144</v>
      </c>
      <c r="IA2" s="330"/>
      <c r="IB2" s="330"/>
      <c r="IC2" s="330"/>
      <c r="ID2" s="330"/>
      <c r="IE2" s="331"/>
      <c r="IF2" s="327" t="s">
        <v>257</v>
      </c>
      <c r="IG2" s="394"/>
      <c r="IH2" s="329" t="s">
        <v>355</v>
      </c>
      <c r="II2" s="267" t="s">
        <v>169</v>
      </c>
      <c r="IJ2" s="267" t="s">
        <v>356</v>
      </c>
      <c r="IK2" s="330"/>
      <c r="IL2" s="330"/>
      <c r="IM2" s="330"/>
      <c r="IN2" s="330"/>
      <c r="IO2" s="331"/>
      <c r="IP2" s="327" t="s">
        <v>257</v>
      </c>
      <c r="IQ2" s="394"/>
    </row>
    <row xmlns:x14ac="http://schemas.microsoft.com/office/spreadsheetml/2009/9/ac" r="3" s="257" customFormat="true" ht="18" customHeight="true" x14ac:dyDescent="0.25">
      <c r="A3" s="590"/>
      <c r="B3" s="371" t="s">
        <v>160</v>
      </c>
      <c r="C3" s="269" t="s">
        <v>54</v>
      </c>
      <c r="D3" s="270" t="s">
        <v>7</v>
      </c>
      <c r="E3" s="271" t="s">
        <v>1</v>
      </c>
      <c r="F3" s="271" t="s">
        <v>2</v>
      </c>
      <c r="G3" s="271" t="s">
        <v>16</v>
      </c>
      <c r="H3" s="271" t="s">
        <v>17</v>
      </c>
      <c r="I3" s="272" t="s">
        <v>18</v>
      </c>
      <c r="J3" s="254"/>
      <c r="K3" s="273"/>
      <c r="L3" s="371" t="s">
        <v>160</v>
      </c>
      <c r="M3" s="269" t="s">
        <v>54</v>
      </c>
      <c r="N3" s="270" t="s">
        <v>7</v>
      </c>
      <c r="O3" s="271" t="s">
        <v>1</v>
      </c>
      <c r="P3" s="271" t="s">
        <v>2</v>
      </c>
      <c r="Q3" s="271" t="s">
        <v>16</v>
      </c>
      <c r="R3" s="271" t="s">
        <v>17</v>
      </c>
      <c r="S3" s="272" t="s">
        <v>18</v>
      </c>
      <c r="T3" s="254"/>
      <c r="U3" s="273"/>
      <c r="V3" s="371" t="s">
        <v>160</v>
      </c>
      <c r="W3" s="269" t="s">
        <v>54</v>
      </c>
      <c r="X3" s="270" t="s">
        <v>7</v>
      </c>
      <c r="Y3" s="271" t="s">
        <v>1</v>
      </c>
      <c r="Z3" s="271" t="s">
        <v>2</v>
      </c>
      <c r="AA3" s="271" t="s">
        <v>16</v>
      </c>
      <c r="AB3" s="271" t="s">
        <v>17</v>
      </c>
      <c r="AC3" s="272" t="s">
        <v>18</v>
      </c>
      <c r="AD3" s="254"/>
      <c r="AE3" s="273"/>
      <c r="AF3" s="371" t="s">
        <v>160</v>
      </c>
      <c r="AG3" s="269" t="s">
        <v>54</v>
      </c>
      <c r="AH3" s="270" t="s">
        <v>7</v>
      </c>
      <c r="AI3" s="271" t="s">
        <v>1</v>
      </c>
      <c r="AJ3" s="271" t="s">
        <v>2</v>
      </c>
      <c r="AK3" s="271" t="s">
        <v>16</v>
      </c>
      <c r="AL3" s="271" t="s">
        <v>17</v>
      </c>
      <c r="AM3" s="272" t="s">
        <v>18</v>
      </c>
      <c r="AN3" s="254"/>
      <c r="AO3" s="273"/>
      <c r="AP3" s="371" t="s">
        <v>160</v>
      </c>
      <c r="AQ3" s="269" t="s">
        <v>54</v>
      </c>
      <c r="AR3" s="270" t="s">
        <v>7</v>
      </c>
      <c r="AS3" s="271" t="s">
        <v>1</v>
      </c>
      <c r="AT3" s="271" t="s">
        <v>2</v>
      </c>
      <c r="AU3" s="271" t="s">
        <v>16</v>
      </c>
      <c r="AV3" s="271" t="s">
        <v>17</v>
      </c>
      <c r="AW3" s="272" t="s">
        <v>18</v>
      </c>
      <c r="AX3" s="254"/>
      <c r="AY3" s="273"/>
      <c r="AZ3" s="371" t="s">
        <v>160</v>
      </c>
      <c r="BA3" s="269" t="s">
        <v>54</v>
      </c>
      <c r="BB3" s="270" t="s">
        <v>7</v>
      </c>
      <c r="BC3" s="271" t="s">
        <v>1</v>
      </c>
      <c r="BD3" s="271" t="s">
        <v>2</v>
      </c>
      <c r="BE3" s="271" t="s">
        <v>16</v>
      </c>
      <c r="BF3" s="271" t="s">
        <v>17</v>
      </c>
      <c r="BG3" s="272" t="s">
        <v>18</v>
      </c>
      <c r="BH3" s="254"/>
      <c r="BI3" s="273"/>
      <c r="BJ3" s="371" t="s">
        <v>160</v>
      </c>
      <c r="BK3" s="269" t="s">
        <v>54</v>
      </c>
      <c r="BL3" s="270" t="s">
        <v>7</v>
      </c>
      <c r="BM3" s="271" t="s">
        <v>1</v>
      </c>
      <c r="BN3" s="271" t="s">
        <v>2</v>
      </c>
      <c r="BO3" s="271" t="s">
        <v>16</v>
      </c>
      <c r="BP3" s="271" t="s">
        <v>17</v>
      </c>
      <c r="BQ3" s="272" t="s">
        <v>18</v>
      </c>
      <c r="BR3" s="254"/>
      <c r="BS3" s="273"/>
      <c r="BT3" s="371" t="s">
        <v>160</v>
      </c>
      <c r="BU3" s="269" t="s">
        <v>54</v>
      </c>
      <c r="BV3" s="270" t="s">
        <v>7</v>
      </c>
      <c r="BW3" s="271" t="s">
        <v>1</v>
      </c>
      <c r="BX3" s="271" t="s">
        <v>2</v>
      </c>
      <c r="BY3" s="271" t="s">
        <v>16</v>
      </c>
      <c r="BZ3" s="271" t="s">
        <v>17</v>
      </c>
      <c r="CA3" s="272" t="s">
        <v>18</v>
      </c>
      <c r="CB3" s="254"/>
      <c r="CC3" s="273"/>
      <c r="CD3" s="371" t="s">
        <v>160</v>
      </c>
      <c r="CE3" s="269" t="s">
        <v>54</v>
      </c>
      <c r="CF3" s="270" t="s">
        <v>7</v>
      </c>
      <c r="CG3" s="271" t="s">
        <v>1</v>
      </c>
      <c r="CH3" s="271" t="s">
        <v>2</v>
      </c>
      <c r="CI3" s="271" t="s">
        <v>16</v>
      </c>
      <c r="CJ3" s="271" t="s">
        <v>17</v>
      </c>
      <c r="CK3" s="272" t="s">
        <v>18</v>
      </c>
      <c r="CL3" s="254"/>
      <c r="CM3" s="273"/>
      <c r="CN3" s="371" t="s">
        <v>160</v>
      </c>
      <c r="CO3" s="269" t="s">
        <v>54</v>
      </c>
      <c r="CP3" s="270" t="s">
        <v>7</v>
      </c>
      <c r="CQ3" s="271" t="s">
        <v>1</v>
      </c>
      <c r="CR3" s="271" t="s">
        <v>2</v>
      </c>
      <c r="CS3" s="271" t="s">
        <v>16</v>
      </c>
      <c r="CT3" s="271" t="s">
        <v>17</v>
      </c>
      <c r="CU3" s="272" t="s">
        <v>18</v>
      </c>
      <c r="CV3" s="254"/>
      <c r="CW3" s="273"/>
      <c r="CX3" s="371" t="s">
        <v>160</v>
      </c>
      <c r="CY3" s="269" t="s">
        <v>54</v>
      </c>
      <c r="CZ3" s="270" t="s">
        <v>7</v>
      </c>
      <c r="DA3" s="271" t="s">
        <v>1</v>
      </c>
      <c r="DB3" s="271" t="s">
        <v>2</v>
      </c>
      <c r="DC3" s="271" t="s">
        <v>16</v>
      </c>
      <c r="DD3" s="271" t="s">
        <v>17</v>
      </c>
      <c r="DE3" s="272" t="s">
        <v>18</v>
      </c>
      <c r="DF3" s="254"/>
      <c r="DG3" s="273"/>
      <c r="DH3" s="371" t="s">
        <v>160</v>
      </c>
      <c r="DI3" s="269" t="s">
        <v>54</v>
      </c>
      <c r="DJ3" s="270" t="s">
        <v>7</v>
      </c>
      <c r="DK3" s="271" t="s">
        <v>1</v>
      </c>
      <c r="DL3" s="271" t="s">
        <v>2</v>
      </c>
      <c r="DM3" s="271" t="s">
        <v>16</v>
      </c>
      <c r="DN3" s="271" t="s">
        <v>17</v>
      </c>
      <c r="DO3" s="272" t="s">
        <v>18</v>
      </c>
      <c r="DP3" s="254"/>
      <c r="DQ3" s="273"/>
      <c r="DR3" s="371" t="s">
        <v>160</v>
      </c>
      <c r="DS3" s="269" t="s">
        <v>54</v>
      </c>
      <c r="DT3" s="270" t="s">
        <v>7</v>
      </c>
      <c r="DU3" s="271" t="s">
        <v>1</v>
      </c>
      <c r="DV3" s="271" t="s">
        <v>2</v>
      </c>
      <c r="DW3" s="271" t="s">
        <v>16</v>
      </c>
      <c r="DX3" s="271" t="s">
        <v>17</v>
      </c>
      <c r="DY3" s="272" t="s">
        <v>18</v>
      </c>
      <c r="DZ3" s="254"/>
      <c r="EA3" s="273"/>
      <c r="EB3" s="371" t="s">
        <v>160</v>
      </c>
      <c r="EC3" s="269" t="s">
        <v>54</v>
      </c>
      <c r="ED3" s="270" t="s">
        <v>7</v>
      </c>
      <c r="EE3" s="271" t="s">
        <v>1</v>
      </c>
      <c r="EF3" s="271" t="s">
        <v>2</v>
      </c>
      <c r="EG3" s="271" t="s">
        <v>16</v>
      </c>
      <c r="EH3" s="271" t="s">
        <v>17</v>
      </c>
      <c r="EI3" s="272" t="s">
        <v>18</v>
      </c>
      <c r="EJ3" s="254"/>
      <c r="EK3" s="273"/>
      <c r="EL3" s="371" t="s">
        <v>160</v>
      </c>
      <c r="EM3" s="269" t="s">
        <v>54</v>
      </c>
      <c r="EN3" s="270" t="s">
        <v>7</v>
      </c>
      <c r="EO3" s="271" t="s">
        <v>1</v>
      </c>
      <c r="EP3" s="271" t="s">
        <v>2</v>
      </c>
      <c r="EQ3" s="271" t="s">
        <v>16</v>
      </c>
      <c r="ER3" s="271" t="s">
        <v>17</v>
      </c>
      <c r="ES3" s="272" t="s">
        <v>18</v>
      </c>
      <c r="ET3" s="254"/>
      <c r="EU3" s="273"/>
      <c r="EV3" s="371" t="s">
        <v>160</v>
      </c>
      <c r="EW3" s="274" t="s">
        <v>54</v>
      </c>
      <c r="EX3" s="270" t="s">
        <v>7</v>
      </c>
      <c r="EY3" s="271" t="s">
        <v>1</v>
      </c>
      <c r="EZ3" s="271" t="s">
        <v>2</v>
      </c>
      <c r="FA3" s="271" t="s">
        <v>16</v>
      </c>
      <c r="FB3" s="271" t="s">
        <v>17</v>
      </c>
      <c r="FC3" s="272" t="s">
        <v>18</v>
      </c>
      <c r="FD3" s="254"/>
      <c r="FE3" s="273"/>
      <c r="FF3" s="371" t="s">
        <v>160</v>
      </c>
      <c r="FG3" s="274" t="s">
        <v>54</v>
      </c>
      <c r="FH3" s="270" t="s">
        <v>7</v>
      </c>
      <c r="FI3" s="271" t="s">
        <v>1</v>
      </c>
      <c r="FJ3" s="271" t="s">
        <v>2</v>
      </c>
      <c r="FK3" s="271" t="s">
        <v>16</v>
      </c>
      <c r="FL3" s="271" t="s">
        <v>17</v>
      </c>
      <c r="FM3" s="272" t="s">
        <v>18</v>
      </c>
      <c r="FN3" s="254"/>
      <c r="FO3" s="273"/>
      <c r="FP3" s="371" t="s">
        <v>160</v>
      </c>
      <c r="FQ3" s="274" t="s">
        <v>54</v>
      </c>
      <c r="FR3" s="270" t="s">
        <v>7</v>
      </c>
      <c r="FS3" s="271" t="s">
        <v>1</v>
      </c>
      <c r="FT3" s="271" t="s">
        <v>2</v>
      </c>
      <c r="FU3" s="271" t="s">
        <v>16</v>
      </c>
      <c r="FV3" s="271" t="s">
        <v>17</v>
      </c>
      <c r="FW3" s="272" t="s">
        <v>18</v>
      </c>
      <c r="FX3" s="254"/>
      <c r="FY3" s="273"/>
      <c r="FZ3" s="371" t="s">
        <v>160</v>
      </c>
      <c r="GA3" s="274" t="s">
        <v>54</v>
      </c>
      <c r="GB3" s="270" t="s">
        <v>7</v>
      </c>
      <c r="GC3" s="271" t="s">
        <v>1</v>
      </c>
      <c r="GD3" s="271" t="s">
        <v>2</v>
      </c>
      <c r="GE3" s="271" t="s">
        <v>16</v>
      </c>
      <c r="GF3" s="271" t="s">
        <v>17</v>
      </c>
      <c r="GG3" s="272" t="s">
        <v>18</v>
      </c>
      <c r="GH3" s="254"/>
      <c r="GI3" s="273"/>
      <c r="GJ3" s="371" t="s">
        <v>160</v>
      </c>
      <c r="GK3" s="274" t="s">
        <v>54</v>
      </c>
      <c r="GL3" s="270" t="s">
        <v>7</v>
      </c>
      <c r="GM3" s="271" t="s">
        <v>1</v>
      </c>
      <c r="GN3" s="271" t="s">
        <v>2</v>
      </c>
      <c r="GO3" s="271" t="s">
        <v>16</v>
      </c>
      <c r="GP3" s="271" t="s">
        <v>17</v>
      </c>
      <c r="GQ3" s="272" t="s">
        <v>18</v>
      </c>
      <c r="GR3" s="254"/>
      <c r="GS3" s="273"/>
      <c r="GT3" s="371" t="s">
        <v>160</v>
      </c>
      <c r="GU3" s="274" t="s">
        <v>54</v>
      </c>
      <c r="GV3" s="270" t="s">
        <v>7</v>
      </c>
      <c r="GW3" s="271" t="s">
        <v>1</v>
      </c>
      <c r="GX3" s="271" t="s">
        <v>2</v>
      </c>
      <c r="GY3" s="271" t="s">
        <v>16</v>
      </c>
      <c r="GZ3" s="271" t="s">
        <v>17</v>
      </c>
      <c r="HA3" s="272" t="s">
        <v>18</v>
      </c>
      <c r="HB3" s="254"/>
      <c r="HC3" s="273"/>
      <c r="HD3" s="371" t="s">
        <v>160</v>
      </c>
      <c r="HE3" s="274" t="s">
        <v>54</v>
      </c>
      <c r="HF3" s="270" t="s">
        <v>7</v>
      </c>
      <c r="HG3" s="271" t="s">
        <v>1</v>
      </c>
      <c r="HH3" s="271" t="s">
        <v>2</v>
      </c>
      <c r="HI3" s="271" t="s">
        <v>16</v>
      </c>
      <c r="HJ3" s="271" t="s">
        <v>17</v>
      </c>
      <c r="HK3" s="272" t="s">
        <v>18</v>
      </c>
      <c r="HL3" s="254"/>
      <c r="HM3" s="273"/>
      <c r="HN3" s="371" t="s">
        <v>160</v>
      </c>
      <c r="HO3" s="274" t="s">
        <v>54</v>
      </c>
      <c r="HP3" s="270" t="s">
        <v>7</v>
      </c>
      <c r="HQ3" s="271" t="s">
        <v>1</v>
      </c>
      <c r="HR3" s="271" t="s">
        <v>2</v>
      </c>
      <c r="HS3" s="271" t="s">
        <v>16</v>
      </c>
      <c r="HT3" s="271" t="s">
        <v>17</v>
      </c>
      <c r="HU3" s="272" t="s">
        <v>18</v>
      </c>
      <c r="HV3" s="254"/>
      <c r="HW3" s="273"/>
      <c r="HX3" s="371" t="s">
        <v>160</v>
      </c>
      <c r="HY3" s="274" t="s">
        <v>54</v>
      </c>
      <c r="HZ3" s="270" t="s">
        <v>7</v>
      </c>
      <c r="IA3" s="271" t="s">
        <v>1</v>
      </c>
      <c r="IB3" s="271" t="s">
        <v>2</v>
      </c>
      <c r="IC3" s="271" t="s">
        <v>16</v>
      </c>
      <c r="ID3" s="271" t="s">
        <v>17</v>
      </c>
      <c r="IE3" s="272" t="s">
        <v>18</v>
      </c>
      <c r="IF3" s="254"/>
      <c r="IG3" s="395"/>
      <c r="IH3" s="371" t="s">
        <v>160</v>
      </c>
      <c r="II3" s="274" t="s">
        <v>54</v>
      </c>
      <c r="IJ3" s="270" t="s">
        <v>7</v>
      </c>
      <c r="IK3" s="271" t="s">
        <v>1</v>
      </c>
      <c r="IL3" s="271" t="s">
        <v>2</v>
      </c>
      <c r="IM3" s="271" t="s">
        <v>16</v>
      </c>
      <c r="IN3" s="271" t="s">
        <v>17</v>
      </c>
      <c r="IO3" s="272" t="s">
        <v>18</v>
      </c>
      <c r="IP3" s="254"/>
      <c r="IQ3" s="395"/>
      <c r="IR3" s="256"/>
      <c r="JB3" s="256"/>
      <c r="JL3" s="256"/>
      <c r="JV3" s="256"/>
      <c r="KF3" s="256"/>
      <c r="KP3" s="256"/>
      <c r="KZ3" s="256"/>
      <c r="LJ3" s="256"/>
      <c r="LT3" s="256"/>
    </row>
    <row xmlns:x14ac="http://schemas.microsoft.com/office/spreadsheetml/2009/9/ac" r="4" s="4" customFormat="true" x14ac:dyDescent="0.25">
      <c r="A4" s="404" t="str">
        <f>IF(ISBLANK('Data Summary'!A6),"",'Data Summary'!A6)</f>
        <v>GIN_2005_EMIS</v>
      </c>
      <c r="B4" s="120"/>
      <c r="C4" s="15" t="s">
        <v>3</v>
      </c>
      <c r="D4" s="9" t="str">
        <f t="shared" ref="D4:I4" si="0">IF(COUNTA(D14)=0,"",D14)</f>
        <v/>
      </c>
      <c r="E4" s="9" t="str">
        <f t="shared" si="0"/>
        <v/>
      </c>
      <c r="F4" s="9" t="str">
        <f t="shared" si="0"/>
        <v/>
      </c>
      <c r="G4" s="9" t="str">
        <f t="shared" si="0"/>
        <v/>
      </c>
      <c r="H4" s="9" t="str">
        <f t="shared" si="0"/>
        <v/>
      </c>
      <c r="I4" s="29" t="str">
        <f t="shared" si="0"/>
        <v/>
      </c>
      <c r="J4" s="24"/>
      <c r="K4" s="17"/>
      <c r="L4" s="120"/>
      <c r="M4" s="15" t="s">
        <v>3</v>
      </c>
      <c r="N4" s="9" t="str">
        <f t="shared" ref="N4:S4" si="1">IF(COUNTA(N14)=0,"",N14)</f>
        <v/>
      </c>
      <c r="O4" s="9" t="str">
        <f t="shared" si="1"/>
        <v/>
      </c>
      <c r="P4" s="9" t="str">
        <f t="shared" si="1"/>
        <v/>
      </c>
      <c r="Q4" s="9" t="str">
        <f t="shared" si="1"/>
        <v/>
      </c>
      <c r="R4" s="9" t="str">
        <f t="shared" si="1"/>
        <v/>
      </c>
      <c r="S4" s="29">
        <f t="shared" si="1"/>
        <v>16</v>
      </c>
      <c r="T4" s="24"/>
      <c r="U4" s="17"/>
      <c r="V4" s="120"/>
      <c r="W4" s="15" t="s">
        <v>3</v>
      </c>
      <c r="X4" s="9" t="str">
        <f t="shared" ref="X4:AC4" si="2">IF(COUNTA(X14)=0,"",X14)</f>
        <v/>
      </c>
      <c r="Y4" s="9" t="str">
        <f t="shared" si="2"/>
        <v/>
      </c>
      <c r="Z4" s="9" t="str">
        <f t="shared" si="2"/>
        <v/>
      </c>
      <c r="AA4" s="9" t="str">
        <f t="shared" si="2"/>
        <v/>
      </c>
      <c r="AB4" s="9" t="str">
        <f t="shared" si="2"/>
        <v/>
      </c>
      <c r="AC4" s="29">
        <f t="shared" si="2"/>
        <v>15</v>
      </c>
      <c r="AD4" s="24"/>
      <c r="AE4" s="17"/>
      <c r="AF4" s="120"/>
      <c r="AG4" s="15" t="s">
        <v>3</v>
      </c>
      <c r="AH4" s="9" t="str">
        <f t="shared" ref="AH4:AM4" si="3">IF(COUNTA(AH14)=0,"",AH14)</f>
        <v/>
      </c>
      <c r="AI4" s="9" t="str">
        <f t="shared" si="3"/>
        <v/>
      </c>
      <c r="AJ4" s="9" t="str">
        <f t="shared" si="3"/>
        <v/>
      </c>
      <c r="AK4" s="9" t="str">
        <f t="shared" si="3"/>
        <v/>
      </c>
      <c r="AL4" s="9" t="str">
        <f t="shared" si="3"/>
        <v/>
      </c>
      <c r="AM4" s="29">
        <f t="shared" si="3"/>
        <v>10</v>
      </c>
      <c r="AN4" s="24"/>
      <c r="AO4" s="17"/>
      <c r="AP4" s="120" t="s">
        <v>288</v>
      </c>
      <c r="AQ4" s="15" t="s">
        <v>3</v>
      </c>
      <c r="AR4" s="9" t="s">
        <v>282</v>
      </c>
      <c r="AS4" s="9" t="s">
        <v>282</v>
      </c>
      <c r="AT4" s="9" t="s">
        <v>282</v>
      </c>
      <c r="AU4" s="9" t="s">
        <v>282</v>
      </c>
      <c r="AV4" s="9" t="s">
        <v>282</v>
      </c>
      <c r="AW4" s="29">
        <v>14.581280788177338</v>
      </c>
      <c r="AX4" s="24"/>
      <c r="AY4" s="17"/>
      <c r="AZ4" s="120"/>
      <c r="BA4" s="15" t="s">
        <v>3</v>
      </c>
      <c r="BB4" s="9">
        <f t="shared" ref="BB4:BG4" si="4">IF(COUNTA(BB14)=0,"",BB14)</f>
        <v>30.690886623416745</v>
      </c>
      <c r="BC4" s="9" t="str">
        <f t="shared" si="4"/>
        <v/>
      </c>
      <c r="BD4" s="9" t="str">
        <f t="shared" si="4"/>
        <v/>
      </c>
      <c r="BE4" s="9" t="str">
        <f t="shared" si="4"/>
        <v/>
      </c>
      <c r="BF4" s="9">
        <f t="shared" si="4"/>
        <v>33.6</v>
      </c>
      <c r="BG4" s="29">
        <f t="shared" si="4"/>
        <v>18.7</v>
      </c>
      <c r="BH4" s="24"/>
      <c r="BI4" s="17"/>
      <c r="BJ4" s="120" t="s">
        <v>288</v>
      </c>
      <c r="BK4" s="15" t="s">
        <v>3</v>
      </c>
      <c r="BL4" s="9">
        <v>26.609000102976001</v>
      </c>
      <c r="BM4" s="9" t="s">
        <v>282</v>
      </c>
      <c r="BN4" s="9" t="s">
        <v>282</v>
      </c>
      <c r="BO4" s="9" t="s">
        <v>282</v>
      </c>
      <c r="BP4" s="9">
        <v>32.079334612923859</v>
      </c>
      <c r="BQ4" s="29">
        <v>4.0611814345991633</v>
      </c>
      <c r="BR4" s="24"/>
      <c r="BS4" s="17"/>
      <c r="BT4" s="120" t="s">
        <v>288</v>
      </c>
      <c r="BU4" s="15" t="s">
        <v>3</v>
      </c>
      <c r="BV4" s="9">
        <v>26.043259777146609</v>
      </c>
      <c r="BW4" s="9" t="s">
        <v>282</v>
      </c>
      <c r="BX4" s="9" t="s">
        <v>282</v>
      </c>
      <c r="BY4" s="9" t="s">
        <v>282</v>
      </c>
      <c r="BZ4" s="9">
        <v>28.626620139581263</v>
      </c>
      <c r="CA4" s="29">
        <v>7.6991150442477903</v>
      </c>
      <c r="CB4" s="24"/>
      <c r="CC4" s="17"/>
      <c r="CD4" s="120"/>
      <c r="CE4" s="15" t="s">
        <v>3</v>
      </c>
      <c r="CF4" s="9">
        <f t="shared" ref="CF4:CK4" si="5">IF(COUNTA(CF14)=0,"",CF14)</f>
        <v>29.307581385186801</v>
      </c>
      <c r="CG4" s="9" t="str">
        <f t="shared" si="5"/>
        <v/>
      </c>
      <c r="CH4" s="9" t="str">
        <f t="shared" si="5"/>
        <v/>
      </c>
      <c r="CI4" s="9" t="str">
        <f t="shared" si="5"/>
        <v/>
      </c>
      <c r="CJ4" s="9">
        <f t="shared" si="5"/>
        <v>30.9</v>
      </c>
      <c r="CK4" s="29">
        <f t="shared" si="5"/>
        <v>18</v>
      </c>
      <c r="CL4" s="24"/>
      <c r="CM4" s="17"/>
      <c r="CN4" s="120"/>
      <c r="CO4" s="15" t="s">
        <v>3</v>
      </c>
      <c r="CP4" s="9">
        <f t="shared" ref="CP4:CU4" si="6">IF(COUNTA(CP14)=0,"",CP14)</f>
        <v>25.379628807388332</v>
      </c>
      <c r="CQ4" s="9" t="str">
        <f t="shared" si="6"/>
        <v/>
      </c>
      <c r="CR4" s="9" t="str">
        <f t="shared" si="6"/>
        <v/>
      </c>
      <c r="CS4" s="9">
        <f t="shared" si="6"/>
        <v>18.643067846607678</v>
      </c>
      <c r="CT4" s="9">
        <f t="shared" si="6"/>
        <v>29.471911463972091</v>
      </c>
      <c r="CU4" s="29">
        <f t="shared" si="6"/>
        <v>7.3423782920989566</v>
      </c>
      <c r="CV4" s="24"/>
      <c r="CW4" s="17"/>
      <c r="CX4" s="120"/>
      <c r="CY4" s="15" t="s">
        <v>3</v>
      </c>
      <c r="CZ4" s="9">
        <f t="shared" ref="CZ4:DE4" si="7">IF(COUNTA(CZ14)=0,"",CZ14)</f>
        <v>33.826646456199036</v>
      </c>
      <c r="DA4" s="9" t="str">
        <f t="shared" si="7"/>
        <v/>
      </c>
      <c r="DB4" s="9" t="str">
        <f t="shared" si="7"/>
        <v/>
      </c>
      <c r="DC4" s="9" t="str">
        <f t="shared" si="7"/>
        <v/>
      </c>
      <c r="DD4" s="9">
        <f t="shared" si="7"/>
        <v>36.799999999999997</v>
      </c>
      <c r="DE4" s="29">
        <f t="shared" si="7"/>
        <v>14.1</v>
      </c>
      <c r="DF4" s="24"/>
      <c r="DG4" s="17"/>
      <c r="DH4" s="120"/>
      <c r="DI4" s="15" t="s">
        <v>3</v>
      </c>
      <c r="DJ4" s="9">
        <f t="shared" ref="DJ4:DO4" si="8">IF(COUNTA(DJ14)=0,"",DJ14)</f>
        <v>29.833778313668077</v>
      </c>
      <c r="DK4" s="9" t="str">
        <f t="shared" si="8"/>
        <v/>
      </c>
      <c r="DL4" s="9" t="str">
        <f t="shared" si="8"/>
        <v/>
      </c>
      <c r="DM4" s="9">
        <f t="shared" si="8"/>
        <v>31.476323119777163</v>
      </c>
      <c r="DN4" s="9">
        <f t="shared" si="8"/>
        <v>31.244837758112098</v>
      </c>
      <c r="DO4" s="29">
        <f t="shared" si="8"/>
        <v>18.717375093214017</v>
      </c>
      <c r="DP4" s="24"/>
      <c r="DQ4" s="17"/>
      <c r="DR4" s="120"/>
      <c r="DS4" s="15" t="s">
        <v>3</v>
      </c>
      <c r="DT4" s="9">
        <f t="shared" ref="DT4:DY4" si="9">IF(COUNTA(DT14)=0,"",DT14)</f>
        <v>31.969926650366748</v>
      </c>
      <c r="DU4" s="9" t="str">
        <f t="shared" si="9"/>
        <v/>
      </c>
      <c r="DV4" s="9" t="str">
        <f t="shared" si="9"/>
        <v/>
      </c>
      <c r="DW4" s="9" t="str">
        <f t="shared" si="9"/>
        <v/>
      </c>
      <c r="DX4" s="9">
        <f t="shared" si="9"/>
        <v>33.5</v>
      </c>
      <c r="DY4" s="29">
        <f t="shared" si="9"/>
        <v>22.3</v>
      </c>
      <c r="DZ4" s="24"/>
      <c r="EA4" s="17"/>
      <c r="EB4" s="120"/>
      <c r="EC4" s="15" t="s">
        <v>3</v>
      </c>
      <c r="ED4" s="9">
        <f t="shared" ref="ED4:EI4" si="10">IF(COUNTA(ED14)=0,"",ED14)</f>
        <v>24.768081438305558</v>
      </c>
      <c r="EE4" s="9" t="str">
        <f t="shared" si="10"/>
        <v/>
      </c>
      <c r="EF4" s="9" t="str">
        <f t="shared" si="10"/>
        <v/>
      </c>
      <c r="EG4" s="9">
        <f t="shared" si="10"/>
        <v>24.986904138292303</v>
      </c>
      <c r="EH4" s="9">
        <f t="shared" si="10"/>
        <v>27.760788311247026</v>
      </c>
      <c r="EI4" s="29">
        <f t="shared" si="10"/>
        <v>6.1677061677061715</v>
      </c>
      <c r="EJ4" s="24"/>
      <c r="EK4" s="17"/>
      <c r="EL4" s="120"/>
      <c r="EM4" s="15" t="s">
        <v>3</v>
      </c>
      <c r="EN4" s="9">
        <f t="shared" ref="EN4:ES4" si="11">IF(COUNTA(EN14)=0,"",EN14)</f>
        <v>27.169713785046735</v>
      </c>
      <c r="EO4" s="9" t="str">
        <f t="shared" si="11"/>
        <v/>
      </c>
      <c r="EP4" s="9" t="str">
        <f t="shared" si="11"/>
        <v/>
      </c>
      <c r="EQ4" s="9" t="str">
        <f t="shared" si="11"/>
        <v/>
      </c>
      <c r="ER4" s="9">
        <f t="shared" si="11"/>
        <v>29.6</v>
      </c>
      <c r="ES4" s="29">
        <f t="shared" si="11"/>
        <v>12.3</v>
      </c>
      <c r="ET4" s="24"/>
      <c r="EU4" s="17"/>
      <c r="EV4" s="120"/>
      <c r="EW4" s="65" t="s">
        <v>3</v>
      </c>
      <c r="EX4" s="9">
        <f t="shared" ref="EX4:FC4" si="12">IF(COUNTA(EX14)=0,"",EX14)</f>
        <v>21.354792217151093</v>
      </c>
      <c r="EY4" s="9">
        <f t="shared" si="12"/>
        <v>7.7959927140255019</v>
      </c>
      <c r="EZ4" s="9">
        <f t="shared" si="12"/>
        <v>32.918012613444084</v>
      </c>
      <c r="FA4" s="9">
        <f t="shared" si="12"/>
        <v>13.001145475372283</v>
      </c>
      <c r="FB4" s="9">
        <f t="shared" si="12"/>
        <v>25.4596582305862</v>
      </c>
      <c r="FC4" s="29">
        <f t="shared" si="12"/>
        <v>5.744822979291925</v>
      </c>
      <c r="FD4" s="24"/>
      <c r="FE4" s="17"/>
      <c r="FF4" s="120"/>
      <c r="FG4" s="65" t="s">
        <v>3</v>
      </c>
      <c r="FH4" s="9">
        <f t="shared" ref="FH4:FM4" si="13">IF(COUNTA(FH14)=0,"",FH14)</f>
        <v>21.947561304230664</v>
      </c>
      <c r="FI4" s="9">
        <f t="shared" si="13"/>
        <v>7.1581961345740881</v>
      </c>
      <c r="FJ4" s="9">
        <f t="shared" si="13"/>
        <v>31.929046563192902</v>
      </c>
      <c r="FK4" s="9" t="str">
        <f t="shared" si="13"/>
        <v/>
      </c>
      <c r="FL4" s="9">
        <f t="shared" si="13"/>
        <v>24.688774976461971</v>
      </c>
      <c r="FM4" s="29">
        <f t="shared" si="13"/>
        <v>5.3</v>
      </c>
      <c r="FN4" s="24"/>
      <c r="FO4" s="17"/>
      <c r="FP4" s="120"/>
      <c r="FQ4" s="65" t="s">
        <v>3</v>
      </c>
      <c r="FR4" s="9" t="str">
        <f t="shared" ref="FR4:FW4" si="14">IF(COUNTA(FR14)=0,"",FR14)</f>
        <v/>
      </c>
      <c r="FS4" s="9" t="str">
        <f t="shared" si="14"/>
        <v/>
      </c>
      <c r="FT4" s="9" t="str">
        <f t="shared" si="14"/>
        <v/>
      </c>
      <c r="FU4" s="9" t="str">
        <f t="shared" si="14"/>
        <v/>
      </c>
      <c r="FV4" s="9" t="str">
        <f t="shared" si="14"/>
        <v/>
      </c>
      <c r="FW4" s="29" t="str">
        <f t="shared" si="14"/>
        <v/>
      </c>
      <c r="FX4" s="24"/>
      <c r="FY4" s="17"/>
      <c r="FZ4" s="120" t="s">
        <v>288</v>
      </c>
      <c r="GA4" s="65" t="s">
        <v>3</v>
      </c>
      <c r="GB4" s="9">
        <v>23.70362882846457</v>
      </c>
      <c r="GC4" s="9">
        <v>6.9831441348469205</v>
      </c>
      <c r="GD4" s="9">
        <v>30.661322645290578</v>
      </c>
      <c r="GE4" s="9" t="s">
        <v>282</v>
      </c>
      <c r="GF4" s="9">
        <v>23.70362882846457</v>
      </c>
      <c r="GG4" s="29" t="s">
        <v>282</v>
      </c>
      <c r="GH4" s="24"/>
      <c r="GI4" s="17"/>
      <c r="GJ4" s="120" t="s">
        <v>288</v>
      </c>
      <c r="GK4" s="65" t="s">
        <v>3</v>
      </c>
      <c r="GL4" s="9">
        <v>19.473016767648303</v>
      </c>
      <c r="GM4" s="9">
        <v>5.8255659121171766</v>
      </c>
      <c r="GN4" s="9">
        <v>28.434414668547248</v>
      </c>
      <c r="GO4" s="9">
        <v>21.002592912705282</v>
      </c>
      <c r="GP4" s="9">
        <v>21.705963938973646</v>
      </c>
      <c r="GQ4" s="29">
        <v>4.8712206047032538</v>
      </c>
      <c r="GR4" s="24"/>
      <c r="GS4" s="17"/>
      <c r="GT4" s="120"/>
      <c r="GU4" s="65" t="s">
        <v>3</v>
      </c>
      <c r="GV4" s="9" t="str">
        <f t="shared" ref="GV4:HA4" si="15">IF(COUNTA(GV14)=0,"",GV14)</f>
        <v/>
      </c>
      <c r="GW4" s="9" t="str">
        <f t="shared" si="15"/>
        <v/>
      </c>
      <c r="GX4" s="9" t="str">
        <f t="shared" si="15"/>
        <v/>
      </c>
      <c r="GY4" s="9" t="str">
        <f t="shared" si="15"/>
        <v/>
      </c>
      <c r="GZ4" s="9" t="str">
        <f t="shared" si="15"/>
        <v/>
      </c>
      <c r="HA4" s="29" t="str">
        <f t="shared" si="15"/>
        <v/>
      </c>
      <c r="HB4" s="24"/>
      <c r="HC4" s="17"/>
      <c r="HD4" s="120" t="s">
        <v>288</v>
      </c>
      <c r="HE4" s="65" t="s">
        <v>3</v>
      </c>
      <c r="HF4" s="9">
        <v>18.299794661190969</v>
      </c>
      <c r="HG4" s="9">
        <v>5.6278464541314248</v>
      </c>
      <c r="HH4" s="9">
        <v>27.453157529493406</v>
      </c>
      <c r="HI4" s="9" t="s">
        <v>282</v>
      </c>
      <c r="HJ4" s="9">
        <v>20.926160132308592</v>
      </c>
      <c r="HK4" s="29">
        <v>4.0611814345991633</v>
      </c>
      <c r="HL4" s="24"/>
      <c r="HM4" s="17"/>
      <c r="HN4" s="120" t="s">
        <v>288</v>
      </c>
      <c r="HO4" s="65" t="s">
        <v>3</v>
      </c>
      <c r="HP4" s="9">
        <v>16.466675361940784</v>
      </c>
      <c r="HQ4" s="9">
        <v>5.1282051282051277</v>
      </c>
      <c r="HR4" s="9">
        <v>26.350067842605156</v>
      </c>
      <c r="HS4" s="9">
        <v>12.988017008117509</v>
      </c>
      <c r="HT4" s="9">
        <v>19.766027140851662</v>
      </c>
      <c r="HU4" s="29">
        <v>3.7342386032977686</v>
      </c>
      <c r="HV4" s="24"/>
      <c r="HW4" s="17"/>
      <c r="HX4" s="120"/>
      <c r="HY4" s="65" t="s">
        <v>3</v>
      </c>
      <c r="HZ4" s="9" t="str">
        <f t="shared" ref="HZ4:IE4" si="16">IF(COUNTA(HZ14)=0,"",HZ14)</f>
        <v/>
      </c>
      <c r="IA4" s="9" t="str">
        <f t="shared" si="16"/>
        <v/>
      </c>
      <c r="IB4" s="9" t="str">
        <f t="shared" si="16"/>
        <v/>
      </c>
      <c r="IC4" s="9" t="str">
        <f t="shared" si="16"/>
        <v/>
      </c>
      <c r="ID4" s="9" t="str">
        <f t="shared" si="16"/>
        <v/>
      </c>
      <c r="IE4" s="29" t="str">
        <f t="shared" si="16"/>
        <v/>
      </c>
      <c r="IF4" s="24"/>
      <c r="IG4" s="396"/>
      <c r="IH4" s="120"/>
      <c r="II4" s="65" t="s">
        <v>3</v>
      </c>
      <c r="IJ4" s="9">
        <f t="shared" ref="IJ4:IO4" si="17">IF(COUNTA(IJ14)=0,"",IJ14)</f>
        <v>13.922239502332818</v>
      </c>
      <c r="IK4" s="9" t="str">
        <f t="shared" si="17"/>
        <v/>
      </c>
      <c r="IL4" s="9" t="str">
        <f t="shared" si="17"/>
        <v/>
      </c>
      <c r="IM4" s="9">
        <f t="shared" si="17"/>
        <v>10.861548776399601</v>
      </c>
      <c r="IN4" s="9">
        <f t="shared" si="17"/>
        <v>17.002461482359379</v>
      </c>
      <c r="IO4" s="29">
        <f t="shared" si="17"/>
        <v>2.3080546396608668</v>
      </c>
      <c r="IP4" s="24"/>
      <c r="IQ4" s="396"/>
      <c r="IR4" s="131"/>
      <c r="JB4" s="131"/>
      <c r="JL4" s="131"/>
      <c r="JV4" s="131"/>
      <c r="KF4" s="131"/>
      <c r="KP4" s="131"/>
      <c r="KZ4" s="131"/>
      <c r="LJ4" s="131"/>
      <c r="LT4" s="131"/>
    </row>
    <row xmlns:x14ac="http://schemas.microsoft.com/office/spreadsheetml/2009/9/ac" r="5" s="4" customFormat="true" x14ac:dyDescent="0.25">
      <c r="A5" s="404" t="str">
        <f ca="true">IF(ISBLANK('Data Summary'!A7),"",'Data Summary'!A7)</f>
        <v>GIN_2006_EMIS</v>
      </c>
      <c r="B5" s="120"/>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0"/>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0"/>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0"/>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0"/>
      <c r="AQ5" s="15" t="s">
        <v>0</v>
      </c>
      <c r="AR5" s="9" t="s">
        <v>282</v>
      </c>
      <c r="AS5" s="9" t="s">
        <v>282</v>
      </c>
      <c r="AT5" s="9" t="s">
        <v>282</v>
      </c>
      <c r="AU5" s="9" t="s">
        <v>282</v>
      </c>
      <c r="AV5" s="9" t="s">
        <v>282</v>
      </c>
      <c r="AW5" s="29" t="s">
        <v>282</v>
      </c>
      <c r="AX5" s="24"/>
      <c r="AY5" s="17"/>
      <c r="AZ5" s="120"/>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0"/>
      <c r="BK5" s="15" t="s">
        <v>0</v>
      </c>
      <c r="BL5" s="9" t="s">
        <v>282</v>
      </c>
      <c r="BM5" s="9" t="s">
        <v>282</v>
      </c>
      <c r="BN5" s="9" t="s">
        <v>282</v>
      </c>
      <c r="BO5" s="9" t="s">
        <v>282</v>
      </c>
      <c r="BP5" s="9" t="s">
        <v>282</v>
      </c>
      <c r="BQ5" s="29" t="s">
        <v>282</v>
      </c>
      <c r="BR5" s="24"/>
      <c r="BS5" s="17"/>
      <c r="BT5" s="120"/>
      <c r="BU5" s="15" t="s">
        <v>0</v>
      </c>
      <c r="BV5" s="9" t="s">
        <v>282</v>
      </c>
      <c r="BW5" s="9" t="s">
        <v>282</v>
      </c>
      <c r="BX5" s="9" t="s">
        <v>282</v>
      </c>
      <c r="BY5" s="9" t="s">
        <v>282</v>
      </c>
      <c r="BZ5" s="9" t="s">
        <v>282</v>
      </c>
      <c r="CA5" s="29" t="s">
        <v>282</v>
      </c>
      <c r="CB5" s="24"/>
      <c r="CC5" s="17"/>
      <c r="CD5" s="120"/>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c r="CK5" s="29"/>
      <c r="CL5" s="24"/>
      <c r="CM5" s="17"/>
      <c r="CN5" s="120"/>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0"/>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0"/>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0"/>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0"/>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0"/>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0"/>
      <c r="EW5" s="6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20"/>
      <c r="FG5" s="6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9" t="str">
        <f>IF((COUNTA(FM15:FM26)=0)+(COUNTA(FM14)=0),"",100-FM14-SUMPRODUCT(FG15:FG26,FM15:FM26))</f>
        <v/>
      </c>
      <c r="FN5" s="24"/>
      <c r="FO5" s="17"/>
      <c r="FP5" s="120"/>
      <c r="FQ5" s="6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29" t="str">
        <f>IF((COUNTA(FW15:FW26)=0)+(COUNTA(FW14)=0),"",100-FW14-SUMPRODUCT(FQ15:FQ26,FW15:FW26))</f>
        <v/>
      </c>
      <c r="FX5" s="24"/>
      <c r="FY5" s="17"/>
      <c r="FZ5" s="120"/>
      <c r="GA5" s="65" t="s">
        <v>0</v>
      </c>
      <c r="GB5" s="9" t="s">
        <v>282</v>
      </c>
      <c r="GC5" s="9" t="s">
        <v>282</v>
      </c>
      <c r="GD5" s="9" t="s">
        <v>282</v>
      </c>
      <c r="GE5" s="9" t="s">
        <v>282</v>
      </c>
      <c r="GF5" s="9" t="s">
        <v>282</v>
      </c>
      <c r="GG5" s="29" t="s">
        <v>282</v>
      </c>
      <c r="GH5" s="24"/>
      <c r="GI5" s="17"/>
      <c r="GJ5" s="120"/>
      <c r="GK5" s="65" t="s">
        <v>0</v>
      </c>
      <c r="GL5" s="9" t="s">
        <v>282</v>
      </c>
      <c r="GM5" s="9" t="s">
        <v>282</v>
      </c>
      <c r="GN5" s="9" t="s">
        <v>282</v>
      </c>
      <c r="GO5" s="9" t="s">
        <v>282</v>
      </c>
      <c r="GP5" s="9" t="s">
        <v>282</v>
      </c>
      <c r="GQ5" s="29" t="s">
        <v>282</v>
      </c>
      <c r="GR5" s="24"/>
      <c r="GS5" s="17"/>
      <c r="GT5" s="120"/>
      <c r="GU5" s="6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29" t="str">
        <f>IF((COUNTA(HA15:HA26)=0)+(COUNTA(HA14)=0),"",100-HA14-SUMPRODUCT(GU15:GU26,HA15:HA26))</f>
        <v/>
      </c>
      <c r="HB5" s="24"/>
      <c r="HC5" s="17"/>
      <c r="HD5" s="120"/>
      <c r="HE5" s="65" t="s">
        <v>0</v>
      </c>
      <c r="HF5" s="9" t="s">
        <v>282</v>
      </c>
      <c r="HG5" s="9" t="s">
        <v>282</v>
      </c>
      <c r="HH5" s="9" t="s">
        <v>282</v>
      </c>
      <c r="HI5" s="9" t="s">
        <v>282</v>
      </c>
      <c r="HJ5" s="9" t="s">
        <v>282</v>
      </c>
      <c r="HK5" s="29" t="s">
        <v>282</v>
      </c>
      <c r="HL5" s="24"/>
      <c r="HM5" s="17"/>
      <c r="HN5" s="120"/>
      <c r="HO5" s="65" t="s">
        <v>0</v>
      </c>
      <c r="HP5" s="9" t="s">
        <v>282</v>
      </c>
      <c r="HQ5" s="9" t="s">
        <v>282</v>
      </c>
      <c r="HR5" s="9" t="s">
        <v>282</v>
      </c>
      <c r="HS5" s="9" t="s">
        <v>282</v>
      </c>
      <c r="HT5" s="9" t="s">
        <v>282</v>
      </c>
      <c r="HU5" s="29" t="s">
        <v>282</v>
      </c>
      <c r="HV5" s="24"/>
      <c r="HW5" s="17"/>
      <c r="HX5" s="120"/>
      <c r="HY5" s="65" t="s">
        <v>0</v>
      </c>
      <c r="HZ5" s="9" t="str">
        <f>IF((COUNTA(HZ15:HZ26)=0)+(COUNTA(HZ14)=0),"",100-HZ14-SUMPRODUCT(HY15:HY26,HZ15:HZ26))</f>
        <v/>
      </c>
      <c r="IA5" s="9" t="str">
        <f>IF((COUNTA(IA15:IA26)=0)+(COUNTA(IA14)=0),"",100-IA14-SUMPRODUCT(HY15:HY26,IA15:IA26))</f>
        <v/>
      </c>
      <c r="IB5" s="9" t="str">
        <f>IF((COUNTA(IB15:IB26)=0)+(COUNTA(IB14)=0),"",100-IB14-SUMPRODUCT(HY15:HY26,IB15:IB26))</f>
        <v/>
      </c>
      <c r="IC5" s="9" t="str">
        <f>IF((COUNTA(IC15:IC26)=0)+(COUNTA(IC14)=0),"",100-IC14-SUMPRODUCT(HY15:HY26,IC15:IC26))</f>
        <v/>
      </c>
      <c r="ID5" s="9" t="str">
        <f>IF((COUNTA(ID15:ID26)=0)+(COUNTA(ID14)=0),"",100-ID14-SUMPRODUCT(HY15:HY26,ID15:ID26))</f>
        <v/>
      </c>
      <c r="IE5" s="29" t="str">
        <f>IF((COUNTA(IE15:IE26)=0)+(COUNTA(IE14)=0),"",100-IE14-SUMPRODUCT(HY15:HY26,IE15:IE26))</f>
        <v/>
      </c>
      <c r="IF5" s="24"/>
      <c r="IG5" s="396"/>
      <c r="IH5" s="120"/>
      <c r="II5" s="65" t="s">
        <v>0</v>
      </c>
      <c r="IJ5" s="9" t="str">
        <f>IF((COUNTA(IJ15:IJ26)=0)+(COUNTA(IJ14)=0),"",100-IJ14-SUMPRODUCT(II15:II26,IJ15:IJ26))</f>
        <v/>
      </c>
      <c r="IK5" s="9" t="str">
        <f>IF((COUNTA(IK15:IK26)=0)+(COUNTA(IK14)=0),"",100-IK14-SUMPRODUCT(II15:II26,IK15:IK26))</f>
        <v/>
      </c>
      <c r="IL5" s="9" t="str">
        <f>IF((COUNTA(IL15:IL26)=0)+(COUNTA(IL14)=0),"",100-IL14-SUMPRODUCT(II15:II26,IL15:IL26))</f>
        <v/>
      </c>
      <c r="IM5" s="9" t="str">
        <f>IF((COUNTA(IM15:IM26)=0)+(COUNTA(IM14)=0),"",100-IM14-SUMPRODUCT(II15:II26,IM15:IM26))</f>
        <v/>
      </c>
      <c r="IN5" s="9" t="str">
        <f>IF((COUNTA(IN15:IN26)=0)+(COUNTA(IN14)=0),"",100-IN14-SUMPRODUCT(II15:II26,IN15:IN26))</f>
        <v/>
      </c>
      <c r="IO5" s="29" t="str">
        <f>IF((COUNTA(IO15:IO26)=0)+(COUNTA(IO14)=0),"",100-IO14-SUMPRODUCT(II15:II26,IO15:IO26))</f>
        <v/>
      </c>
      <c r="IP5" s="24"/>
      <c r="IQ5" s="396"/>
      <c r="IR5" s="131"/>
      <c r="JB5" s="131"/>
      <c r="JL5" s="131"/>
      <c r="JV5" s="131"/>
      <c r="KF5" s="131"/>
      <c r="KP5" s="131"/>
      <c r="KZ5" s="131"/>
      <c r="LJ5" s="131"/>
      <c r="LT5" s="131"/>
    </row>
    <row xmlns:x14ac="http://schemas.microsoft.com/office/spreadsheetml/2009/9/ac" r="6" s="4" customFormat="true" x14ac:dyDescent="0.25">
      <c r="A6" s="404" t="str">
        <f ca="true">IF(ISBLANK('Data Summary'!A8),"",'Data Summary'!A8)</f>
        <v>GIN_2007_EMIS</v>
      </c>
      <c r="B6" s="120"/>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0"/>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0"/>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0"/>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0"/>
      <c r="AQ6" s="15" t="s">
        <v>19</v>
      </c>
      <c r="AR6" s="9" t="s">
        <v>282</v>
      </c>
      <c r="AS6" s="9" t="s">
        <v>282</v>
      </c>
      <c r="AT6" s="9" t="s">
        <v>282</v>
      </c>
      <c r="AU6" s="9" t="s">
        <v>282</v>
      </c>
      <c r="AV6" s="9" t="s">
        <v>282</v>
      </c>
      <c r="AW6" s="29" t="s">
        <v>282</v>
      </c>
      <c r="AX6" s="24"/>
      <c r="AY6" s="17"/>
      <c r="AZ6" s="120"/>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0"/>
      <c r="BK6" s="15" t="s">
        <v>19</v>
      </c>
      <c r="BL6" s="9" t="s">
        <v>282</v>
      </c>
      <c r="BM6" s="9" t="s">
        <v>282</v>
      </c>
      <c r="BN6" s="9" t="s">
        <v>282</v>
      </c>
      <c r="BO6" s="9" t="s">
        <v>282</v>
      </c>
      <c r="BP6" s="9" t="s">
        <v>282</v>
      </c>
      <c r="BQ6" s="29" t="s">
        <v>282</v>
      </c>
      <c r="BR6" s="24"/>
      <c r="BS6" s="17"/>
      <c r="BT6" s="120"/>
      <c r="BU6" s="15" t="s">
        <v>19</v>
      </c>
      <c r="BV6" s="9" t="s">
        <v>282</v>
      </c>
      <c r="BW6" s="9" t="s">
        <v>282</v>
      </c>
      <c r="BX6" s="9" t="s">
        <v>282</v>
      </c>
      <c r="BY6" s="9" t="s">
        <v>282</v>
      </c>
      <c r="BZ6" s="9" t="s">
        <v>282</v>
      </c>
      <c r="CA6" s="29" t="s">
        <v>282</v>
      </c>
      <c r="CB6" s="24"/>
      <c r="CC6" s="17"/>
      <c r="CD6" s="120"/>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c r="CK6" s="29"/>
      <c r="CL6" s="24"/>
      <c r="CM6" s="17"/>
      <c r="CN6" s="120"/>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0"/>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0"/>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0"/>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0"/>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20"/>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9" t="str">
        <f>IF(COUNTA(ES15:ES26)=0,"",SUMPRODUCT(ES15:ES26,EM15:EM26))</f>
        <v/>
      </c>
      <c r="ET6" s="24"/>
      <c r="EU6" s="17"/>
      <c r="EV6" s="120"/>
      <c r="EW6" s="6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29" t="str">
        <f>IF(COUNTA(FC15:FC26)=0,"",SUMPRODUCT(FC15:FC26,EW15:EW26))</f>
        <v/>
      </c>
      <c r="FD6" s="24"/>
      <c r="FE6" s="17"/>
      <c r="FF6" s="120"/>
      <c r="FG6" s="6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29" t="str">
        <f>IF(COUNTA(FM15:FM26)=0,"",SUMPRODUCT(FM15:FM26,FG15:FG26))</f>
        <v/>
      </c>
      <c r="FN6" s="24"/>
      <c r="FO6" s="17"/>
      <c r="FP6" s="120"/>
      <c r="FQ6" s="6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t="str">
        <f>IF(COUNTA(FV15:FV26)=0,"",SUMPRODUCT(FV15:FV26,FQ15:FQ26))</f>
        <v/>
      </c>
      <c r="FW6" s="29" t="str">
        <f>IF(COUNTA(FW15:FW26)=0,"",SUMPRODUCT(FW15:FW26,FQ15:FQ26))</f>
        <v/>
      </c>
      <c r="FX6" s="24"/>
      <c r="FY6" s="17"/>
      <c r="FZ6" s="120"/>
      <c r="GA6" s="65" t="s">
        <v>19</v>
      </c>
      <c r="GB6" s="9" t="s">
        <v>282</v>
      </c>
      <c r="GC6" s="9" t="s">
        <v>282</v>
      </c>
      <c r="GD6" s="9" t="s">
        <v>282</v>
      </c>
      <c r="GE6" s="9" t="s">
        <v>282</v>
      </c>
      <c r="GF6" s="9" t="s">
        <v>282</v>
      </c>
      <c r="GG6" s="29" t="s">
        <v>282</v>
      </c>
      <c r="GH6" s="24"/>
      <c r="GI6" s="17"/>
      <c r="GJ6" s="120"/>
      <c r="GK6" s="65" t="s">
        <v>19</v>
      </c>
      <c r="GL6" s="9" t="s">
        <v>282</v>
      </c>
      <c r="GM6" s="9" t="s">
        <v>282</v>
      </c>
      <c r="GN6" s="9" t="s">
        <v>282</v>
      </c>
      <c r="GO6" s="9" t="s">
        <v>282</v>
      </c>
      <c r="GP6" s="9" t="s">
        <v>282</v>
      </c>
      <c r="GQ6" s="29" t="s">
        <v>282</v>
      </c>
      <c r="GR6" s="24"/>
      <c r="GS6" s="17"/>
      <c r="GT6" s="120"/>
      <c r="GU6" s="65" t="s">
        <v>19</v>
      </c>
      <c r="GV6" s="9" t="str">
        <f>IF(COUNTA(GV15:GV26)=0,"",SUMPRODUCT(GV15:GV26,GU15:GU26))</f>
        <v/>
      </c>
      <c r="GW6" s="9" t="str">
        <f>IF(COUNTA(GW15:GW26)=0,"",SUMPRODUCT(GW15:GW26,GU15:GU26))</f>
        <v/>
      </c>
      <c r="GX6" s="9" t="str">
        <f>IF(COUNTA(GX15:GX26)=0,"",SUMPRODUCT(GX15:GX26,GU15:GU26))</f>
        <v/>
      </c>
      <c r="GY6" s="9" t="str">
        <f>IF(COUNTA(GY15:GY26)=0,"",SUMPRODUCT(GY15:GY26,GU15:GU26))</f>
        <v/>
      </c>
      <c r="GZ6" s="9" t="str">
        <f>IF(COUNTA(GZ15:GZ26)=0,"",SUMPRODUCT(GZ15:GZ26,GU15:GU26))</f>
        <v/>
      </c>
      <c r="HA6" s="29" t="str">
        <f>IF(COUNTA(HA15:HA26)=0,"",SUMPRODUCT(HA15:HA26,GU15:GU26))</f>
        <v/>
      </c>
      <c r="HB6" s="24"/>
      <c r="HC6" s="17"/>
      <c r="HD6" s="120"/>
      <c r="HE6" s="65" t="s">
        <v>19</v>
      </c>
      <c r="HF6" s="9" t="s">
        <v>282</v>
      </c>
      <c r="HG6" s="9" t="s">
        <v>282</v>
      </c>
      <c r="HH6" s="9" t="s">
        <v>282</v>
      </c>
      <c r="HI6" s="9" t="s">
        <v>282</v>
      </c>
      <c r="HJ6" s="9" t="s">
        <v>282</v>
      </c>
      <c r="HK6" s="29" t="s">
        <v>282</v>
      </c>
      <c r="HL6" s="24"/>
      <c r="HM6" s="17"/>
      <c r="HN6" s="120"/>
      <c r="HO6" s="65" t="s">
        <v>19</v>
      </c>
      <c r="HP6" s="9" t="s">
        <v>282</v>
      </c>
      <c r="HQ6" s="9" t="s">
        <v>282</v>
      </c>
      <c r="HR6" s="9" t="s">
        <v>282</v>
      </c>
      <c r="HS6" s="9" t="s">
        <v>282</v>
      </c>
      <c r="HT6" s="9" t="s">
        <v>282</v>
      </c>
      <c r="HU6" s="29" t="s">
        <v>282</v>
      </c>
      <c r="HV6" s="24"/>
      <c r="HW6" s="17"/>
      <c r="HX6" s="120"/>
      <c r="HY6" s="65" t="s">
        <v>19</v>
      </c>
      <c r="HZ6" s="9" t="str">
        <f>IF(COUNTA(HZ15:HZ26)=0,"",SUMPRODUCT(HZ15:HZ26,HY15:HY26))</f>
        <v/>
      </c>
      <c r="IA6" s="9" t="str">
        <f>IF(COUNTA(IA15:IA26)=0,"",SUMPRODUCT(IA15:IA26,HY15:HY26))</f>
        <v/>
      </c>
      <c r="IB6" s="9" t="str">
        <f>IF(COUNTA(IB15:IB26)=0,"",SUMPRODUCT(IB15:IB26,HY15:HY26))</f>
        <v/>
      </c>
      <c r="IC6" s="9" t="str">
        <f>IF(COUNTA(IC15:IC26)=0,"",SUMPRODUCT(IC15:IC26,HY15:HY26))</f>
        <v/>
      </c>
      <c r="ID6" s="9" t="str">
        <f>IF(COUNTA(ID15:ID26)=0,"",SUMPRODUCT(ID15:ID26,HY15:HY26))</f>
        <v/>
      </c>
      <c r="IE6" s="29" t="str">
        <f>IF(COUNTA(IE15:IE26)=0,"",SUMPRODUCT(IE15:IE26,HY15:HY26))</f>
        <v/>
      </c>
      <c r="IF6" s="24"/>
      <c r="IG6" s="396"/>
      <c r="IH6" s="120"/>
      <c r="II6" s="65" t="s">
        <v>19</v>
      </c>
      <c r="IJ6" s="9" t="str">
        <f>IF(COUNTA(IJ15:IJ26)=0,"",SUMPRODUCT(IJ15:IJ26,II15:II26))</f>
        <v/>
      </c>
      <c r="IK6" s="9" t="str">
        <f>IF(COUNTA(IK15:IK26)=0,"",SUMPRODUCT(IK15:IK26,II15:II26))</f>
        <v/>
      </c>
      <c r="IL6" s="9" t="str">
        <f>IF(COUNTA(IL15:IL26)=0,"",SUMPRODUCT(IL15:IL26,II15:II26))</f>
        <v/>
      </c>
      <c r="IM6" s="9" t="str">
        <f>IF(COUNTA(IM15:IM26)=0,"",SUMPRODUCT(IM15:IM26,II15:II26))</f>
        <v/>
      </c>
      <c r="IN6" s="9" t="str">
        <f>IF(COUNTA(IN15:IN26)=0,"",SUMPRODUCT(IN15:IN26,II15:II26))</f>
        <v/>
      </c>
      <c r="IO6" s="29" t="str">
        <f>IF(COUNTA(IO15:IO26)=0,"",SUMPRODUCT(IO15:IO26,II15:II26))</f>
        <v/>
      </c>
      <c r="IP6" s="24"/>
      <c r="IQ6" s="396"/>
      <c r="IR6" s="131"/>
      <c r="JB6" s="131"/>
      <c r="JL6" s="131"/>
      <c r="JV6" s="131"/>
      <c r="KF6" s="131"/>
      <c r="KP6" s="131"/>
      <c r="KZ6" s="131"/>
      <c r="LJ6" s="131"/>
      <c r="LT6" s="131"/>
    </row>
    <row xmlns:x14ac="http://schemas.microsoft.com/office/spreadsheetml/2009/9/ac" r="7" s="4" customFormat="true" x14ac:dyDescent="0.25">
      <c r="A7" s="404" t="str">
        <f ca="true">IF(ISBLANK('Data Summary'!A9),"",'Data Summary'!A9)</f>
        <v>GIN_2008_EMIS</v>
      </c>
      <c r="B7" s="120"/>
      <c r="C7" s="46" t="s">
        <v>51</v>
      </c>
      <c r="D7" s="19"/>
      <c r="E7" s="19"/>
      <c r="F7" s="19"/>
      <c r="G7" s="19"/>
      <c r="H7" s="19"/>
      <c r="I7" s="78"/>
      <c r="J7" s="24"/>
      <c r="K7" s="17"/>
      <c r="L7" s="120"/>
      <c r="M7" s="46" t="s">
        <v>51</v>
      </c>
      <c r="N7" s="19"/>
      <c r="O7" s="19"/>
      <c r="P7" s="19"/>
      <c r="Q7" s="19"/>
      <c r="R7" s="19"/>
      <c r="S7" s="78"/>
      <c r="T7" s="24"/>
      <c r="U7" s="17"/>
      <c r="V7" s="120"/>
      <c r="W7" s="46" t="s">
        <v>51</v>
      </c>
      <c r="X7" s="19"/>
      <c r="Y7" s="19"/>
      <c r="Z7" s="19"/>
      <c r="AA7" s="19"/>
      <c r="AB7" s="19"/>
      <c r="AC7" s="78"/>
      <c r="AD7" s="24"/>
      <c r="AE7" s="17"/>
      <c r="AF7" s="120"/>
      <c r="AG7" s="46" t="s">
        <v>51</v>
      </c>
      <c r="AH7" s="19"/>
      <c r="AI7" s="19"/>
      <c r="AJ7" s="19"/>
      <c r="AK7" s="19"/>
      <c r="AL7" s="19"/>
      <c r="AM7" s="78"/>
      <c r="AN7" s="24"/>
      <c r="AO7" s="17"/>
      <c r="AP7" s="120"/>
      <c r="AQ7" s="46" t="s">
        <v>51</v>
      </c>
      <c r="AR7" s="19"/>
      <c r="AS7" s="19"/>
      <c r="AT7" s="19"/>
      <c r="AU7" s="19"/>
      <c r="AV7" s="19"/>
      <c r="AW7" s="78"/>
      <c r="AX7" s="24"/>
      <c r="AY7" s="17"/>
      <c r="AZ7" s="120"/>
      <c r="BA7" s="46" t="s">
        <v>51</v>
      </c>
      <c r="BB7" s="19"/>
      <c r="BC7" s="19"/>
      <c r="BD7" s="19"/>
      <c r="BE7" s="19"/>
      <c r="BF7" s="19"/>
      <c r="BG7" s="78"/>
      <c r="BH7" s="24"/>
      <c r="BI7" s="17"/>
      <c r="BJ7" s="120" t="s">
        <v>290</v>
      </c>
      <c r="BK7" s="46" t="s">
        <v>51</v>
      </c>
      <c r="BL7" s="19"/>
      <c r="BM7" s="19"/>
      <c r="BN7" s="19"/>
      <c r="BO7" s="19"/>
      <c r="BP7" s="19"/>
      <c r="BQ7" s="78"/>
      <c r="BR7" s="24"/>
      <c r="BS7" s="17"/>
      <c r="BT7" s="120" t="s">
        <v>290</v>
      </c>
      <c r="BU7" s="46" t="s">
        <v>51</v>
      </c>
      <c r="BV7" s="19"/>
      <c r="BW7" s="19"/>
      <c r="BX7" s="19"/>
      <c r="BY7" s="19"/>
      <c r="BZ7" s="19"/>
      <c r="CA7" s="78"/>
      <c r="CB7" s="24"/>
      <c r="CC7" s="17"/>
      <c r="CD7" s="120"/>
      <c r="CE7" s="46" t="s">
        <v>51</v>
      </c>
      <c r="CF7" s="19"/>
      <c r="CG7" s="19"/>
      <c r="CH7" s="19"/>
      <c r="CI7" s="19"/>
      <c r="CJ7" s="19"/>
      <c r="CK7" s="78"/>
      <c r="CL7" s="24"/>
      <c r="CM7" s="17"/>
      <c r="CN7" s="120"/>
      <c r="CO7" s="46" t="s">
        <v>51</v>
      </c>
      <c r="CP7" s="19"/>
      <c r="CQ7" s="19"/>
      <c r="CR7" s="19"/>
      <c r="CS7" s="19"/>
      <c r="CT7" s="19"/>
      <c r="CU7" s="78"/>
      <c r="CV7" s="24"/>
      <c r="CW7" s="17"/>
      <c r="CX7" s="120"/>
      <c r="CY7" s="46" t="s">
        <v>51</v>
      </c>
      <c r="CZ7" s="19"/>
      <c r="DA7" s="19"/>
      <c r="DB7" s="19"/>
      <c r="DC7" s="19"/>
      <c r="DD7" s="19"/>
      <c r="DE7" s="78"/>
      <c r="DF7" s="24"/>
      <c r="DG7" s="17"/>
      <c r="DH7" s="120"/>
      <c r="DI7" s="46" t="s">
        <v>51</v>
      </c>
      <c r="DJ7" s="19"/>
      <c r="DK7" s="19"/>
      <c r="DL7" s="19"/>
      <c r="DM7" s="19"/>
      <c r="DN7" s="19"/>
      <c r="DO7" s="78"/>
      <c r="DP7" s="24"/>
      <c r="DQ7" s="17"/>
      <c r="DR7" s="120"/>
      <c r="DS7" s="46" t="s">
        <v>51</v>
      </c>
      <c r="DT7" s="19"/>
      <c r="DU7" s="19"/>
      <c r="DV7" s="19"/>
      <c r="DW7" s="19"/>
      <c r="DX7" s="19"/>
      <c r="DY7" s="78"/>
      <c r="DZ7" s="24"/>
      <c r="EA7" s="17"/>
      <c r="EB7" s="120"/>
      <c r="EC7" s="46" t="s">
        <v>51</v>
      </c>
      <c r="ED7" s="19">
        <f>EH7</f>
        <v>72.239211688752974</v>
      </c>
      <c r="EE7" s="19"/>
      <c r="EF7" s="19"/>
      <c r="EG7" s="19"/>
      <c r="EH7" s="19">
        <f>6378/EH34*100</f>
        <v>72.239211688752974</v>
      </c>
      <c r="EI7" s="78"/>
      <c r="EJ7" s="24"/>
      <c r="EK7" s="17"/>
      <c r="EL7" s="120"/>
      <c r="EM7" s="46" t="s">
        <v>51</v>
      </c>
      <c r="EN7" s="19"/>
      <c r="EO7" s="19"/>
      <c r="EP7" s="19"/>
      <c r="EQ7" s="19"/>
      <c r="ER7" s="19"/>
      <c r="ES7" s="78"/>
      <c r="ET7" s="24"/>
      <c r="EU7" s="17"/>
      <c r="EV7" s="120"/>
      <c r="EW7" s="103" t="s">
        <v>51</v>
      </c>
      <c r="EX7" s="19">
        <f>FB7</f>
        <v>74.5403417694138</v>
      </c>
      <c r="EY7" s="19"/>
      <c r="EZ7" s="19"/>
      <c r="FA7" s="19"/>
      <c r="FB7" s="19">
        <f>6892/FB34*100</f>
        <v>74.5403417694138</v>
      </c>
      <c r="FC7" s="78"/>
      <c r="FD7" s="24"/>
      <c r="FE7" s="17"/>
      <c r="FF7" s="120" t="s">
        <v>277</v>
      </c>
      <c r="FG7" s="103" t="s">
        <v>51</v>
      </c>
      <c r="FH7" s="19">
        <f>FL7</f>
        <v>75.311225023538029</v>
      </c>
      <c r="FI7" s="19"/>
      <c r="FJ7" s="19"/>
      <c r="FK7" s="19"/>
      <c r="FL7" s="19">
        <f>7199/FL34*100</f>
        <v>75.311225023538029</v>
      </c>
      <c r="FM7" s="78"/>
      <c r="FN7" s="24"/>
      <c r="FO7" s="17"/>
      <c r="FP7" s="120"/>
      <c r="FQ7" s="103" t="s">
        <v>51</v>
      </c>
      <c r="FR7" s="19"/>
      <c r="FS7" s="19"/>
      <c r="FT7" s="19"/>
      <c r="FU7" s="19"/>
      <c r="FV7" s="19"/>
      <c r="FW7" s="78"/>
      <c r="FX7" s="24"/>
      <c r="FY7" s="17"/>
      <c r="FZ7" s="120" t="s">
        <v>290</v>
      </c>
      <c r="GA7" s="103" t="s">
        <v>51</v>
      </c>
      <c r="GB7" s="19">
        <v>76.286263014252498</v>
      </c>
      <c r="GC7" s="19"/>
      <c r="GD7" s="19"/>
      <c r="GE7" s="19"/>
      <c r="GF7" s="19">
        <v>76.286263014252498</v>
      </c>
      <c r="GG7" s="78"/>
      <c r="GH7" s="24"/>
      <c r="GI7" s="17"/>
      <c r="GJ7" s="120"/>
      <c r="GK7" s="103" t="s">
        <v>51</v>
      </c>
      <c r="GL7" s="19"/>
      <c r="GM7" s="19"/>
      <c r="GN7" s="19"/>
      <c r="GO7" s="19"/>
      <c r="GP7" s="19"/>
      <c r="GQ7" s="78"/>
      <c r="GR7" s="24"/>
      <c r="GS7" s="17"/>
      <c r="GT7" s="120"/>
      <c r="GU7" s="103" t="s">
        <v>51</v>
      </c>
      <c r="GV7" s="19"/>
      <c r="GW7" s="19"/>
      <c r="GX7" s="19"/>
      <c r="GY7" s="19"/>
      <c r="GZ7" s="19"/>
      <c r="HA7" s="78"/>
      <c r="HB7" s="24"/>
      <c r="HC7" s="17"/>
      <c r="HD7" s="120" t="s">
        <v>290</v>
      </c>
      <c r="HE7" s="103" t="s">
        <v>51</v>
      </c>
      <c r="HF7" s="19"/>
      <c r="HG7" s="19"/>
      <c r="HH7" s="19"/>
      <c r="HI7" s="19"/>
      <c r="HJ7" s="19"/>
      <c r="HK7" s="78"/>
      <c r="HL7" s="24"/>
      <c r="HM7" s="17"/>
      <c r="HN7" s="120" t="s">
        <v>290</v>
      </c>
      <c r="HO7" s="103" t="s">
        <v>51</v>
      </c>
      <c r="HP7" s="19"/>
      <c r="HQ7" s="19"/>
      <c r="HR7" s="19"/>
      <c r="HS7" s="19"/>
      <c r="HT7" s="19"/>
      <c r="HU7" s="78"/>
      <c r="HV7" s="24"/>
      <c r="HW7" s="17"/>
      <c r="HX7" s="120"/>
      <c r="HY7" s="103" t="s">
        <v>51</v>
      </c>
      <c r="HZ7" s="19"/>
      <c r="IA7" s="19"/>
      <c r="IB7" s="19"/>
      <c r="IC7" s="19"/>
      <c r="ID7" s="19"/>
      <c r="IE7" s="78"/>
      <c r="IF7" s="24"/>
      <c r="IG7" s="396"/>
      <c r="IH7" s="120" t="s">
        <v>357</v>
      </c>
      <c r="II7" s="103" t="s">
        <v>51</v>
      </c>
      <c r="IJ7" s="19"/>
      <c r="IK7" s="19"/>
      <c r="IL7" s="19"/>
      <c r="IM7" s="19">
        <v>99.6</v>
      </c>
      <c r="IN7" s="19"/>
      <c r="IO7" s="78">
        <v>98.3</v>
      </c>
      <c r="IP7" s="24"/>
      <c r="IQ7" s="396"/>
      <c r="IR7" s="131"/>
      <c r="JB7" s="131"/>
      <c r="JL7" s="131"/>
      <c r="JV7" s="131"/>
      <c r="KF7" s="131"/>
      <c r="KP7" s="131"/>
      <c r="KZ7" s="131"/>
      <c r="LJ7" s="131"/>
      <c r="LT7" s="131"/>
    </row>
    <row xmlns:x14ac="http://schemas.microsoft.com/office/spreadsheetml/2009/9/ac" r="8" s="4" customFormat="true" x14ac:dyDescent="0.25">
      <c r="A8" s="404" t="str">
        <f ca="true">IF(ISBLANK('Data Summary'!A10),"",'Data Summary'!A10)</f>
        <v>GIN_2009_EMIS</v>
      </c>
      <c r="B8" s="120"/>
      <c r="C8" s="46" t="s">
        <v>56</v>
      </c>
      <c r="D8" s="79"/>
      <c r="E8" s="19"/>
      <c r="F8" s="19"/>
      <c r="G8" s="19"/>
      <c r="H8" s="19"/>
      <c r="I8" s="78"/>
      <c r="J8" s="24"/>
      <c r="K8" s="17"/>
      <c r="L8" s="120"/>
      <c r="M8" s="46" t="s">
        <v>56</v>
      </c>
      <c r="N8" s="79"/>
      <c r="O8" s="19"/>
      <c r="P8" s="19"/>
      <c r="Q8" s="19"/>
      <c r="R8" s="19"/>
      <c r="S8" s="78"/>
      <c r="T8" s="24"/>
      <c r="U8" s="17"/>
      <c r="V8" s="120"/>
      <c r="W8" s="46" t="s">
        <v>56</v>
      </c>
      <c r="X8" s="79"/>
      <c r="Y8" s="19"/>
      <c r="Z8" s="19"/>
      <c r="AA8" s="19"/>
      <c r="AB8" s="19"/>
      <c r="AC8" s="78"/>
      <c r="AD8" s="24"/>
      <c r="AE8" s="17"/>
      <c r="AF8" s="120"/>
      <c r="AG8" s="46" t="s">
        <v>56</v>
      </c>
      <c r="AH8" s="79"/>
      <c r="AI8" s="19"/>
      <c r="AJ8" s="19"/>
      <c r="AK8" s="19"/>
      <c r="AL8" s="19"/>
      <c r="AM8" s="78"/>
      <c r="AN8" s="24"/>
      <c r="AO8" s="17"/>
      <c r="AP8" s="120"/>
      <c r="AQ8" s="46" t="s">
        <v>56</v>
      </c>
      <c r="AR8" s="79"/>
      <c r="AS8" s="19"/>
      <c r="AT8" s="19"/>
      <c r="AU8" s="19"/>
      <c r="AV8" s="19"/>
      <c r="AW8" s="78"/>
      <c r="AX8" s="24"/>
      <c r="AY8" s="17"/>
      <c r="AZ8" s="120" t="s">
        <v>56</v>
      </c>
      <c r="BA8" s="46" t="s">
        <v>56</v>
      </c>
      <c r="BB8" s="79">
        <f>(BF8*BP33+BG8*BQ33)/(BL33)</f>
        <v>67.152919369786844</v>
      </c>
      <c r="BC8" s="19"/>
      <c r="BD8" s="19"/>
      <c r="BE8" s="19"/>
      <c r="BF8" s="19">
        <v>64.400000000000006</v>
      </c>
      <c r="BG8" s="78">
        <v>78.5</v>
      </c>
      <c r="BH8" s="24"/>
      <c r="BI8" s="17"/>
      <c r="BJ8" s="120" t="s">
        <v>209</v>
      </c>
      <c r="BK8" s="46" t="s">
        <v>56</v>
      </c>
      <c r="BL8" s="79"/>
      <c r="BM8" s="19"/>
      <c r="BN8" s="19"/>
      <c r="BO8" s="19"/>
      <c r="BP8" s="19"/>
      <c r="BQ8" s="78"/>
      <c r="BR8" s="24"/>
      <c r="BS8" s="17"/>
      <c r="BT8" s="120" t="s">
        <v>209</v>
      </c>
      <c r="BU8" s="46" t="s">
        <v>56</v>
      </c>
      <c r="BV8" s="79"/>
      <c r="BW8" s="19"/>
      <c r="BX8" s="19"/>
      <c r="BY8" s="19"/>
      <c r="BZ8" s="19"/>
      <c r="CA8" s="78"/>
      <c r="CB8" s="24"/>
      <c r="CC8" s="17"/>
      <c r="CD8" s="120" t="s">
        <v>56</v>
      </c>
      <c r="CE8" s="46" t="s">
        <v>56</v>
      </c>
      <c r="CF8" s="79">
        <f>(CJ8*BZ33+CK8*CA33)/(BV33)</f>
        <v>64.383701114266984</v>
      </c>
      <c r="CG8" s="19"/>
      <c r="CH8" s="19"/>
      <c r="CI8" s="19"/>
      <c r="CJ8" s="19">
        <v>62.1</v>
      </c>
      <c r="CK8" s="78">
        <v>80.599999999999994</v>
      </c>
      <c r="CL8" s="24"/>
      <c r="CM8" s="17"/>
      <c r="CN8" s="120" t="s">
        <v>204</v>
      </c>
      <c r="CO8" s="46" t="s">
        <v>56</v>
      </c>
      <c r="CP8" s="19"/>
      <c r="CQ8" s="19"/>
      <c r="CR8" s="19"/>
      <c r="CS8" s="19">
        <v>63.244837758112091</v>
      </c>
      <c r="CT8" s="19"/>
      <c r="CU8" s="78"/>
      <c r="CV8" s="24"/>
      <c r="CW8" s="17"/>
      <c r="CX8" s="120"/>
      <c r="CY8" s="46" t="s">
        <v>56</v>
      </c>
      <c r="CZ8" s="19"/>
      <c r="DA8" s="19"/>
      <c r="DB8" s="19"/>
      <c r="DC8" s="19"/>
      <c r="DD8" s="19"/>
      <c r="DE8" s="78"/>
      <c r="DF8" s="24"/>
      <c r="DG8" s="17"/>
      <c r="DH8" s="120" t="s">
        <v>204</v>
      </c>
      <c r="DI8" s="46" t="s">
        <v>56</v>
      </c>
      <c r="DJ8" s="79"/>
      <c r="DK8" s="19"/>
      <c r="DL8" s="19"/>
      <c r="DM8" s="19">
        <v>54.540389972144844</v>
      </c>
      <c r="DN8" s="19"/>
      <c r="DO8" s="78"/>
      <c r="DP8" s="24"/>
      <c r="DQ8" s="17"/>
      <c r="DR8" s="120" t="s">
        <v>56</v>
      </c>
      <c r="DS8" s="46" t="s">
        <v>56</v>
      </c>
      <c r="DT8" s="79">
        <f>(DX8*8475+DY8*1341)/(8475+1341)</f>
        <v>62.448655256723718</v>
      </c>
      <c r="DU8" s="19"/>
      <c r="DV8" s="19"/>
      <c r="DW8" s="19"/>
      <c r="DX8" s="19">
        <v>60.7</v>
      </c>
      <c r="DY8" s="78">
        <v>73.5</v>
      </c>
      <c r="DZ8" s="24"/>
      <c r="EA8" s="17"/>
      <c r="EB8" s="120" t="s">
        <v>153</v>
      </c>
      <c r="EC8" s="46" t="s">
        <v>56</v>
      </c>
      <c r="ED8" s="79">
        <f>EH8</f>
        <v>66.915845509117673</v>
      </c>
      <c r="EE8" s="19"/>
      <c r="EF8" s="19"/>
      <c r="EG8" s="19">
        <v>60.712414876898904</v>
      </c>
      <c r="EH8" s="19">
        <v>66.915845509117673</v>
      </c>
      <c r="EI8" s="78"/>
      <c r="EJ8" s="24"/>
      <c r="EK8" s="17"/>
      <c r="EL8" s="120" t="s">
        <v>56</v>
      </c>
      <c r="EM8" s="46" t="s">
        <v>56</v>
      </c>
      <c r="EN8" s="79"/>
      <c r="EO8" s="19"/>
      <c r="EP8" s="19"/>
      <c r="EQ8" s="19"/>
      <c r="ER8" s="19"/>
      <c r="ES8" s="78">
        <v>82.7</v>
      </c>
      <c r="ET8" s="24"/>
      <c r="EU8" s="17"/>
      <c r="EV8" s="120" t="s">
        <v>153</v>
      </c>
      <c r="EW8" s="103" t="s">
        <v>56</v>
      </c>
      <c r="EX8" s="19">
        <f>FB8</f>
        <v>70.041098853558296</v>
      </c>
      <c r="EY8" s="19">
        <f>2387/EY34*100</f>
        <v>86.95810564663023</v>
      </c>
      <c r="EZ8" s="19">
        <f>4089/EZ34*100</f>
        <v>62.89801568989386</v>
      </c>
      <c r="FA8" s="19">
        <f>1226/FA34*100</f>
        <v>70.217640320733096</v>
      </c>
      <c r="FB8" s="19">
        <f>6476/FB34*100</f>
        <v>70.041098853558296</v>
      </c>
      <c r="FC8" s="78"/>
      <c r="FD8" s="24"/>
      <c r="FE8" s="17"/>
      <c r="FF8" s="120" t="s">
        <v>209</v>
      </c>
      <c r="FG8" s="103" t="s">
        <v>56</v>
      </c>
      <c r="FH8" s="19">
        <v>70.718694424102935</v>
      </c>
      <c r="FI8" s="19">
        <v>87.723693629205428</v>
      </c>
      <c r="FJ8" s="19">
        <v>63.695491500369549</v>
      </c>
      <c r="FK8" s="19"/>
      <c r="FL8" s="19">
        <v>70.718694424102935</v>
      </c>
      <c r="FM8" s="78"/>
      <c r="FN8" s="24"/>
      <c r="FO8" s="17"/>
      <c r="FP8" s="120"/>
      <c r="FQ8" s="103" t="s">
        <v>56</v>
      </c>
      <c r="FR8" s="19"/>
      <c r="FS8" s="19"/>
      <c r="FT8" s="19"/>
      <c r="FU8" s="19"/>
      <c r="FV8" s="19"/>
      <c r="FW8" s="78"/>
      <c r="FX8" s="24"/>
      <c r="FY8" s="17"/>
      <c r="FZ8" s="120" t="s">
        <v>209</v>
      </c>
      <c r="GA8" s="103" t="s">
        <v>56</v>
      </c>
      <c r="GB8" s="19">
        <v>71.697159607803499</v>
      </c>
      <c r="GC8" s="19">
        <v>88.648090815273477</v>
      </c>
      <c r="GD8" s="19">
        <v>64.643572860005733</v>
      </c>
      <c r="GE8" s="19"/>
      <c r="GF8" s="19">
        <v>71.697159607803499</v>
      </c>
      <c r="GG8" s="78"/>
      <c r="GH8" s="24"/>
      <c r="GI8" s="17"/>
      <c r="GJ8" s="120" t="s">
        <v>209</v>
      </c>
      <c r="GK8" s="103" t="s">
        <v>56</v>
      </c>
      <c r="GL8" s="19">
        <v>73.736873390132757</v>
      </c>
      <c r="GM8" s="19">
        <v>89.081225033288945</v>
      </c>
      <c r="GN8" s="19">
        <v>67.23554301833569</v>
      </c>
      <c r="GO8" s="19">
        <v>29.904926534140021</v>
      </c>
      <c r="GP8" s="19">
        <v>73.736873390132757</v>
      </c>
      <c r="GQ8" s="78"/>
      <c r="GR8" s="24"/>
      <c r="GS8" s="17"/>
      <c r="GT8" s="120"/>
      <c r="GU8" s="103" t="s">
        <v>56</v>
      </c>
      <c r="GV8" s="19"/>
      <c r="GW8" s="19"/>
      <c r="GX8" s="19"/>
      <c r="GY8" s="19"/>
      <c r="GZ8" s="19"/>
      <c r="HA8" s="78"/>
      <c r="HB8" s="24"/>
      <c r="HC8" s="17"/>
      <c r="HD8" s="120" t="s">
        <v>209</v>
      </c>
      <c r="HE8" s="103" t="s">
        <v>56</v>
      </c>
      <c r="HF8" s="19">
        <v>69.004767000680999</v>
      </c>
      <c r="HG8" s="19">
        <v>83.832140533506831</v>
      </c>
      <c r="HH8" s="19">
        <v>62.678695350451072</v>
      </c>
      <c r="HI8" s="19"/>
      <c r="HJ8" s="19">
        <v>69.004767000680999</v>
      </c>
      <c r="HK8" s="78"/>
      <c r="HL8" s="24"/>
      <c r="HM8" s="17"/>
      <c r="HN8" s="120" t="s">
        <v>209</v>
      </c>
      <c r="HO8" s="103" t="s">
        <v>56</v>
      </c>
      <c r="HP8" s="19">
        <v>66.382779597566682</v>
      </c>
      <c r="HQ8" s="19">
        <v>77.737556561085981</v>
      </c>
      <c r="HR8" s="19">
        <v>61.275440976933517</v>
      </c>
      <c r="HS8" s="19"/>
      <c r="HT8" s="19">
        <v>66.382779597566682</v>
      </c>
      <c r="HU8" s="78"/>
      <c r="HV8" s="24"/>
      <c r="HW8" s="17"/>
      <c r="HX8" s="120"/>
      <c r="HY8" s="103" t="s">
        <v>56</v>
      </c>
      <c r="HZ8" s="19"/>
      <c r="IA8" s="19"/>
      <c r="IB8" s="19"/>
      <c r="IC8" s="19"/>
      <c r="ID8" s="19"/>
      <c r="IE8" s="78"/>
      <c r="IF8" s="24"/>
      <c r="IG8" s="396"/>
      <c r="IH8" s="120" t="s">
        <v>358</v>
      </c>
      <c r="II8" s="103" t="s">
        <v>56</v>
      </c>
      <c r="IJ8" s="19">
        <v>75.322534403669721</v>
      </c>
      <c r="IK8" s="19"/>
      <c r="IL8" s="19"/>
      <c r="IM8" s="19">
        <v>74.254106604089841</v>
      </c>
      <c r="IN8" s="19">
        <v>75.613091439511351</v>
      </c>
      <c r="IO8" s="78"/>
      <c r="IP8" s="24"/>
      <c r="IQ8" s="396"/>
      <c r="IR8" s="131"/>
      <c r="JB8" s="131"/>
      <c r="JL8" s="131"/>
      <c r="JV8" s="131"/>
      <c r="KF8" s="131"/>
      <c r="KP8" s="131"/>
      <c r="KZ8" s="131"/>
      <c r="LJ8" s="131"/>
      <c r="LT8" s="131"/>
    </row>
    <row xmlns:x14ac="http://schemas.microsoft.com/office/spreadsheetml/2009/9/ac" r="9" s="4" customFormat="true" x14ac:dyDescent="0.25">
      <c r="A9" s="404" t="str">
        <f ca="true">IF(ISBLANK('Data Summary'!A11),"",'Data Summary'!A11)</f>
        <v>GIN_2010_UIS</v>
      </c>
      <c r="B9" s="120"/>
      <c r="C9" s="46" t="s">
        <v>95</v>
      </c>
      <c r="D9" s="19"/>
      <c r="E9" s="19"/>
      <c r="F9" s="19"/>
      <c r="G9" s="19"/>
      <c r="H9" s="19"/>
      <c r="I9" s="78"/>
      <c r="J9" s="24"/>
      <c r="K9" s="17"/>
      <c r="L9" s="120"/>
      <c r="M9" s="46" t="s">
        <v>95</v>
      </c>
      <c r="N9" s="19"/>
      <c r="O9" s="19"/>
      <c r="P9" s="19"/>
      <c r="Q9" s="19"/>
      <c r="R9" s="19"/>
      <c r="S9" s="78"/>
      <c r="T9" s="24"/>
      <c r="U9" s="17"/>
      <c r="V9" s="120"/>
      <c r="W9" s="46" t="s">
        <v>95</v>
      </c>
      <c r="X9" s="19"/>
      <c r="Y9" s="19"/>
      <c r="Z9" s="19"/>
      <c r="AA9" s="19"/>
      <c r="AB9" s="19"/>
      <c r="AC9" s="78"/>
      <c r="AD9" s="24"/>
      <c r="AE9" s="17"/>
      <c r="AF9" s="120"/>
      <c r="AG9" s="46" t="s">
        <v>95</v>
      </c>
      <c r="AH9" s="19"/>
      <c r="AI9" s="19"/>
      <c r="AJ9" s="19"/>
      <c r="AK9" s="19"/>
      <c r="AL9" s="19"/>
      <c r="AM9" s="78"/>
      <c r="AN9" s="24"/>
      <c r="AO9" s="17"/>
      <c r="AP9" s="120"/>
      <c r="AQ9" s="46" t="s">
        <v>95</v>
      </c>
      <c r="AR9" s="19"/>
      <c r="AS9" s="19"/>
      <c r="AT9" s="19"/>
      <c r="AU9" s="19"/>
      <c r="AV9" s="19"/>
      <c r="AW9" s="78"/>
      <c r="AX9" s="24"/>
      <c r="AY9" s="17"/>
      <c r="AZ9" s="120"/>
      <c r="BA9" s="46" t="s">
        <v>95</v>
      </c>
      <c r="BB9" s="19"/>
      <c r="BC9" s="19"/>
      <c r="BD9" s="19"/>
      <c r="BE9" s="19"/>
      <c r="BF9" s="19"/>
      <c r="BG9" s="78"/>
      <c r="BH9" s="24"/>
      <c r="BI9" s="17"/>
      <c r="BJ9" s="120"/>
      <c r="BK9" s="46" t="s">
        <v>95</v>
      </c>
      <c r="BL9" s="19"/>
      <c r="BM9" s="19"/>
      <c r="BN9" s="19"/>
      <c r="BO9" s="19"/>
      <c r="BP9" s="19"/>
      <c r="BQ9" s="78"/>
      <c r="BR9" s="24"/>
      <c r="BS9" s="17"/>
      <c r="BT9" s="120"/>
      <c r="BU9" s="46" t="s">
        <v>95</v>
      </c>
      <c r="BV9" s="19"/>
      <c r="BW9" s="19"/>
      <c r="BX9" s="19"/>
      <c r="BY9" s="19"/>
      <c r="BZ9" s="19"/>
      <c r="CA9" s="78"/>
      <c r="CB9" s="24"/>
      <c r="CC9" s="17"/>
      <c r="CD9" s="120"/>
      <c r="CE9" s="46" t="s">
        <v>95</v>
      </c>
      <c r="CF9" s="19"/>
      <c r="CG9" s="19"/>
      <c r="CH9" s="19"/>
      <c r="CI9" s="19"/>
      <c r="CJ9" s="19"/>
      <c r="CK9" s="78"/>
      <c r="CL9" s="24"/>
      <c r="CM9" s="17"/>
      <c r="CN9" s="120"/>
      <c r="CO9" s="46" t="s">
        <v>95</v>
      </c>
      <c r="CP9" s="19"/>
      <c r="CQ9" s="19"/>
      <c r="CR9" s="19"/>
      <c r="CS9" s="19"/>
      <c r="CT9" s="19"/>
      <c r="CU9" s="78"/>
      <c r="CV9" s="24"/>
      <c r="CW9" s="17"/>
      <c r="CX9" s="120"/>
      <c r="CY9" s="46" t="s">
        <v>95</v>
      </c>
      <c r="CZ9" s="19"/>
      <c r="DA9" s="19"/>
      <c r="DB9" s="19"/>
      <c r="DC9" s="19"/>
      <c r="DD9" s="19"/>
      <c r="DE9" s="78"/>
      <c r="DF9" s="24"/>
      <c r="DG9" s="17"/>
      <c r="DH9" s="120"/>
      <c r="DI9" s="46" t="s">
        <v>95</v>
      </c>
      <c r="DJ9" s="19"/>
      <c r="DK9" s="19"/>
      <c r="DL9" s="19"/>
      <c r="DM9" s="19"/>
      <c r="DN9" s="19"/>
      <c r="DO9" s="78"/>
      <c r="DP9" s="24"/>
      <c r="DQ9" s="17"/>
      <c r="DR9" s="120"/>
      <c r="DS9" s="46" t="s">
        <v>95</v>
      </c>
      <c r="DT9" s="19"/>
      <c r="DU9" s="19"/>
      <c r="DV9" s="19"/>
      <c r="DW9" s="19"/>
      <c r="DX9" s="19"/>
      <c r="DY9" s="78"/>
      <c r="DZ9" s="24"/>
      <c r="EA9" s="17"/>
      <c r="EB9" s="120"/>
      <c r="EC9" s="46" t="s">
        <v>95</v>
      </c>
      <c r="ED9" s="393">
        <f>ED8/100*ED7</f>
        <v>48.339479290650416</v>
      </c>
      <c r="EE9" s="393"/>
      <c r="EF9" s="393"/>
      <c r="EG9" s="393"/>
      <c r="EH9" s="393">
        <f>EH8/100*EH7</f>
        <v>48.339479290650416</v>
      </c>
      <c r="EI9" s="78"/>
      <c r="EJ9" s="24"/>
      <c r="EK9" s="17"/>
      <c r="EL9" s="120"/>
      <c r="EM9" s="46" t="s">
        <v>95</v>
      </c>
      <c r="EN9" s="19"/>
      <c r="EO9" s="19"/>
      <c r="EP9" s="19"/>
      <c r="EQ9" s="19"/>
      <c r="ER9" s="19"/>
      <c r="ES9" s="78"/>
      <c r="ET9" s="24"/>
      <c r="EU9" s="17"/>
      <c r="EV9" s="120"/>
      <c r="EW9" s="103" t="s">
        <v>95</v>
      </c>
      <c r="EX9" s="393">
        <f>EX8/100*EX7</f>
        <v>52.208874464495324</v>
      </c>
      <c r="EY9" s="393"/>
      <c r="EZ9" s="393"/>
      <c r="FA9" s="393"/>
      <c r="FB9" s="393">
        <f>FB8/100*FB7</f>
        <v>52.208874464495324</v>
      </c>
      <c r="FC9" s="78"/>
      <c r="FD9" s="24"/>
      <c r="FE9" s="17"/>
      <c r="FF9" s="120"/>
      <c r="FG9" s="103" t="s">
        <v>95</v>
      </c>
      <c r="FH9" s="393">
        <f>FH8/100*FH7</f>
        <v>53.2591150914444</v>
      </c>
      <c r="FI9" s="393"/>
      <c r="FJ9" s="393"/>
      <c r="FK9" s="393"/>
      <c r="FL9" s="393">
        <f>FL8/100*FL7</f>
        <v>53.2591150914444</v>
      </c>
      <c r="FM9" s="78"/>
      <c r="FN9" s="24"/>
      <c r="FO9" s="17"/>
      <c r="FP9" s="120"/>
      <c r="FQ9" s="103" t="s">
        <v>95</v>
      </c>
      <c r="FR9" s="19"/>
      <c r="FS9" s="19"/>
      <c r="FT9" s="19"/>
      <c r="FU9" s="19"/>
      <c r="FV9" s="19"/>
      <c r="FW9" s="78"/>
      <c r="FX9" s="24"/>
      <c r="FY9" s="17"/>
      <c r="FZ9" s="120"/>
      <c r="GA9" s="103" t="s">
        <v>95</v>
      </c>
      <c r="GB9" s="393">
        <v>54.69508375215738</v>
      </c>
      <c r="GC9" s="393"/>
      <c r="GD9" s="393"/>
      <c r="GE9" s="393"/>
      <c r="GF9" s="393">
        <v>54.69508375215738</v>
      </c>
      <c r="GG9" s="78"/>
      <c r="GH9" s="24"/>
      <c r="GI9" s="17"/>
      <c r="GJ9" s="120"/>
      <c r="GK9" s="103" t="s">
        <v>95</v>
      </c>
      <c r="GL9" s="393"/>
      <c r="GM9" s="393"/>
      <c r="GN9" s="393"/>
      <c r="GO9" s="393"/>
      <c r="GP9" s="393"/>
      <c r="GQ9" s="78"/>
      <c r="GR9" s="24"/>
      <c r="GS9" s="17"/>
      <c r="GT9" s="120"/>
      <c r="GU9" s="103" t="s">
        <v>95</v>
      </c>
      <c r="GV9" s="19"/>
      <c r="GW9" s="19"/>
      <c r="GX9" s="19"/>
      <c r="GY9" s="19"/>
      <c r="GZ9" s="19"/>
      <c r="HA9" s="78"/>
      <c r="HB9" s="24"/>
      <c r="HC9" s="17"/>
      <c r="HD9" s="120"/>
      <c r="HE9" s="103" t="s">
        <v>95</v>
      </c>
      <c r="HF9" s="393"/>
      <c r="HG9" s="393"/>
      <c r="HH9" s="393"/>
      <c r="HI9" s="393"/>
      <c r="HJ9" s="393"/>
      <c r="HK9" s="78"/>
      <c r="HL9" s="24"/>
      <c r="HM9" s="17"/>
      <c r="HN9" s="120"/>
      <c r="HO9" s="103" t="s">
        <v>95</v>
      </c>
      <c r="HP9" s="393"/>
      <c r="HQ9" s="393"/>
      <c r="HR9" s="393"/>
      <c r="HS9" s="393"/>
      <c r="HT9" s="393"/>
      <c r="HU9" s="78"/>
      <c r="HV9" s="24"/>
      <c r="HW9" s="17"/>
      <c r="HX9" s="120"/>
      <c r="HY9" s="103" t="s">
        <v>95</v>
      </c>
      <c r="HZ9" s="19"/>
      <c r="IA9" s="19"/>
      <c r="IB9" s="19"/>
      <c r="IC9" s="19"/>
      <c r="ID9" s="19"/>
      <c r="IE9" s="78"/>
      <c r="IF9" s="24"/>
      <c r="IG9" s="396"/>
      <c r="IH9" s="120"/>
      <c r="II9" s="103" t="s">
        <v>95</v>
      </c>
      <c r="IJ9" s="19"/>
      <c r="IK9" s="19"/>
      <c r="IL9" s="19"/>
      <c r="IM9" s="19"/>
      <c r="IN9" s="19"/>
      <c r="IO9" s="78"/>
      <c r="IP9" s="24"/>
      <c r="IQ9" s="396"/>
      <c r="IR9" s="131"/>
      <c r="JB9" s="131"/>
      <c r="JL9" s="131"/>
      <c r="JV9" s="131"/>
      <c r="KF9" s="131"/>
      <c r="KP9" s="131"/>
      <c r="KZ9" s="131"/>
      <c r="LJ9" s="131"/>
      <c r="LT9" s="131"/>
    </row>
    <row xmlns:x14ac="http://schemas.microsoft.com/office/spreadsheetml/2009/9/ac" r="10" s="4" customFormat="true" x14ac:dyDescent="0.25">
      <c r="A10" s="404" t="str">
        <f ca="true">IF(ISBLANK('Data Summary'!A12),"",'Data Summary'!A12)</f>
        <v>GIN_2010_EMIS</v>
      </c>
      <c r="B10" s="120"/>
      <c r="C10" s="65" t="s">
        <v>21</v>
      </c>
      <c r="D10" s="79"/>
      <c r="E10" s="19"/>
      <c r="F10" s="19"/>
      <c r="G10" s="19"/>
      <c r="H10" s="7"/>
      <c r="I10" s="26"/>
      <c r="J10" s="24"/>
      <c r="K10" s="17"/>
      <c r="L10" s="120"/>
      <c r="M10" s="65" t="s">
        <v>21</v>
      </c>
      <c r="N10" s="79"/>
      <c r="O10" s="19"/>
      <c r="P10" s="19"/>
      <c r="Q10" s="19"/>
      <c r="R10" s="7"/>
      <c r="S10" s="26"/>
      <c r="T10" s="24"/>
      <c r="U10" s="17"/>
      <c r="V10" s="120"/>
      <c r="W10" s="65" t="s">
        <v>21</v>
      </c>
      <c r="X10" s="79"/>
      <c r="Y10" s="19"/>
      <c r="Z10" s="19"/>
      <c r="AA10" s="19"/>
      <c r="AB10" s="7"/>
      <c r="AC10" s="26"/>
      <c r="AD10" s="24"/>
      <c r="AE10" s="17"/>
      <c r="AF10" s="120"/>
      <c r="AG10" s="65" t="s">
        <v>21</v>
      </c>
      <c r="AH10" s="79"/>
      <c r="AI10" s="19"/>
      <c r="AJ10" s="19"/>
      <c r="AK10" s="19"/>
      <c r="AL10" s="7"/>
      <c r="AM10" s="26"/>
      <c r="AN10" s="24"/>
      <c r="AO10" s="17"/>
      <c r="AP10" s="120"/>
      <c r="AQ10" s="65" t="s">
        <v>21</v>
      </c>
      <c r="AR10" s="79"/>
      <c r="AS10" s="19"/>
      <c r="AT10" s="19"/>
      <c r="AU10" s="19"/>
      <c r="AV10" s="7"/>
      <c r="AW10" s="26"/>
      <c r="AX10" s="24"/>
      <c r="AY10" s="17"/>
      <c r="AZ10" s="120"/>
      <c r="BA10" s="65" t="s">
        <v>21</v>
      </c>
      <c r="BB10" s="79"/>
      <c r="BC10" s="19"/>
      <c r="BD10" s="19"/>
      <c r="BE10" s="19"/>
      <c r="BF10" s="7"/>
      <c r="BG10" s="26"/>
      <c r="BH10" s="24"/>
      <c r="BI10" s="17"/>
      <c r="BJ10" s="120"/>
      <c r="BK10" s="65" t="s">
        <v>21</v>
      </c>
      <c r="BL10" s="79"/>
      <c r="BM10" s="19"/>
      <c r="BN10" s="19"/>
      <c r="BO10" s="19"/>
      <c r="BP10" s="7"/>
      <c r="BQ10" s="26"/>
      <c r="BR10" s="24"/>
      <c r="BS10" s="17"/>
      <c r="BT10" s="120"/>
      <c r="BU10" s="65" t="s">
        <v>21</v>
      </c>
      <c r="BV10" s="79"/>
      <c r="BW10" s="19"/>
      <c r="BX10" s="19"/>
      <c r="BY10" s="19"/>
      <c r="BZ10" s="7"/>
      <c r="CA10" s="26"/>
      <c r="CB10" s="24"/>
      <c r="CC10" s="17"/>
      <c r="CD10" s="120"/>
      <c r="CE10" s="65" t="s">
        <v>21</v>
      </c>
      <c r="CF10" s="79"/>
      <c r="CG10" s="19"/>
      <c r="CH10" s="19"/>
      <c r="CI10" s="19"/>
      <c r="CJ10" s="19"/>
      <c r="CK10" s="78"/>
      <c r="CL10" s="24"/>
      <c r="CM10" s="17"/>
      <c r="CN10" s="120"/>
      <c r="CO10" s="65" t="s">
        <v>21</v>
      </c>
      <c r="CP10" s="79"/>
      <c r="CQ10" s="19"/>
      <c r="CR10" s="19"/>
      <c r="CS10" s="19"/>
      <c r="CT10" s="7"/>
      <c r="CU10" s="26"/>
      <c r="CV10" s="24"/>
      <c r="CW10" s="17"/>
      <c r="CX10" s="120"/>
      <c r="CY10" s="65" t="s">
        <v>21</v>
      </c>
      <c r="CZ10" s="79"/>
      <c r="DA10" s="19"/>
      <c r="DB10" s="19"/>
      <c r="DC10" s="19"/>
      <c r="DD10" s="7"/>
      <c r="DE10" s="26"/>
      <c r="DF10" s="24"/>
      <c r="DG10" s="17"/>
      <c r="DH10" s="120"/>
      <c r="DI10" s="65" t="s">
        <v>21</v>
      </c>
      <c r="DJ10" s="79"/>
      <c r="DK10" s="19"/>
      <c r="DL10" s="19"/>
      <c r="DM10" s="19"/>
      <c r="DN10" s="19"/>
      <c r="DO10" s="78"/>
      <c r="DP10" s="24"/>
      <c r="DQ10" s="17"/>
      <c r="DR10" s="120"/>
      <c r="DS10" s="65" t="s">
        <v>21</v>
      </c>
      <c r="DT10" s="79"/>
      <c r="DU10" s="19"/>
      <c r="DV10" s="19"/>
      <c r="DW10" s="19"/>
      <c r="DX10" s="19"/>
      <c r="DY10" s="78"/>
      <c r="DZ10" s="24"/>
      <c r="EA10" s="17"/>
      <c r="EB10" s="120"/>
      <c r="EC10" s="65" t="s">
        <v>21</v>
      </c>
      <c r="ED10" s="79"/>
      <c r="EE10" s="19"/>
      <c r="EF10" s="19"/>
      <c r="EG10" s="19"/>
      <c r="EH10" s="19"/>
      <c r="EI10" s="78"/>
      <c r="EJ10" s="24"/>
      <c r="EK10" s="17"/>
      <c r="EL10" s="120"/>
      <c r="EM10" s="65" t="s">
        <v>21</v>
      </c>
      <c r="EN10" s="79"/>
      <c r="EO10" s="19"/>
      <c r="EP10" s="19"/>
      <c r="EQ10" s="19"/>
      <c r="ER10" s="19"/>
      <c r="ES10" s="78"/>
      <c r="ET10" s="24"/>
      <c r="EU10" s="17"/>
      <c r="EV10" s="120"/>
      <c r="EW10" s="65" t="s">
        <v>21</v>
      </c>
      <c r="EX10" s="79"/>
      <c r="EY10" s="19"/>
      <c r="EZ10" s="19"/>
      <c r="FA10" s="19"/>
      <c r="FB10" s="19"/>
      <c r="FC10" s="78"/>
      <c r="FD10" s="24"/>
      <c r="FE10" s="17"/>
      <c r="FF10" s="120"/>
      <c r="FG10" s="65" t="s">
        <v>21</v>
      </c>
      <c r="FH10" s="79"/>
      <c r="FI10" s="19"/>
      <c r="FJ10" s="19"/>
      <c r="FK10" s="19"/>
      <c r="FL10" s="19"/>
      <c r="FM10" s="78"/>
      <c r="FN10" s="24"/>
      <c r="FO10" s="17"/>
      <c r="FP10" s="120"/>
      <c r="FQ10" s="65" t="s">
        <v>21</v>
      </c>
      <c r="FR10" s="79"/>
      <c r="FS10" s="19"/>
      <c r="FT10" s="19"/>
      <c r="FU10" s="19"/>
      <c r="FV10" s="19"/>
      <c r="FW10" s="78"/>
      <c r="FX10" s="24"/>
      <c r="FY10" s="17"/>
      <c r="FZ10" s="120"/>
      <c r="GA10" s="65" t="s">
        <v>21</v>
      </c>
      <c r="GB10" s="79"/>
      <c r="GC10" s="19"/>
      <c r="GD10" s="19"/>
      <c r="GE10" s="19"/>
      <c r="GF10" s="19"/>
      <c r="GG10" s="78"/>
      <c r="GH10" s="24"/>
      <c r="GI10" s="17"/>
      <c r="GJ10" s="120"/>
      <c r="GK10" s="65" t="s">
        <v>21</v>
      </c>
      <c r="GL10" s="79"/>
      <c r="GM10" s="19"/>
      <c r="GN10" s="19"/>
      <c r="GO10" s="19"/>
      <c r="GP10" s="19"/>
      <c r="GQ10" s="78"/>
      <c r="GR10" s="24"/>
      <c r="GS10" s="17"/>
      <c r="GT10" s="120"/>
      <c r="GU10" s="65" t="s">
        <v>21</v>
      </c>
      <c r="GV10" s="79"/>
      <c r="GW10" s="19"/>
      <c r="GX10" s="19"/>
      <c r="GY10" s="19"/>
      <c r="GZ10" s="19"/>
      <c r="HA10" s="78"/>
      <c r="HB10" s="24"/>
      <c r="HC10" s="17"/>
      <c r="HD10" s="120"/>
      <c r="HE10" s="65" t="s">
        <v>21</v>
      </c>
      <c r="HF10" s="79"/>
      <c r="HG10" s="19"/>
      <c r="HH10" s="19"/>
      <c r="HI10" s="19"/>
      <c r="HJ10" s="19"/>
      <c r="HK10" s="78"/>
      <c r="HL10" s="24"/>
      <c r="HM10" s="17"/>
      <c r="HN10" s="120"/>
      <c r="HO10" s="65" t="s">
        <v>21</v>
      </c>
      <c r="HP10" s="79"/>
      <c r="HQ10" s="19"/>
      <c r="HR10" s="19"/>
      <c r="HS10" s="19"/>
      <c r="HT10" s="19"/>
      <c r="HU10" s="78"/>
      <c r="HV10" s="24"/>
      <c r="HW10" s="17"/>
      <c r="HX10" s="120"/>
      <c r="HY10" s="65" t="s">
        <v>21</v>
      </c>
      <c r="HZ10" s="79"/>
      <c r="IA10" s="19"/>
      <c r="IB10" s="19"/>
      <c r="IC10" s="19"/>
      <c r="ID10" s="19"/>
      <c r="IE10" s="78"/>
      <c r="IF10" s="24"/>
      <c r="IG10" s="396"/>
      <c r="IH10" s="120"/>
      <c r="II10" s="65" t="s">
        <v>21</v>
      </c>
      <c r="IJ10" s="79"/>
      <c r="IK10" s="19"/>
      <c r="IL10" s="19"/>
      <c r="IM10" s="19"/>
      <c r="IN10" s="19"/>
      <c r="IO10" s="78"/>
      <c r="IP10" s="24"/>
      <c r="IQ10" s="396"/>
      <c r="IR10" s="131"/>
      <c r="JB10" s="131"/>
      <c r="JL10" s="131"/>
      <c r="JV10" s="131"/>
      <c r="KF10" s="131"/>
      <c r="KP10" s="131"/>
      <c r="KZ10" s="131"/>
      <c r="LJ10" s="131"/>
      <c r="LT10" s="131"/>
    </row>
    <row xmlns:x14ac="http://schemas.microsoft.com/office/spreadsheetml/2009/9/ac" r="11" s="4" customFormat="true" x14ac:dyDescent="0.25">
      <c r="A11" s="404" t="str">
        <f ca="true">IF(ISBLANK('Data Summary'!A13),"",'Data Summary'!A13)</f>
        <v>GIN_2011_EMIS</v>
      </c>
      <c r="B11" s="120"/>
      <c r="C11" s="65" t="s">
        <v>29</v>
      </c>
      <c r="D11" s="19"/>
      <c r="E11" s="7"/>
      <c r="F11" s="7"/>
      <c r="G11" s="7"/>
      <c r="H11" s="7"/>
      <c r="I11" s="26"/>
      <c r="J11" s="24"/>
      <c r="K11" s="17"/>
      <c r="L11" s="120"/>
      <c r="M11" s="65" t="s">
        <v>29</v>
      </c>
      <c r="N11" s="19"/>
      <c r="O11" s="7"/>
      <c r="P11" s="7"/>
      <c r="Q11" s="7"/>
      <c r="R11" s="7"/>
      <c r="S11" s="26"/>
      <c r="T11" s="24"/>
      <c r="U11" s="17"/>
      <c r="V11" s="120"/>
      <c r="W11" s="65" t="s">
        <v>29</v>
      </c>
      <c r="X11" s="19"/>
      <c r="Y11" s="7"/>
      <c r="Z11" s="7"/>
      <c r="AA11" s="7"/>
      <c r="AB11" s="7"/>
      <c r="AC11" s="26"/>
      <c r="AD11" s="24"/>
      <c r="AE11" s="17"/>
      <c r="AF11" s="120"/>
      <c r="AG11" s="65" t="s">
        <v>29</v>
      </c>
      <c r="AH11" s="19"/>
      <c r="AI11" s="7"/>
      <c r="AJ11" s="7"/>
      <c r="AK11" s="7"/>
      <c r="AL11" s="7"/>
      <c r="AM11" s="26"/>
      <c r="AN11" s="24"/>
      <c r="AO11" s="17"/>
      <c r="AP11" s="120"/>
      <c r="AQ11" s="65" t="s">
        <v>29</v>
      </c>
      <c r="AR11" s="19"/>
      <c r="AS11" s="7"/>
      <c r="AT11" s="7"/>
      <c r="AU11" s="7"/>
      <c r="AV11" s="7"/>
      <c r="AW11" s="26"/>
      <c r="AX11" s="24"/>
      <c r="AY11" s="17"/>
      <c r="AZ11" s="120"/>
      <c r="BA11" s="65" t="s">
        <v>29</v>
      </c>
      <c r="BB11" s="19"/>
      <c r="BC11" s="7"/>
      <c r="BD11" s="7"/>
      <c r="BE11" s="7"/>
      <c r="BF11" s="7"/>
      <c r="BG11" s="26"/>
      <c r="BH11" s="24"/>
      <c r="BI11" s="17"/>
      <c r="BJ11" s="120"/>
      <c r="BK11" s="65" t="s">
        <v>29</v>
      </c>
      <c r="BL11" s="19"/>
      <c r="BM11" s="7"/>
      <c r="BN11" s="7"/>
      <c r="BO11" s="7"/>
      <c r="BP11" s="7"/>
      <c r="BQ11" s="26"/>
      <c r="BR11" s="24"/>
      <c r="BS11" s="17"/>
      <c r="BT11" s="120"/>
      <c r="BU11" s="65" t="s">
        <v>29</v>
      </c>
      <c r="BV11" s="19"/>
      <c r="BW11" s="7"/>
      <c r="BX11" s="7"/>
      <c r="BY11" s="7"/>
      <c r="BZ11" s="7"/>
      <c r="CA11" s="26"/>
      <c r="CB11" s="24"/>
      <c r="CC11" s="17"/>
      <c r="CD11" s="120"/>
      <c r="CE11" s="65" t="s">
        <v>29</v>
      </c>
      <c r="CF11" s="19"/>
      <c r="CG11" s="7"/>
      <c r="CH11" s="7"/>
      <c r="CI11" s="7"/>
      <c r="CJ11" s="7"/>
      <c r="CK11" s="26"/>
      <c r="CL11" s="24"/>
      <c r="CM11" s="17"/>
      <c r="CN11" s="120"/>
      <c r="CO11" s="65" t="s">
        <v>29</v>
      </c>
      <c r="CP11" s="19"/>
      <c r="CQ11" s="7"/>
      <c r="CR11" s="7"/>
      <c r="CS11" s="7"/>
      <c r="CT11" s="7"/>
      <c r="CU11" s="26"/>
      <c r="CV11" s="24"/>
      <c r="CW11" s="17"/>
      <c r="CX11" s="120"/>
      <c r="CY11" s="65" t="s">
        <v>29</v>
      </c>
      <c r="CZ11" s="19"/>
      <c r="DA11" s="7"/>
      <c r="DB11" s="7"/>
      <c r="DC11" s="7"/>
      <c r="DD11" s="7"/>
      <c r="DE11" s="26"/>
      <c r="DF11" s="24"/>
      <c r="DG11" s="17"/>
      <c r="DH11" s="120"/>
      <c r="DI11" s="65" t="s">
        <v>29</v>
      </c>
      <c r="DJ11" s="19"/>
      <c r="DK11" s="7"/>
      <c r="DL11" s="7"/>
      <c r="DM11" s="7"/>
      <c r="DN11" s="7"/>
      <c r="DO11" s="26"/>
      <c r="DP11" s="24"/>
      <c r="DQ11" s="17"/>
      <c r="DR11" s="120"/>
      <c r="DS11" s="65" t="s">
        <v>29</v>
      </c>
      <c r="DT11" s="19"/>
      <c r="DU11" s="7"/>
      <c r="DV11" s="7"/>
      <c r="DW11" s="7"/>
      <c r="DX11" s="7"/>
      <c r="DY11" s="26"/>
      <c r="DZ11" s="24"/>
      <c r="EA11" s="17"/>
      <c r="EB11" s="120"/>
      <c r="EC11" s="65" t="s">
        <v>29</v>
      </c>
      <c r="ED11" s="19"/>
      <c r="EE11" s="7"/>
      <c r="EF11" s="7"/>
      <c r="EG11" s="7"/>
      <c r="EH11" s="7"/>
      <c r="EI11" s="26"/>
      <c r="EJ11" s="24"/>
      <c r="EK11" s="17"/>
      <c r="EL11" s="120"/>
      <c r="EM11" s="65" t="s">
        <v>29</v>
      </c>
      <c r="EN11" s="19"/>
      <c r="EO11" s="7"/>
      <c r="EP11" s="7"/>
      <c r="EQ11" s="7"/>
      <c r="ER11" s="7"/>
      <c r="ES11" s="26"/>
      <c r="ET11" s="24"/>
      <c r="EU11" s="17"/>
      <c r="EV11" s="120"/>
      <c r="EW11" s="65" t="s">
        <v>29</v>
      </c>
      <c r="EX11" s="19"/>
      <c r="EY11" s="7"/>
      <c r="EZ11" s="7"/>
      <c r="FA11" s="7"/>
      <c r="FB11" s="7"/>
      <c r="FC11" s="26"/>
      <c r="FD11" s="24"/>
      <c r="FE11" s="17"/>
      <c r="FF11" s="120"/>
      <c r="FG11" s="65" t="s">
        <v>29</v>
      </c>
      <c r="FH11" s="19"/>
      <c r="FI11" s="7"/>
      <c r="FJ11" s="7"/>
      <c r="FK11" s="7"/>
      <c r="FL11" s="7"/>
      <c r="FM11" s="26"/>
      <c r="FN11" s="24"/>
      <c r="FO11" s="17"/>
      <c r="FP11" s="120"/>
      <c r="FQ11" s="65" t="s">
        <v>29</v>
      </c>
      <c r="FR11" s="19"/>
      <c r="FS11" s="7"/>
      <c r="FT11" s="7"/>
      <c r="FU11" s="7"/>
      <c r="FV11" s="7"/>
      <c r="FW11" s="26"/>
      <c r="FX11" s="24"/>
      <c r="FY11" s="17"/>
      <c r="FZ11" s="120"/>
      <c r="GA11" s="65" t="s">
        <v>29</v>
      </c>
      <c r="GB11" s="19"/>
      <c r="GC11" s="7"/>
      <c r="GD11" s="7"/>
      <c r="GE11" s="7"/>
      <c r="GF11" s="7"/>
      <c r="GG11" s="26"/>
      <c r="GH11" s="24"/>
      <c r="GI11" s="17"/>
      <c r="GJ11" s="120"/>
      <c r="GK11" s="65" t="s">
        <v>29</v>
      </c>
      <c r="GL11" s="19"/>
      <c r="GM11" s="7"/>
      <c r="GN11" s="7"/>
      <c r="GO11" s="7"/>
      <c r="GP11" s="7"/>
      <c r="GQ11" s="26"/>
      <c r="GR11" s="24"/>
      <c r="GS11" s="17"/>
      <c r="GT11" s="120"/>
      <c r="GU11" s="65" t="s">
        <v>29</v>
      </c>
      <c r="GV11" s="19"/>
      <c r="GW11" s="7"/>
      <c r="GX11" s="7"/>
      <c r="GY11" s="7"/>
      <c r="GZ11" s="7"/>
      <c r="HA11" s="26"/>
      <c r="HB11" s="24"/>
      <c r="HC11" s="17"/>
      <c r="HD11" s="120"/>
      <c r="HE11" s="65" t="s">
        <v>29</v>
      </c>
      <c r="HF11" s="19"/>
      <c r="HG11" s="7"/>
      <c r="HH11" s="7"/>
      <c r="HI11" s="7"/>
      <c r="HJ11" s="7"/>
      <c r="HK11" s="26"/>
      <c r="HL11" s="24"/>
      <c r="HM11" s="17"/>
      <c r="HN11" s="120"/>
      <c r="HO11" s="65" t="s">
        <v>29</v>
      </c>
      <c r="HP11" s="19"/>
      <c r="HQ11" s="7"/>
      <c r="HR11" s="7"/>
      <c r="HS11" s="7"/>
      <c r="HT11" s="7"/>
      <c r="HU11" s="26"/>
      <c r="HV11" s="24"/>
      <c r="HW11" s="17"/>
      <c r="HX11" s="120"/>
      <c r="HY11" s="65" t="s">
        <v>29</v>
      </c>
      <c r="HZ11" s="19"/>
      <c r="IA11" s="7"/>
      <c r="IB11" s="7"/>
      <c r="IC11" s="7"/>
      <c r="ID11" s="7"/>
      <c r="IE11" s="26"/>
      <c r="IF11" s="24"/>
      <c r="IG11" s="396"/>
      <c r="IH11" s="120"/>
      <c r="II11" s="65" t="s">
        <v>29</v>
      </c>
      <c r="IJ11" s="19"/>
      <c r="IK11" s="7"/>
      <c r="IL11" s="7"/>
      <c r="IM11" s="7"/>
      <c r="IN11" s="7"/>
      <c r="IO11" s="26"/>
      <c r="IP11" s="24"/>
      <c r="IQ11" s="396"/>
      <c r="IR11" s="131"/>
      <c r="JB11" s="131"/>
      <c r="JL11" s="131"/>
      <c r="JV11" s="131"/>
      <c r="KF11" s="131"/>
      <c r="KP11" s="131"/>
      <c r="KZ11" s="131"/>
      <c r="LJ11" s="131"/>
      <c r="LT11" s="131"/>
    </row>
    <row xmlns:x14ac="http://schemas.microsoft.com/office/spreadsheetml/2009/9/ac" r="12" s="1" customFormat="true" ht="15.75" customHeight="true" x14ac:dyDescent="0.2">
      <c r="A12" s="404" t="str">
        <f ca="true">IF(ISBLANK('Data Summary'!A14),"",'Data Summary'!A14)</f>
        <v>GIN_2011_UIS</v>
      </c>
      <c r="B12" s="120"/>
      <c r="C12" s="65" t="s">
        <v>162</v>
      </c>
      <c r="D12" s="19"/>
      <c r="E12" s="19"/>
      <c r="F12" s="19"/>
      <c r="G12" s="19"/>
      <c r="H12" s="19"/>
      <c r="I12" s="78"/>
      <c r="J12" s="24"/>
      <c r="K12" s="17"/>
      <c r="L12" s="120"/>
      <c r="M12" s="65" t="s">
        <v>162</v>
      </c>
      <c r="N12" s="19"/>
      <c r="O12" s="19"/>
      <c r="P12" s="19"/>
      <c r="Q12" s="19"/>
      <c r="R12" s="19"/>
      <c r="S12" s="78"/>
      <c r="T12" s="24"/>
      <c r="U12" s="17"/>
      <c r="V12" s="120"/>
      <c r="W12" s="65" t="s">
        <v>162</v>
      </c>
      <c r="X12" s="19"/>
      <c r="Y12" s="19"/>
      <c r="Z12" s="19"/>
      <c r="AA12" s="19"/>
      <c r="AB12" s="19"/>
      <c r="AC12" s="78"/>
      <c r="AD12" s="24"/>
      <c r="AE12" s="17"/>
      <c r="AF12" s="120"/>
      <c r="AG12" s="65" t="s">
        <v>162</v>
      </c>
      <c r="AH12" s="19"/>
      <c r="AI12" s="19"/>
      <c r="AJ12" s="19"/>
      <c r="AK12" s="19"/>
      <c r="AL12" s="19"/>
      <c r="AM12" s="78"/>
      <c r="AN12" s="24"/>
      <c r="AO12" s="17"/>
      <c r="AP12" s="120" t="s">
        <v>289</v>
      </c>
      <c r="AQ12" s="65" t="s">
        <v>162</v>
      </c>
      <c r="AR12" s="19"/>
      <c r="AS12" s="19"/>
      <c r="AT12" s="19"/>
      <c r="AU12" s="19"/>
      <c r="AV12" s="19"/>
      <c r="AW12" s="78"/>
      <c r="AX12" s="24"/>
      <c r="AY12" s="17"/>
      <c r="AZ12" s="120"/>
      <c r="BA12" s="65" t="s">
        <v>162</v>
      </c>
      <c r="BB12" s="19"/>
      <c r="BC12" s="19"/>
      <c r="BD12" s="19"/>
      <c r="BE12" s="19"/>
      <c r="BF12" s="19"/>
      <c r="BG12" s="78"/>
      <c r="BH12" s="24"/>
      <c r="BI12" s="17"/>
      <c r="BJ12" s="120" t="s">
        <v>289</v>
      </c>
      <c r="BK12" s="65" t="s">
        <v>162</v>
      </c>
      <c r="BL12" s="19"/>
      <c r="BM12" s="19"/>
      <c r="BN12" s="19"/>
      <c r="BO12" s="19"/>
      <c r="BP12" s="19"/>
      <c r="BQ12" s="78"/>
      <c r="BR12" s="24"/>
      <c r="BS12" s="17"/>
      <c r="BT12" s="120" t="s">
        <v>289</v>
      </c>
      <c r="BU12" s="65" t="s">
        <v>162</v>
      </c>
      <c r="BV12" s="19"/>
      <c r="BW12" s="19"/>
      <c r="BX12" s="19"/>
      <c r="BY12" s="19"/>
      <c r="BZ12" s="19"/>
      <c r="CA12" s="78"/>
      <c r="CB12" s="24"/>
      <c r="CC12" s="17"/>
      <c r="CD12" s="120"/>
      <c r="CE12" s="65" t="s">
        <v>162</v>
      </c>
      <c r="CF12" s="19"/>
      <c r="CG12" s="19"/>
      <c r="CH12" s="19"/>
      <c r="CI12" s="19"/>
      <c r="CJ12" s="19"/>
      <c r="CK12" s="78"/>
      <c r="CL12" s="24"/>
      <c r="CM12" s="17"/>
      <c r="CN12" s="120"/>
      <c r="CO12" s="65" t="s">
        <v>162</v>
      </c>
      <c r="CP12" s="19"/>
      <c r="CQ12" s="19"/>
      <c r="CR12" s="19"/>
      <c r="CS12" s="19"/>
      <c r="CT12" s="19"/>
      <c r="CU12" s="78"/>
      <c r="CV12" s="24"/>
      <c r="CW12" s="17"/>
      <c r="CX12" s="120"/>
      <c r="CY12" s="65" t="s">
        <v>162</v>
      </c>
      <c r="CZ12" s="19"/>
      <c r="DA12" s="19"/>
      <c r="DB12" s="19"/>
      <c r="DC12" s="19"/>
      <c r="DD12" s="19"/>
      <c r="DE12" s="78"/>
      <c r="DF12" s="24"/>
      <c r="DG12" s="17"/>
      <c r="DH12" s="120"/>
      <c r="DI12" s="65" t="s">
        <v>162</v>
      </c>
      <c r="DJ12" s="19"/>
      <c r="DK12" s="19"/>
      <c r="DL12" s="19"/>
      <c r="DM12" s="19"/>
      <c r="DN12" s="19"/>
      <c r="DO12" s="78"/>
      <c r="DP12" s="24"/>
      <c r="DQ12" s="17"/>
      <c r="DR12" s="120"/>
      <c r="DS12" s="65" t="s">
        <v>162</v>
      </c>
      <c r="DT12" s="19"/>
      <c r="DU12" s="19"/>
      <c r="DV12" s="19"/>
      <c r="DW12" s="19"/>
      <c r="DX12" s="19"/>
      <c r="DY12" s="78"/>
      <c r="DZ12" s="24"/>
      <c r="EA12" s="17"/>
      <c r="EB12" s="120"/>
      <c r="EC12" s="65" t="s">
        <v>162</v>
      </c>
      <c r="ED12" s="393">
        <f>ED8/100*ED7</f>
        <v>48.339479290650416</v>
      </c>
      <c r="EE12" s="393"/>
      <c r="EF12" s="393"/>
      <c r="EG12" s="393"/>
      <c r="EH12" s="393">
        <f>EH8/100*EH7</f>
        <v>48.339479290650416</v>
      </c>
      <c r="EI12" s="78"/>
      <c r="EJ12" s="24"/>
      <c r="EK12" s="17"/>
      <c r="EL12" s="120"/>
      <c r="EM12" s="65" t="s">
        <v>162</v>
      </c>
      <c r="EN12" s="19"/>
      <c r="EO12" s="19"/>
      <c r="EP12" s="19"/>
      <c r="EQ12" s="19"/>
      <c r="ER12" s="19"/>
      <c r="ES12" s="78"/>
      <c r="ET12" s="24"/>
      <c r="EU12" s="17"/>
      <c r="EV12" s="120"/>
      <c r="EW12" s="65" t="s">
        <v>162</v>
      </c>
      <c r="EX12" s="393">
        <f>EX8/100*EX7</f>
        <v>52.208874464495324</v>
      </c>
      <c r="EY12" s="393"/>
      <c r="EZ12" s="393"/>
      <c r="FA12" s="393"/>
      <c r="FB12" s="393">
        <f>FB8/100*FB7</f>
        <v>52.208874464495324</v>
      </c>
      <c r="FC12" s="78"/>
      <c r="FD12" s="24"/>
      <c r="FE12" s="17"/>
      <c r="FF12" s="120"/>
      <c r="FG12" s="65" t="s">
        <v>162</v>
      </c>
      <c r="FH12" s="393">
        <f>FH8/100*FH7</f>
        <v>53.2591150914444</v>
      </c>
      <c r="FI12" s="393"/>
      <c r="FJ12" s="393"/>
      <c r="FK12" s="393"/>
      <c r="FL12" s="393">
        <f>FL8/100*FL7</f>
        <v>53.2591150914444</v>
      </c>
      <c r="FM12" s="78"/>
      <c r="FN12" s="24"/>
      <c r="FO12" s="17"/>
      <c r="FP12" s="120"/>
      <c r="FQ12" s="65" t="s">
        <v>162</v>
      </c>
      <c r="FR12" s="19"/>
      <c r="FS12" s="19"/>
      <c r="FT12" s="19"/>
      <c r="FU12" s="19"/>
      <c r="FV12" s="19"/>
      <c r="FW12" s="78"/>
      <c r="FX12" s="24"/>
      <c r="FY12" s="17"/>
      <c r="FZ12" s="120" t="s">
        <v>289</v>
      </c>
      <c r="GA12" s="65" t="s">
        <v>162</v>
      </c>
      <c r="GB12" s="393">
        <v>54.69508375215738</v>
      </c>
      <c r="GC12" s="393"/>
      <c r="GD12" s="393"/>
      <c r="GE12" s="393"/>
      <c r="GF12" s="393">
        <v>54.69508375215738</v>
      </c>
      <c r="GG12" s="78"/>
      <c r="GH12" s="24"/>
      <c r="GI12" s="17"/>
      <c r="GJ12" s="120"/>
      <c r="GK12" s="65" t="s">
        <v>162</v>
      </c>
      <c r="GL12" s="393"/>
      <c r="GM12" s="393"/>
      <c r="GN12" s="393"/>
      <c r="GO12" s="393"/>
      <c r="GP12" s="393"/>
      <c r="GQ12" s="78"/>
      <c r="GR12" s="24"/>
      <c r="GS12" s="17"/>
      <c r="GT12" s="120"/>
      <c r="GU12" s="65" t="s">
        <v>162</v>
      </c>
      <c r="GV12" s="19"/>
      <c r="GW12" s="19"/>
      <c r="GX12" s="19"/>
      <c r="GY12" s="19"/>
      <c r="GZ12" s="19"/>
      <c r="HA12" s="78"/>
      <c r="HB12" s="24"/>
      <c r="HC12" s="17"/>
      <c r="HD12" s="120" t="s">
        <v>289</v>
      </c>
      <c r="HE12" s="65" t="s">
        <v>162</v>
      </c>
      <c r="HF12" s="393"/>
      <c r="HG12" s="393"/>
      <c r="HH12" s="393"/>
      <c r="HI12" s="393"/>
      <c r="HJ12" s="393"/>
      <c r="HK12" s="78"/>
      <c r="HL12" s="24"/>
      <c r="HM12" s="17"/>
      <c r="HN12" s="120" t="s">
        <v>289</v>
      </c>
      <c r="HO12" s="65" t="s">
        <v>162</v>
      </c>
      <c r="HP12" s="393"/>
      <c r="HQ12" s="393"/>
      <c r="HR12" s="393"/>
      <c r="HS12" s="393"/>
      <c r="HT12" s="393"/>
      <c r="HU12" s="78"/>
      <c r="HV12" s="24"/>
      <c r="HW12" s="17"/>
      <c r="HX12" s="120"/>
      <c r="HY12" s="65" t="s">
        <v>162</v>
      </c>
      <c r="HZ12" s="19">
        <v>75.245670000000004</v>
      </c>
      <c r="IA12" s="19"/>
      <c r="IB12" s="19"/>
      <c r="IC12" s="19"/>
      <c r="ID12" s="19">
        <v>75.245670000000004</v>
      </c>
      <c r="IE12" s="78"/>
      <c r="IF12" s="24"/>
      <c r="IG12" s="396"/>
      <c r="IH12" s="120"/>
      <c r="II12" s="65" t="s">
        <v>162</v>
      </c>
      <c r="IJ12" s="19"/>
      <c r="IK12" s="19"/>
      <c r="IL12" s="19"/>
      <c r="IM12" s="19"/>
      <c r="IN12" s="19"/>
      <c r="IO12" s="78"/>
      <c r="IP12" s="24"/>
      <c r="IQ12" s="396"/>
      <c r="IR12" s="132"/>
      <c r="JB12" s="132"/>
      <c r="JL12" s="132"/>
      <c r="JV12" s="132"/>
      <c r="KF12" s="132"/>
      <c r="KP12" s="132"/>
      <c r="KZ12" s="132"/>
      <c r="LJ12" s="132"/>
      <c r="LT12" s="132"/>
    </row>
    <row xmlns:x14ac="http://schemas.microsoft.com/office/spreadsheetml/2009/9/ac" r="13" s="284" customFormat="true" ht="18" customHeight="true" x14ac:dyDescent="0.25">
      <c r="A13" s="404" t="str">
        <f ca="true">IF(ISBLANK('Data Summary'!A15),"",'Data Summary'!A15)</f>
        <v>GIN_2012_EMIS</v>
      </c>
      <c r="B13" s="268" t="s">
        <v>55</v>
      </c>
      <c r="C13" s="275" t="s">
        <v>27</v>
      </c>
      <c r="D13" s="276"/>
      <c r="E13" s="276"/>
      <c r="F13" s="276"/>
      <c r="G13" s="277"/>
      <c r="H13" s="277"/>
      <c r="I13" s="278"/>
      <c r="J13" s="254"/>
      <c r="K13" s="273"/>
      <c r="L13" s="268" t="s">
        <v>55</v>
      </c>
      <c r="M13" s="275" t="s">
        <v>27</v>
      </c>
      <c r="N13" s="276"/>
      <c r="O13" s="276"/>
      <c r="P13" s="276"/>
      <c r="Q13" s="277"/>
      <c r="R13" s="277"/>
      <c r="S13" s="278"/>
      <c r="T13" s="254"/>
      <c r="U13" s="273"/>
      <c r="V13" s="268" t="s">
        <v>55</v>
      </c>
      <c r="W13" s="275" t="s">
        <v>27</v>
      </c>
      <c r="X13" s="276"/>
      <c r="Y13" s="276"/>
      <c r="Z13" s="276"/>
      <c r="AA13" s="277"/>
      <c r="AB13" s="277"/>
      <c r="AC13" s="278"/>
      <c r="AD13" s="254"/>
      <c r="AE13" s="273"/>
      <c r="AF13" s="268" t="s">
        <v>55</v>
      </c>
      <c r="AG13" s="275" t="s">
        <v>27</v>
      </c>
      <c r="AH13" s="276"/>
      <c r="AI13" s="276"/>
      <c r="AJ13" s="276"/>
      <c r="AK13" s="277"/>
      <c r="AL13" s="277"/>
      <c r="AM13" s="278"/>
      <c r="AN13" s="254"/>
      <c r="AO13" s="273"/>
      <c r="AP13" s="268" t="s">
        <v>55</v>
      </c>
      <c r="AQ13" s="275" t="s">
        <v>27</v>
      </c>
      <c r="AR13" s="276"/>
      <c r="AS13" s="276"/>
      <c r="AT13" s="276"/>
      <c r="AU13" s="277"/>
      <c r="AV13" s="277"/>
      <c r="AW13" s="278"/>
      <c r="AX13" s="254"/>
      <c r="AY13" s="273"/>
      <c r="AZ13" s="268" t="s">
        <v>55</v>
      </c>
      <c r="BA13" s="275" t="s">
        <v>27</v>
      </c>
      <c r="BB13" s="276"/>
      <c r="BC13" s="276"/>
      <c r="BD13" s="276"/>
      <c r="BE13" s="277"/>
      <c r="BF13" s="277"/>
      <c r="BG13" s="278"/>
      <c r="BH13" s="254"/>
      <c r="BI13" s="273"/>
      <c r="BJ13" s="268" t="s">
        <v>55</v>
      </c>
      <c r="BK13" s="275" t="s">
        <v>27</v>
      </c>
      <c r="BL13" s="276"/>
      <c r="BM13" s="276"/>
      <c r="BN13" s="276"/>
      <c r="BO13" s="277"/>
      <c r="BP13" s="277"/>
      <c r="BQ13" s="278"/>
      <c r="BR13" s="254"/>
      <c r="BS13" s="273"/>
      <c r="BT13" s="268" t="s">
        <v>55</v>
      </c>
      <c r="BU13" s="275" t="s">
        <v>27</v>
      </c>
      <c r="BV13" s="276"/>
      <c r="BW13" s="276"/>
      <c r="BX13" s="276"/>
      <c r="BY13" s="277"/>
      <c r="BZ13" s="277"/>
      <c r="CA13" s="278"/>
      <c r="CB13" s="254"/>
      <c r="CC13" s="273"/>
      <c r="CD13" s="268" t="s">
        <v>55</v>
      </c>
      <c r="CE13" s="275" t="s">
        <v>27</v>
      </c>
      <c r="CF13" s="276"/>
      <c r="CG13" s="276"/>
      <c r="CH13" s="276"/>
      <c r="CI13" s="277"/>
      <c r="CJ13" s="277"/>
      <c r="CK13" s="278"/>
      <c r="CL13" s="254"/>
      <c r="CM13" s="273"/>
      <c r="CN13" s="268" t="s">
        <v>55</v>
      </c>
      <c r="CO13" s="275" t="s">
        <v>27</v>
      </c>
      <c r="CP13" s="276"/>
      <c r="CQ13" s="276"/>
      <c r="CR13" s="276"/>
      <c r="CS13" s="277"/>
      <c r="CT13" s="277"/>
      <c r="CU13" s="278"/>
      <c r="CV13" s="254"/>
      <c r="CW13" s="273"/>
      <c r="CX13" s="268" t="s">
        <v>55</v>
      </c>
      <c r="CY13" s="275" t="s">
        <v>27</v>
      </c>
      <c r="CZ13" s="276"/>
      <c r="DA13" s="276"/>
      <c r="DB13" s="276"/>
      <c r="DC13" s="277"/>
      <c r="DD13" s="277"/>
      <c r="DE13" s="278"/>
      <c r="DF13" s="254"/>
      <c r="DG13" s="273"/>
      <c r="DH13" s="268" t="s">
        <v>55</v>
      </c>
      <c r="DI13" s="275" t="s">
        <v>27</v>
      </c>
      <c r="DJ13" s="276"/>
      <c r="DK13" s="276"/>
      <c r="DL13" s="276"/>
      <c r="DM13" s="277"/>
      <c r="DN13" s="277"/>
      <c r="DO13" s="278"/>
      <c r="DP13" s="254"/>
      <c r="DQ13" s="273"/>
      <c r="DR13" s="268" t="s">
        <v>55</v>
      </c>
      <c r="DS13" s="275" t="s">
        <v>27</v>
      </c>
      <c r="DT13" s="276"/>
      <c r="DU13" s="276"/>
      <c r="DV13" s="276"/>
      <c r="DW13" s="277"/>
      <c r="DX13" s="277"/>
      <c r="DY13" s="278"/>
      <c r="DZ13" s="254"/>
      <c r="EA13" s="273"/>
      <c r="EB13" s="268" t="s">
        <v>55</v>
      </c>
      <c r="EC13" s="275" t="s">
        <v>27</v>
      </c>
      <c r="ED13" s="276"/>
      <c r="EE13" s="276"/>
      <c r="EF13" s="276"/>
      <c r="EG13" s="277"/>
      <c r="EH13" s="277"/>
      <c r="EI13" s="278"/>
      <c r="EJ13" s="254"/>
      <c r="EK13" s="273"/>
      <c r="EL13" s="268" t="s">
        <v>55</v>
      </c>
      <c r="EM13" s="275" t="s">
        <v>27</v>
      </c>
      <c r="EN13" s="276"/>
      <c r="EO13" s="276"/>
      <c r="EP13" s="276"/>
      <c r="EQ13" s="277"/>
      <c r="ER13" s="277"/>
      <c r="ES13" s="278"/>
      <c r="ET13" s="254"/>
      <c r="EU13" s="273"/>
      <c r="EV13" s="268" t="s">
        <v>55</v>
      </c>
      <c r="EW13" s="279" t="s">
        <v>27</v>
      </c>
      <c r="EX13" s="280"/>
      <c r="EY13" s="280"/>
      <c r="EZ13" s="280"/>
      <c r="FA13" s="281"/>
      <c r="FB13" s="281"/>
      <c r="FC13" s="282"/>
      <c r="FD13" s="254"/>
      <c r="FE13" s="273"/>
      <c r="FF13" s="268" t="s">
        <v>55</v>
      </c>
      <c r="FG13" s="279" t="s">
        <v>27</v>
      </c>
      <c r="FH13" s="280"/>
      <c r="FI13" s="280"/>
      <c r="FJ13" s="280"/>
      <c r="FK13" s="281"/>
      <c r="FL13" s="281"/>
      <c r="FM13" s="282"/>
      <c r="FN13" s="254"/>
      <c r="FO13" s="273"/>
      <c r="FP13" s="268" t="s">
        <v>55</v>
      </c>
      <c r="FQ13" s="279" t="s">
        <v>27</v>
      </c>
      <c r="FR13" s="280"/>
      <c r="FS13" s="280"/>
      <c r="FT13" s="280"/>
      <c r="FU13" s="281"/>
      <c r="FV13" s="281"/>
      <c r="FW13" s="282"/>
      <c r="FX13" s="254"/>
      <c r="FY13" s="273"/>
      <c r="FZ13" s="268" t="s">
        <v>55</v>
      </c>
      <c r="GA13" s="279" t="s">
        <v>27</v>
      </c>
      <c r="GB13" s="280"/>
      <c r="GC13" s="280"/>
      <c r="GD13" s="280"/>
      <c r="GE13" s="281"/>
      <c r="GF13" s="281"/>
      <c r="GG13" s="282"/>
      <c r="GH13" s="254"/>
      <c r="GI13" s="273"/>
      <c r="GJ13" s="268" t="s">
        <v>55</v>
      </c>
      <c r="GK13" s="279" t="s">
        <v>27</v>
      </c>
      <c r="GL13" s="280"/>
      <c r="GM13" s="280"/>
      <c r="GN13" s="280"/>
      <c r="GO13" s="281"/>
      <c r="GP13" s="281"/>
      <c r="GQ13" s="282"/>
      <c r="GR13" s="254"/>
      <c r="GS13" s="273"/>
      <c r="GT13" s="268" t="s">
        <v>55</v>
      </c>
      <c r="GU13" s="279" t="s">
        <v>27</v>
      </c>
      <c r="GV13" s="280"/>
      <c r="GW13" s="280"/>
      <c r="GX13" s="280"/>
      <c r="GY13" s="281"/>
      <c r="GZ13" s="281"/>
      <c r="HA13" s="282"/>
      <c r="HB13" s="254"/>
      <c r="HC13" s="273"/>
      <c r="HD13" s="268" t="s">
        <v>55</v>
      </c>
      <c r="HE13" s="279" t="s">
        <v>27</v>
      </c>
      <c r="HF13" s="280"/>
      <c r="HG13" s="280"/>
      <c r="HH13" s="280"/>
      <c r="HI13" s="281"/>
      <c r="HJ13" s="281"/>
      <c r="HK13" s="282"/>
      <c r="HL13" s="254"/>
      <c r="HM13" s="273"/>
      <c r="HN13" s="268" t="s">
        <v>55</v>
      </c>
      <c r="HO13" s="279" t="s">
        <v>27</v>
      </c>
      <c r="HP13" s="280"/>
      <c r="HQ13" s="280"/>
      <c r="HR13" s="280"/>
      <c r="HS13" s="281"/>
      <c r="HT13" s="281"/>
      <c r="HU13" s="282"/>
      <c r="HV13" s="254"/>
      <c r="HW13" s="273"/>
      <c r="HX13" s="268" t="s">
        <v>55</v>
      </c>
      <c r="HY13" s="279" t="s">
        <v>27</v>
      </c>
      <c r="HZ13" s="280"/>
      <c r="IA13" s="280"/>
      <c r="IB13" s="280"/>
      <c r="IC13" s="281"/>
      <c r="ID13" s="281"/>
      <c r="IE13" s="282"/>
      <c r="IF13" s="254"/>
      <c r="IG13" s="395"/>
      <c r="IH13" s="268" t="s">
        <v>55</v>
      </c>
      <c r="II13" s="279" t="s">
        <v>27</v>
      </c>
      <c r="IJ13" s="280"/>
      <c r="IK13" s="280"/>
      <c r="IL13" s="280"/>
      <c r="IM13" s="281"/>
      <c r="IN13" s="281"/>
      <c r="IO13" s="282"/>
      <c r="IP13" s="254"/>
      <c r="IQ13" s="395"/>
      <c r="IR13" s="283"/>
      <c r="JB13" s="283"/>
      <c r="JL13" s="283"/>
      <c r="JV13" s="283"/>
      <c r="KF13" s="283"/>
      <c r="KP13" s="283"/>
      <c r="KZ13" s="283"/>
      <c r="LJ13" s="283"/>
      <c r="LT13" s="283"/>
    </row>
    <row xmlns:x14ac="http://schemas.microsoft.com/office/spreadsheetml/2009/9/ac" r="14" ht="15.6" customHeight="true" x14ac:dyDescent="0.25">
      <c r="A14" s="404" t="str">
        <f ca="true">IF(ISBLANK('Data Summary'!A16),"",'Data Summary'!A16)</f>
        <v>GIN_2012_UIS</v>
      </c>
      <c r="B14" s="121" t="s">
        <v>30</v>
      </c>
      <c r="C14" s="20">
        <v>0</v>
      </c>
      <c r="D14" s="79"/>
      <c r="E14" s="45"/>
      <c r="F14" s="45"/>
      <c r="G14" s="7"/>
      <c r="H14" s="7"/>
      <c r="I14" s="26"/>
      <c r="J14" s="11"/>
      <c r="K14" s="16"/>
      <c r="L14" s="121" t="s">
        <v>30</v>
      </c>
      <c r="M14" s="20">
        <v>0</v>
      </c>
      <c r="N14" s="79"/>
      <c r="O14" s="45"/>
      <c r="P14" s="45"/>
      <c r="Q14" s="7"/>
      <c r="R14" s="7"/>
      <c r="S14" s="26">
        <v>16</v>
      </c>
      <c r="T14" s="11"/>
      <c r="U14" s="16"/>
      <c r="V14" s="121" t="s">
        <v>30</v>
      </c>
      <c r="W14" s="20">
        <v>0</v>
      </c>
      <c r="X14" s="79"/>
      <c r="Y14" s="45"/>
      <c r="Z14" s="45"/>
      <c r="AA14" s="7"/>
      <c r="AB14" s="7"/>
      <c r="AC14" s="26">
        <v>15</v>
      </c>
      <c r="AD14" s="11"/>
      <c r="AE14" s="16"/>
      <c r="AF14" s="121" t="s">
        <v>30</v>
      </c>
      <c r="AG14" s="20">
        <v>0</v>
      </c>
      <c r="AH14" s="79"/>
      <c r="AI14" s="45"/>
      <c r="AJ14" s="45"/>
      <c r="AK14" s="7"/>
      <c r="AL14" s="7"/>
      <c r="AM14" s="26">
        <v>10</v>
      </c>
      <c r="AN14" s="11"/>
      <c r="AO14" s="16"/>
      <c r="AP14" s="121" t="s">
        <v>30</v>
      </c>
      <c r="AQ14" s="20">
        <v>0</v>
      </c>
      <c r="AR14" s="79"/>
      <c r="AS14" s="45"/>
      <c r="AT14" s="45"/>
      <c r="AU14" s="7"/>
      <c r="AV14" s="7"/>
      <c r="AW14" s="26">
        <v>14.581280788177338</v>
      </c>
      <c r="AX14" s="11"/>
      <c r="AY14" s="16"/>
      <c r="AZ14" s="121" t="s">
        <v>30</v>
      </c>
      <c r="BA14" s="20">
        <v>0</v>
      </c>
      <c r="BB14" s="79">
        <f>(BF14*BP33+BG14*BQ33)/(BL33)</f>
        <v>30.690886623416745</v>
      </c>
      <c r="BC14" s="45"/>
      <c r="BD14" s="45"/>
      <c r="BE14" s="7"/>
      <c r="BF14" s="7">
        <v>33.6</v>
      </c>
      <c r="BG14" s="26">
        <v>18.7</v>
      </c>
      <c r="BH14" s="11"/>
      <c r="BI14" s="16"/>
      <c r="BJ14" s="121" t="s">
        <v>30</v>
      </c>
      <c r="BK14" s="20">
        <v>0</v>
      </c>
      <c r="BL14" s="79">
        <v>26.609000102976001</v>
      </c>
      <c r="BM14" s="45"/>
      <c r="BN14" s="45"/>
      <c r="BO14" s="7"/>
      <c r="BP14" s="7">
        <v>32.079334612923859</v>
      </c>
      <c r="BQ14" s="26">
        <v>4.0611814345991633</v>
      </c>
      <c r="BR14" s="11"/>
      <c r="BS14" s="16"/>
      <c r="BT14" s="121" t="s">
        <v>30</v>
      </c>
      <c r="BU14" s="20">
        <v>0</v>
      </c>
      <c r="BV14" s="79">
        <v>26.043259777146609</v>
      </c>
      <c r="BW14" s="45"/>
      <c r="BX14" s="45"/>
      <c r="BY14" s="7"/>
      <c r="BZ14" s="7">
        <v>28.626620139581263</v>
      </c>
      <c r="CA14" s="26">
        <v>7.6991150442477903</v>
      </c>
      <c r="CB14" s="11"/>
      <c r="CC14" s="16"/>
      <c r="CD14" s="121" t="s">
        <v>30</v>
      </c>
      <c r="CE14" s="20">
        <v>0</v>
      </c>
      <c r="CF14" s="79">
        <f>(CJ14*BZ33+CK14*CA33)/(BV33)</f>
        <v>29.307581385186801</v>
      </c>
      <c r="CG14" s="45"/>
      <c r="CH14" s="45"/>
      <c r="CI14" s="7"/>
      <c r="CJ14" s="7">
        <v>30.9</v>
      </c>
      <c r="CK14" s="26">
        <v>18</v>
      </c>
      <c r="CL14" s="11"/>
      <c r="CM14" s="16"/>
      <c r="CN14" s="121" t="s">
        <v>30</v>
      </c>
      <c r="CO14" s="20">
        <v>0</v>
      </c>
      <c r="CP14" s="79">
        <f>(CS14*CS33+CT14*CT33+CU14*CU33)/SUM(CS33:CU33)</f>
        <v>25.379628807388332</v>
      </c>
      <c r="CQ14" s="45"/>
      <c r="CR14" s="45"/>
      <c r="CS14" s="7">
        <v>18.643067846607678</v>
      </c>
      <c r="CT14" s="7">
        <v>29.471911463972091</v>
      </c>
      <c r="CU14" s="26">
        <v>7.3423782920989566</v>
      </c>
      <c r="CV14" s="11"/>
      <c r="CW14" s="16"/>
      <c r="CX14" s="121" t="s">
        <v>30</v>
      </c>
      <c r="CY14" s="20">
        <v>0</v>
      </c>
      <c r="CZ14" s="79">
        <f>(DD14*8313+DE14*1253)/(8313+1253)</f>
        <v>33.826646456199036</v>
      </c>
      <c r="DA14" s="45"/>
      <c r="DB14" s="45"/>
      <c r="DC14" s="7"/>
      <c r="DD14" s="7">
        <v>36.799999999999997</v>
      </c>
      <c r="DE14" s="26">
        <v>14.1</v>
      </c>
      <c r="DF14" s="11"/>
      <c r="DG14" s="16"/>
      <c r="DH14" s="121" t="s">
        <v>30</v>
      </c>
      <c r="DI14" s="20">
        <v>0</v>
      </c>
      <c r="DJ14" s="79">
        <f>(DM14*DM33+DN14*DN33+DO14*DO33)/SUM(DM33:DO33)</f>
        <v>29.833778313668077</v>
      </c>
      <c r="DK14" s="45"/>
      <c r="DL14" s="45"/>
      <c r="DM14" s="7">
        <v>31.476323119777163</v>
      </c>
      <c r="DN14" s="7">
        <v>31.244837758112098</v>
      </c>
      <c r="DO14" s="26">
        <v>18.717375093214017</v>
      </c>
      <c r="DP14" s="11"/>
      <c r="DQ14" s="16"/>
      <c r="DR14" s="121" t="s">
        <v>30</v>
      </c>
      <c r="DS14" s="20">
        <v>0</v>
      </c>
      <c r="DT14" s="79">
        <f>(DX14*8475+DY14*1341)/(8475+1341)</f>
        <v>31.969926650366748</v>
      </c>
      <c r="DU14" s="45"/>
      <c r="DV14" s="45"/>
      <c r="DW14" s="7"/>
      <c r="DX14" s="7">
        <v>33.5</v>
      </c>
      <c r="DY14" s="26">
        <v>22.3</v>
      </c>
      <c r="DZ14" s="11"/>
      <c r="EA14" s="16"/>
      <c r="EB14" s="121" t="s">
        <v>30</v>
      </c>
      <c r="EC14" s="20">
        <v>0</v>
      </c>
      <c r="ED14" s="79">
        <f>(EG14*EG33+EH14*EH33+EI14*EI33)/SUM(EG33:EI33)</f>
        <v>24.768081438305558</v>
      </c>
      <c r="EE14" s="45"/>
      <c r="EF14" s="45"/>
      <c r="EG14" s="7">
        <v>24.986904138292303</v>
      </c>
      <c r="EH14" s="7">
        <v>27.760788311247026</v>
      </c>
      <c r="EI14" s="26">
        <v>6.1677061677061715</v>
      </c>
      <c r="EJ14" s="11"/>
      <c r="EK14" s="16"/>
      <c r="EL14" s="121" t="s">
        <v>30</v>
      </c>
      <c r="EM14" s="20">
        <v>0</v>
      </c>
      <c r="EN14" s="79">
        <f>(ER14*8829+ES14*1443)/(8829+1443)</f>
        <v>27.169713785046735</v>
      </c>
      <c r="EO14" s="45"/>
      <c r="EP14" s="45"/>
      <c r="EQ14" s="7"/>
      <c r="ER14" s="7">
        <v>29.6</v>
      </c>
      <c r="ES14" s="26">
        <v>12.3</v>
      </c>
      <c r="ET14" s="11"/>
      <c r="EU14" s="16"/>
      <c r="EV14" s="121" t="s">
        <v>30</v>
      </c>
      <c r="EW14" s="20">
        <v>0</v>
      </c>
      <c r="EX14" s="79">
        <f>(FA14/100*FA34+FB14/100*FB34+FC14/100*FC34)/(FA34+FB34+FC34)*100</f>
        <v>21.354792217151093</v>
      </c>
      <c r="EY14" s="45">
        <f>214/EY34*100</f>
        <v>7.7959927140255019</v>
      </c>
      <c r="EZ14" s="45">
        <f>2140/EZ34*100</f>
        <v>32.918012613444084</v>
      </c>
      <c r="FA14" s="7">
        <f>100-1519/FA34*100</f>
        <v>13.001145475372283</v>
      </c>
      <c r="FB14" s="7">
        <f>2354/FB34*100</f>
        <v>25.4596582305862</v>
      </c>
      <c r="FC14" s="26">
        <f>100-1411/FC34*100</f>
        <v>5.744822979291925</v>
      </c>
      <c r="FD14" s="11"/>
      <c r="FE14" s="16"/>
      <c r="FF14" s="121" t="s">
        <v>30</v>
      </c>
      <c r="FG14" s="20">
        <v>0</v>
      </c>
      <c r="FH14" s="79">
        <v>21.947561304230664</v>
      </c>
      <c r="FI14" s="45">
        <v>7.1581961345740881</v>
      </c>
      <c r="FJ14" s="45">
        <v>31.929046563192902</v>
      </c>
      <c r="FK14" s="7"/>
      <c r="FL14" s="7">
        <v>24.688774976461971</v>
      </c>
      <c r="FM14" s="26">
        <v>5.3</v>
      </c>
      <c r="FN14" s="11"/>
      <c r="FO14" s="16"/>
      <c r="FP14" s="121" t="s">
        <v>30</v>
      </c>
      <c r="FQ14" s="20">
        <v>0</v>
      </c>
      <c r="FR14" s="79"/>
      <c r="FS14" s="45"/>
      <c r="FT14" s="45"/>
      <c r="FU14" s="7"/>
      <c r="FV14" s="7"/>
      <c r="FW14" s="26"/>
      <c r="FX14" s="11"/>
      <c r="FY14" s="16"/>
      <c r="FZ14" s="121" t="s">
        <v>30</v>
      </c>
      <c r="GA14" s="20">
        <v>0</v>
      </c>
      <c r="GB14" s="79">
        <v>23.70362882846457</v>
      </c>
      <c r="GC14" s="45">
        <v>6.9831441348469205</v>
      </c>
      <c r="GD14" s="45">
        <v>30.661322645290578</v>
      </c>
      <c r="GE14" s="7"/>
      <c r="GF14" s="7">
        <v>23.70362882846457</v>
      </c>
      <c r="GG14" s="26"/>
      <c r="GH14" s="11"/>
      <c r="GI14" s="16"/>
      <c r="GJ14" s="121" t="s">
        <v>30</v>
      </c>
      <c r="GK14" s="20">
        <v>0</v>
      </c>
      <c r="GL14" s="79">
        <v>19.473016767648303</v>
      </c>
      <c r="GM14" s="45">
        <v>5.8255659121171766</v>
      </c>
      <c r="GN14" s="45">
        <v>28.434414668547248</v>
      </c>
      <c r="GO14" s="7">
        <v>21.002592912705282</v>
      </c>
      <c r="GP14" s="7">
        <v>21.705963938973646</v>
      </c>
      <c r="GQ14" s="26">
        <v>4.8712206047032538</v>
      </c>
      <c r="GR14" s="11"/>
      <c r="GS14" s="16"/>
      <c r="GT14" s="121" t="s">
        <v>30</v>
      </c>
      <c r="GU14" s="20">
        <v>0</v>
      </c>
      <c r="GV14" s="79"/>
      <c r="GW14" s="45"/>
      <c r="GX14" s="45"/>
      <c r="GY14" s="7"/>
      <c r="GZ14" s="7"/>
      <c r="HA14" s="26"/>
      <c r="HB14" s="11"/>
      <c r="HC14" s="16"/>
      <c r="HD14" s="121" t="s">
        <v>30</v>
      </c>
      <c r="HE14" s="20">
        <v>0</v>
      </c>
      <c r="HF14" s="79">
        <v>18.299794661190969</v>
      </c>
      <c r="HG14" s="45">
        <v>5.6278464541314248</v>
      </c>
      <c r="HH14" s="45">
        <v>27.453157529493406</v>
      </c>
      <c r="HI14" s="7"/>
      <c r="HJ14" s="7">
        <v>20.926160132308592</v>
      </c>
      <c r="HK14" s="26">
        <v>4.0611814345991633</v>
      </c>
      <c r="HL14" s="11"/>
      <c r="HM14" s="16"/>
      <c r="HN14" s="121" t="s">
        <v>30</v>
      </c>
      <c r="HO14" s="20">
        <v>0</v>
      </c>
      <c r="HP14" s="79">
        <v>16.466675361940784</v>
      </c>
      <c r="HQ14" s="45">
        <v>5.1282051282051277</v>
      </c>
      <c r="HR14" s="45">
        <v>26.350067842605156</v>
      </c>
      <c r="HS14" s="7">
        <v>12.988017008117509</v>
      </c>
      <c r="HT14" s="7">
        <v>19.766027140851662</v>
      </c>
      <c r="HU14" s="26">
        <v>3.7342386032977686</v>
      </c>
      <c r="HV14" s="11"/>
      <c r="HW14" s="16"/>
      <c r="HX14" s="121" t="s">
        <v>30</v>
      </c>
      <c r="HY14" s="20">
        <v>0</v>
      </c>
      <c r="HZ14" s="79"/>
      <c r="IA14" s="45"/>
      <c r="IB14" s="45"/>
      <c r="IC14" s="7"/>
      <c r="ID14" s="7"/>
      <c r="IE14" s="26"/>
      <c r="IF14" s="11"/>
      <c r="IG14" s="397"/>
      <c r="IH14" s="121" t="s">
        <v>30</v>
      </c>
      <c r="II14" s="20">
        <v>0</v>
      </c>
      <c r="IJ14" s="79">
        <v>13.922239502332818</v>
      </c>
      <c r="IK14" s="45"/>
      <c r="IL14" s="45"/>
      <c r="IM14" s="7">
        <v>10.861548776399601</v>
      </c>
      <c r="IN14" s="7">
        <v>17.002461482359379</v>
      </c>
      <c r="IO14" s="26">
        <v>2.3080546396608668</v>
      </c>
      <c r="IP14" s="11"/>
      <c r="IQ14" s="397"/>
    </row>
    <row xmlns:x14ac="http://schemas.microsoft.com/office/spreadsheetml/2009/9/ac" r="15" s="2" customFormat="true" x14ac:dyDescent="0.25">
      <c r="A15" s="404" t="str">
        <f ca="true">IF(ISBLANK('Data Summary'!A17),"",'Data Summary'!A17)</f>
        <v>GIN_2013_EMIS</v>
      </c>
      <c r="B15" s="121" t="s">
        <v>91</v>
      </c>
      <c r="C15" s="80">
        <v>0</v>
      </c>
      <c r="D15" s="45"/>
      <c r="E15" s="45"/>
      <c r="F15" s="45"/>
      <c r="G15" s="7"/>
      <c r="H15" s="7"/>
      <c r="I15" s="26"/>
      <c r="J15" s="11"/>
      <c r="K15" s="16"/>
      <c r="L15" s="121" t="s">
        <v>91</v>
      </c>
      <c r="M15" s="80">
        <v>0</v>
      </c>
      <c r="N15" s="45"/>
      <c r="O15" s="45"/>
      <c r="P15" s="45"/>
      <c r="Q15" s="7"/>
      <c r="R15" s="7"/>
      <c r="S15" s="26"/>
      <c r="T15" s="11"/>
      <c r="U15" s="16"/>
      <c r="V15" s="121" t="s">
        <v>91</v>
      </c>
      <c r="W15" s="80">
        <v>0</v>
      </c>
      <c r="X15" s="45"/>
      <c r="Y15" s="45"/>
      <c r="Z15" s="45"/>
      <c r="AA15" s="7"/>
      <c r="AB15" s="7"/>
      <c r="AC15" s="26"/>
      <c r="AD15" s="11"/>
      <c r="AE15" s="16"/>
      <c r="AF15" s="121" t="s">
        <v>91</v>
      </c>
      <c r="AG15" s="80">
        <v>0</v>
      </c>
      <c r="AH15" s="45"/>
      <c r="AI15" s="45"/>
      <c r="AJ15" s="45"/>
      <c r="AK15" s="7"/>
      <c r="AL15" s="7"/>
      <c r="AM15" s="26"/>
      <c r="AN15" s="11"/>
      <c r="AO15" s="16"/>
      <c r="AP15" s="121" t="s">
        <v>91</v>
      </c>
      <c r="AQ15" s="80">
        <v>0</v>
      </c>
      <c r="AR15" s="45"/>
      <c r="AS15" s="45"/>
      <c r="AT15" s="45"/>
      <c r="AU15" s="7"/>
      <c r="AV15" s="7"/>
      <c r="AW15" s="26"/>
      <c r="AX15" s="11"/>
      <c r="AY15" s="16"/>
      <c r="AZ15" s="121" t="s">
        <v>91</v>
      </c>
      <c r="BA15" s="80">
        <v>0</v>
      </c>
      <c r="BB15" s="45"/>
      <c r="BC15" s="45"/>
      <c r="BD15" s="45"/>
      <c r="BE15" s="7"/>
      <c r="BF15" s="7"/>
      <c r="BG15" s="26"/>
      <c r="BH15" s="11"/>
      <c r="BI15" s="16"/>
      <c r="BJ15" s="121" t="s">
        <v>91</v>
      </c>
      <c r="BK15" s="80">
        <v>0</v>
      </c>
      <c r="BL15" s="45"/>
      <c r="BM15" s="45"/>
      <c r="BN15" s="45"/>
      <c r="BO15" s="7"/>
      <c r="BP15" s="7"/>
      <c r="BQ15" s="26"/>
      <c r="BR15" s="11"/>
      <c r="BS15" s="16"/>
      <c r="BT15" s="121" t="s">
        <v>91</v>
      </c>
      <c r="BU15" s="80">
        <v>0</v>
      </c>
      <c r="BV15" s="45"/>
      <c r="BW15" s="45"/>
      <c r="BX15" s="45"/>
      <c r="BY15" s="7"/>
      <c r="BZ15" s="7"/>
      <c r="CA15" s="26"/>
      <c r="CB15" s="11"/>
      <c r="CC15" s="16"/>
      <c r="CD15" s="121" t="s">
        <v>91</v>
      </c>
      <c r="CE15" s="80">
        <v>0</v>
      </c>
      <c r="CF15" s="45"/>
      <c r="CG15" s="45"/>
      <c r="CH15" s="45"/>
      <c r="CI15" s="7"/>
      <c r="CJ15" s="7"/>
      <c r="CK15" s="26"/>
      <c r="CL15" s="11"/>
      <c r="CM15" s="16"/>
      <c r="CN15" s="121" t="s">
        <v>91</v>
      </c>
      <c r="CO15" s="80">
        <v>0</v>
      </c>
      <c r="CP15" s="45"/>
      <c r="CQ15" s="45"/>
      <c r="CR15" s="45"/>
      <c r="CS15" s="7"/>
      <c r="CT15" s="7"/>
      <c r="CU15" s="26"/>
      <c r="CV15" s="11"/>
      <c r="CW15" s="16"/>
      <c r="CX15" s="121" t="s">
        <v>91</v>
      </c>
      <c r="CY15" s="80">
        <v>0</v>
      </c>
      <c r="CZ15" s="45"/>
      <c r="DA15" s="45"/>
      <c r="DB15" s="45"/>
      <c r="DC15" s="7"/>
      <c r="DD15" s="7"/>
      <c r="DE15" s="26"/>
      <c r="DF15" s="11"/>
      <c r="DG15" s="16"/>
      <c r="DH15" s="121" t="s">
        <v>91</v>
      </c>
      <c r="DI15" s="80">
        <v>0</v>
      </c>
      <c r="DJ15" s="45"/>
      <c r="DK15" s="45"/>
      <c r="DL15" s="45"/>
      <c r="DM15" s="7"/>
      <c r="DN15" s="7"/>
      <c r="DO15" s="26"/>
      <c r="DP15" s="11"/>
      <c r="DQ15" s="16"/>
      <c r="DR15" s="121" t="s">
        <v>91</v>
      </c>
      <c r="DS15" s="80">
        <v>0</v>
      </c>
      <c r="DT15" s="45"/>
      <c r="DU15" s="45"/>
      <c r="DV15" s="45"/>
      <c r="DW15" s="7"/>
      <c r="DX15" s="7"/>
      <c r="DY15" s="26"/>
      <c r="DZ15" s="11"/>
      <c r="EA15" s="16"/>
      <c r="EB15" s="121" t="s">
        <v>91</v>
      </c>
      <c r="EC15" s="80">
        <v>0</v>
      </c>
      <c r="ED15" s="45"/>
      <c r="EE15" s="45"/>
      <c r="EF15" s="45"/>
      <c r="EG15" s="7"/>
      <c r="EH15" s="7"/>
      <c r="EI15" s="26"/>
      <c r="EJ15" s="11"/>
      <c r="EK15" s="16"/>
      <c r="EL15" s="121" t="s">
        <v>91</v>
      </c>
      <c r="EM15" s="80">
        <v>0</v>
      </c>
      <c r="EN15" s="45"/>
      <c r="EO15" s="45"/>
      <c r="EP15" s="45"/>
      <c r="EQ15" s="7"/>
      <c r="ER15" s="7"/>
      <c r="ES15" s="26"/>
      <c r="ET15" s="11"/>
      <c r="EU15" s="16"/>
      <c r="EV15" s="121" t="s">
        <v>91</v>
      </c>
      <c r="EW15" s="80">
        <v>0</v>
      </c>
      <c r="EX15" s="45"/>
      <c r="EY15" s="45"/>
      <c r="EZ15" s="45"/>
      <c r="FA15" s="7"/>
      <c r="FB15" s="7"/>
      <c r="FC15" s="26"/>
      <c r="FD15" s="11"/>
      <c r="FE15" s="16"/>
      <c r="FF15" s="121" t="s">
        <v>91</v>
      </c>
      <c r="FG15" s="80">
        <v>0</v>
      </c>
      <c r="FH15" s="45"/>
      <c r="FI15" s="45"/>
      <c r="FJ15" s="45"/>
      <c r="FK15" s="7"/>
      <c r="FL15" s="7"/>
      <c r="FM15" s="26"/>
      <c r="FN15" s="11"/>
      <c r="FO15" s="16"/>
      <c r="FP15" s="121" t="s">
        <v>91</v>
      </c>
      <c r="FQ15" s="80">
        <v>0</v>
      </c>
      <c r="FR15" s="45"/>
      <c r="FS15" s="45"/>
      <c r="FT15" s="45"/>
      <c r="FU15" s="7"/>
      <c r="FV15" s="7"/>
      <c r="FW15" s="26"/>
      <c r="FX15" s="11"/>
      <c r="FY15" s="16"/>
      <c r="FZ15" s="121" t="s">
        <v>91</v>
      </c>
      <c r="GA15" s="80">
        <v>0</v>
      </c>
      <c r="GB15" s="45"/>
      <c r="GC15" s="45"/>
      <c r="GD15" s="45"/>
      <c r="GE15" s="7"/>
      <c r="GF15" s="7"/>
      <c r="GG15" s="26"/>
      <c r="GH15" s="11"/>
      <c r="GI15" s="16"/>
      <c r="GJ15" s="121" t="s">
        <v>91</v>
      </c>
      <c r="GK15" s="80">
        <v>0</v>
      </c>
      <c r="GL15" s="45"/>
      <c r="GM15" s="45"/>
      <c r="GN15" s="45"/>
      <c r="GO15" s="7"/>
      <c r="GP15" s="7"/>
      <c r="GQ15" s="26"/>
      <c r="GR15" s="11"/>
      <c r="GS15" s="16"/>
      <c r="GT15" s="121" t="s">
        <v>91</v>
      </c>
      <c r="GU15" s="80">
        <v>0</v>
      </c>
      <c r="GV15" s="45"/>
      <c r="GW15" s="45"/>
      <c r="GX15" s="45"/>
      <c r="GY15" s="7"/>
      <c r="GZ15" s="7"/>
      <c r="HA15" s="26"/>
      <c r="HB15" s="11"/>
      <c r="HC15" s="16"/>
      <c r="HD15" s="121" t="s">
        <v>91</v>
      </c>
      <c r="HE15" s="80">
        <v>0</v>
      </c>
      <c r="HF15" s="45"/>
      <c r="HG15" s="45"/>
      <c r="HH15" s="45"/>
      <c r="HI15" s="7"/>
      <c r="HJ15" s="7"/>
      <c r="HK15" s="26"/>
      <c r="HL15" s="11"/>
      <c r="HM15" s="16"/>
      <c r="HN15" s="121" t="s">
        <v>91</v>
      </c>
      <c r="HO15" s="80">
        <v>0</v>
      </c>
      <c r="HP15" s="45"/>
      <c r="HQ15" s="45"/>
      <c r="HR15" s="45"/>
      <c r="HS15" s="7"/>
      <c r="HT15" s="7"/>
      <c r="HU15" s="26"/>
      <c r="HV15" s="11"/>
      <c r="HW15" s="16"/>
      <c r="HX15" s="121" t="s">
        <v>91</v>
      </c>
      <c r="HY15" s="80">
        <v>0</v>
      </c>
      <c r="HZ15" s="45"/>
      <c r="IA15" s="45"/>
      <c r="IB15" s="45"/>
      <c r="IC15" s="7"/>
      <c r="ID15" s="7"/>
      <c r="IE15" s="26"/>
      <c r="IF15" s="11"/>
      <c r="IG15" s="397"/>
      <c r="IH15" s="121" t="s">
        <v>91</v>
      </c>
      <c r="II15" s="80">
        <v>0</v>
      </c>
      <c r="IJ15" s="45"/>
      <c r="IK15" s="45"/>
      <c r="IL15" s="45"/>
      <c r="IM15" s="7"/>
      <c r="IN15" s="7"/>
      <c r="IO15" s="26"/>
      <c r="IP15" s="11"/>
      <c r="IQ15" s="397"/>
      <c r="IR15" s="134"/>
      <c r="JB15" s="134"/>
      <c r="JL15" s="134"/>
      <c r="JV15" s="134"/>
      <c r="KF15" s="134"/>
      <c r="KP15" s="134"/>
      <c r="KZ15" s="134"/>
      <c r="LJ15" s="134"/>
      <c r="LT15" s="134"/>
    </row>
    <row xmlns:x14ac="http://schemas.microsoft.com/office/spreadsheetml/2009/9/ac" r="16" s="2" customFormat="true" x14ac:dyDescent="0.25">
      <c r="A16" s="404" t="str">
        <f ca="true">IF(ISBLANK('Data Summary'!A18),"",'Data Summary'!A18)</f>
        <v>GIN_2013_UIS</v>
      </c>
      <c r="B16" s="122"/>
      <c r="C16" s="21"/>
      <c r="D16" s="79"/>
      <c r="E16" s="45"/>
      <c r="F16" s="7"/>
      <c r="G16" s="7"/>
      <c r="H16" s="7"/>
      <c r="I16" s="26"/>
      <c r="J16" s="11"/>
      <c r="K16" s="16"/>
      <c r="L16" s="122"/>
      <c r="M16" s="21"/>
      <c r="N16" s="79"/>
      <c r="O16" s="45"/>
      <c r="P16" s="7"/>
      <c r="Q16" s="7"/>
      <c r="R16" s="7"/>
      <c r="S16" s="26"/>
      <c r="T16" s="11"/>
      <c r="U16" s="16"/>
      <c r="V16" s="122"/>
      <c r="W16" s="21"/>
      <c r="X16" s="79"/>
      <c r="Y16" s="45"/>
      <c r="Z16" s="7"/>
      <c r="AA16" s="7"/>
      <c r="AB16" s="7"/>
      <c r="AC16" s="26"/>
      <c r="AD16" s="11"/>
      <c r="AE16" s="16"/>
      <c r="AF16" s="122"/>
      <c r="AG16" s="21"/>
      <c r="AH16" s="79"/>
      <c r="AI16" s="45"/>
      <c r="AJ16" s="7"/>
      <c r="AK16" s="7"/>
      <c r="AL16" s="7"/>
      <c r="AM16" s="26"/>
      <c r="AN16" s="11"/>
      <c r="AO16" s="16"/>
      <c r="AP16" s="122"/>
      <c r="AQ16" s="21"/>
      <c r="AR16" s="79"/>
      <c r="AS16" s="45"/>
      <c r="AT16" s="7"/>
      <c r="AU16" s="7"/>
      <c r="AV16" s="7"/>
      <c r="AW16" s="26"/>
      <c r="AX16" s="11"/>
      <c r="AY16" s="16"/>
      <c r="AZ16" s="122"/>
      <c r="BA16" s="21"/>
      <c r="BB16" s="79"/>
      <c r="BC16" s="45"/>
      <c r="BD16" s="7"/>
      <c r="BE16" s="7"/>
      <c r="BF16" s="7"/>
      <c r="BG16" s="26"/>
      <c r="BH16" s="11"/>
      <c r="BI16" s="16"/>
      <c r="BJ16" s="122"/>
      <c r="BK16" s="21"/>
      <c r="BL16" s="79"/>
      <c r="BM16" s="45"/>
      <c r="BN16" s="7"/>
      <c r="BO16" s="7"/>
      <c r="BP16" s="7"/>
      <c r="BQ16" s="26"/>
      <c r="BR16" s="11"/>
      <c r="BS16" s="16"/>
      <c r="BT16" s="122"/>
      <c r="BU16" s="21"/>
      <c r="BV16" s="79"/>
      <c r="BW16" s="45"/>
      <c r="BX16" s="7"/>
      <c r="BY16" s="7"/>
      <c r="BZ16" s="7"/>
      <c r="CA16" s="26"/>
      <c r="CB16" s="11"/>
      <c r="CC16" s="16"/>
      <c r="CD16" s="122"/>
      <c r="CE16" s="21"/>
      <c r="CF16" s="79"/>
      <c r="CG16" s="45"/>
      <c r="CH16" s="45"/>
      <c r="CI16" s="7"/>
      <c r="CJ16" s="7"/>
      <c r="CK16" s="26"/>
      <c r="CL16" s="11"/>
      <c r="CM16" s="16"/>
      <c r="CN16" s="122"/>
      <c r="CO16" s="21"/>
      <c r="CP16" s="79"/>
      <c r="CQ16" s="45"/>
      <c r="CR16" s="7"/>
      <c r="CS16" s="7"/>
      <c r="CT16" s="7"/>
      <c r="CU16" s="26"/>
      <c r="CV16" s="11"/>
      <c r="CW16" s="16"/>
      <c r="CX16" s="122"/>
      <c r="CY16" s="21"/>
      <c r="CZ16" s="79"/>
      <c r="DA16" s="45"/>
      <c r="DB16" s="7"/>
      <c r="DC16" s="7"/>
      <c r="DD16" s="7"/>
      <c r="DE16" s="26"/>
      <c r="DF16" s="11"/>
      <c r="DG16" s="16"/>
      <c r="DH16" s="122"/>
      <c r="DI16" s="21"/>
      <c r="DJ16" s="79"/>
      <c r="DK16" s="45"/>
      <c r="DL16" s="7"/>
      <c r="DM16" s="7"/>
      <c r="DN16" s="7"/>
      <c r="DO16" s="26"/>
      <c r="DP16" s="11"/>
      <c r="DQ16" s="16"/>
      <c r="DR16" s="122"/>
      <c r="DS16" s="21"/>
      <c r="DT16" s="79"/>
      <c r="DU16" s="45"/>
      <c r="DV16" s="7"/>
      <c r="DW16" s="7"/>
      <c r="DX16" s="7"/>
      <c r="DY16" s="26"/>
      <c r="DZ16" s="11"/>
      <c r="EA16" s="16"/>
      <c r="EB16" s="122"/>
      <c r="EC16" s="21"/>
      <c r="ED16" s="79"/>
      <c r="EE16" s="45"/>
      <c r="EF16" s="45"/>
      <c r="EG16" s="7"/>
      <c r="EH16" s="7"/>
      <c r="EI16" s="26"/>
      <c r="EJ16" s="11"/>
      <c r="EK16" s="16"/>
      <c r="EL16" s="122"/>
      <c r="EM16" s="21"/>
      <c r="EN16" s="79"/>
      <c r="EO16" s="45"/>
      <c r="EP16" s="45"/>
      <c r="EQ16" s="7"/>
      <c r="ER16" s="7"/>
      <c r="ES16" s="26"/>
      <c r="ET16" s="11"/>
      <c r="EU16" s="16"/>
      <c r="EV16" s="122"/>
      <c r="EW16" s="21"/>
      <c r="EX16" s="149"/>
      <c r="EY16" s="45"/>
      <c r="EZ16" s="7"/>
      <c r="FA16" s="7"/>
      <c r="FB16" s="7"/>
      <c r="FC16" s="26"/>
      <c r="FD16" s="11"/>
      <c r="FE16" s="16"/>
      <c r="FF16" s="122"/>
      <c r="FG16" s="21"/>
      <c r="FH16" s="149"/>
      <c r="FI16" s="45"/>
      <c r="FJ16" s="7"/>
      <c r="FK16" s="7"/>
      <c r="FL16" s="7"/>
      <c r="FM16" s="26"/>
      <c r="FN16" s="11"/>
      <c r="FO16" s="16"/>
      <c r="FP16" s="122"/>
      <c r="FQ16" s="21"/>
      <c r="FR16" s="149"/>
      <c r="FS16" s="45"/>
      <c r="FT16" s="7"/>
      <c r="FU16" s="7"/>
      <c r="FV16" s="7"/>
      <c r="FW16" s="26"/>
      <c r="FX16" s="11"/>
      <c r="FY16" s="16"/>
      <c r="FZ16" s="122"/>
      <c r="GA16" s="21"/>
      <c r="GB16" s="149"/>
      <c r="GC16" s="45"/>
      <c r="GD16" s="7"/>
      <c r="GE16" s="7"/>
      <c r="GF16" s="7"/>
      <c r="GG16" s="26"/>
      <c r="GH16" s="11"/>
      <c r="GI16" s="16"/>
      <c r="GJ16" s="122"/>
      <c r="GK16" s="21"/>
      <c r="GL16" s="149"/>
      <c r="GM16" s="45"/>
      <c r="GN16" s="7"/>
      <c r="GO16" s="7"/>
      <c r="GP16" s="7"/>
      <c r="GQ16" s="26"/>
      <c r="GR16" s="11"/>
      <c r="GS16" s="16"/>
      <c r="GT16" s="122"/>
      <c r="GU16" s="21"/>
      <c r="GV16" s="149"/>
      <c r="GW16" s="45"/>
      <c r="GX16" s="7"/>
      <c r="GY16" s="7"/>
      <c r="GZ16" s="7"/>
      <c r="HA16" s="26"/>
      <c r="HB16" s="11"/>
      <c r="HC16" s="16"/>
      <c r="HD16" s="122"/>
      <c r="HE16" s="21"/>
      <c r="HF16" s="149"/>
      <c r="HG16" s="45"/>
      <c r="HH16" s="7"/>
      <c r="HI16" s="7"/>
      <c r="HJ16" s="7"/>
      <c r="HK16" s="26"/>
      <c r="HL16" s="11"/>
      <c r="HM16" s="16"/>
      <c r="HN16" s="122"/>
      <c r="HO16" s="21"/>
      <c r="HP16" s="149"/>
      <c r="HQ16" s="45"/>
      <c r="HR16" s="7"/>
      <c r="HS16" s="7"/>
      <c r="HT16" s="7"/>
      <c r="HU16" s="26"/>
      <c r="HV16" s="11"/>
      <c r="HW16" s="16"/>
      <c r="HX16" s="122"/>
      <c r="HY16" s="21"/>
      <c r="HZ16" s="149"/>
      <c r="IA16" s="45"/>
      <c r="IB16" s="7"/>
      <c r="IC16" s="7"/>
      <c r="ID16" s="7"/>
      <c r="IE16" s="26"/>
      <c r="IF16" s="11"/>
      <c r="IG16" s="397"/>
      <c r="IH16" s="122"/>
      <c r="II16" s="21"/>
      <c r="IJ16" s="149"/>
      <c r="IK16" s="45"/>
      <c r="IL16" s="7"/>
      <c r="IM16" s="7"/>
      <c r="IN16" s="7"/>
      <c r="IO16" s="26"/>
      <c r="IP16" s="11"/>
      <c r="IQ16" s="397"/>
      <c r="IR16" s="134"/>
      <c r="JB16" s="134"/>
      <c r="JL16" s="134"/>
      <c r="JV16" s="134"/>
      <c r="KF16" s="134"/>
      <c r="KP16" s="134"/>
      <c r="KZ16" s="134"/>
      <c r="LJ16" s="134"/>
      <c r="LT16" s="134"/>
    </row>
    <row xmlns:x14ac="http://schemas.microsoft.com/office/spreadsheetml/2009/9/ac" r="17" s="2" customFormat="true" x14ac:dyDescent="0.25">
      <c r="A17" s="404" t="str">
        <f ca="true">IF(ISBLANK('Data Summary'!A19),"",'Data Summary'!A19)</f>
        <v>GIN_2014_EMIS</v>
      </c>
      <c r="B17" s="122"/>
      <c r="C17" s="22"/>
      <c r="D17" s="45"/>
      <c r="E17" s="7"/>
      <c r="F17" s="7"/>
      <c r="G17" s="7"/>
      <c r="H17" s="7"/>
      <c r="I17" s="26"/>
      <c r="J17" s="11"/>
      <c r="K17" s="16"/>
      <c r="L17" s="122"/>
      <c r="M17" s="22"/>
      <c r="N17" s="45"/>
      <c r="O17" s="7"/>
      <c r="P17" s="7"/>
      <c r="Q17" s="7"/>
      <c r="R17" s="7"/>
      <c r="S17" s="26"/>
      <c r="T17" s="11"/>
      <c r="U17" s="16"/>
      <c r="V17" s="122"/>
      <c r="W17" s="22"/>
      <c r="X17" s="45"/>
      <c r="Y17" s="7"/>
      <c r="Z17" s="7"/>
      <c r="AA17" s="7"/>
      <c r="AB17" s="7"/>
      <c r="AC17" s="26"/>
      <c r="AD17" s="11"/>
      <c r="AE17" s="16"/>
      <c r="AF17" s="122"/>
      <c r="AG17" s="22"/>
      <c r="AH17" s="45"/>
      <c r="AI17" s="7"/>
      <c r="AJ17" s="7"/>
      <c r="AK17" s="7"/>
      <c r="AL17" s="7"/>
      <c r="AM17" s="26"/>
      <c r="AN17" s="11"/>
      <c r="AO17" s="16"/>
      <c r="AP17" s="122"/>
      <c r="AQ17" s="22"/>
      <c r="AR17" s="45"/>
      <c r="AS17" s="7"/>
      <c r="AT17" s="7"/>
      <c r="AU17" s="7"/>
      <c r="AV17" s="7"/>
      <c r="AW17" s="26"/>
      <c r="AX17" s="11"/>
      <c r="AY17" s="16"/>
      <c r="AZ17" s="122"/>
      <c r="BA17" s="22"/>
      <c r="BB17" s="45"/>
      <c r="BC17" s="7"/>
      <c r="BD17" s="7"/>
      <c r="BE17" s="7"/>
      <c r="BF17" s="7"/>
      <c r="BG17" s="26"/>
      <c r="BH17" s="11"/>
      <c r="BI17" s="16"/>
      <c r="BJ17" s="122"/>
      <c r="BK17" s="22"/>
      <c r="BL17" s="45"/>
      <c r="BM17" s="7"/>
      <c r="BN17" s="7"/>
      <c r="BO17" s="7"/>
      <c r="BP17" s="7"/>
      <c r="BQ17" s="26"/>
      <c r="BR17" s="11"/>
      <c r="BS17" s="16"/>
      <c r="BT17" s="122"/>
      <c r="BU17" s="22"/>
      <c r="BV17" s="45"/>
      <c r="BW17" s="7"/>
      <c r="BX17" s="7"/>
      <c r="BY17" s="7"/>
      <c r="BZ17" s="7"/>
      <c r="CA17" s="26"/>
      <c r="CB17" s="11"/>
      <c r="CC17" s="16"/>
      <c r="CD17" s="122"/>
      <c r="CE17" s="22"/>
      <c r="CF17" s="45"/>
      <c r="CG17" s="7"/>
      <c r="CH17" s="7"/>
      <c r="CI17" s="7"/>
      <c r="CJ17" s="7"/>
      <c r="CK17" s="26"/>
      <c r="CL17" s="11"/>
      <c r="CM17" s="16"/>
      <c r="CN17" s="122"/>
      <c r="CO17" s="22"/>
      <c r="CP17" s="45"/>
      <c r="CQ17" s="7"/>
      <c r="CR17" s="7"/>
      <c r="CS17" s="7"/>
      <c r="CT17" s="7"/>
      <c r="CU17" s="26"/>
      <c r="CV17" s="11"/>
      <c r="CW17" s="16"/>
      <c r="CX17" s="122"/>
      <c r="CY17" s="22"/>
      <c r="CZ17" s="45"/>
      <c r="DA17" s="7"/>
      <c r="DB17" s="7"/>
      <c r="DC17" s="7"/>
      <c r="DD17" s="7"/>
      <c r="DE17" s="26"/>
      <c r="DF17" s="11"/>
      <c r="DG17" s="16"/>
      <c r="DH17" s="122"/>
      <c r="DI17" s="22"/>
      <c r="DJ17" s="45"/>
      <c r="DK17" s="7"/>
      <c r="DL17" s="7"/>
      <c r="DM17" s="7"/>
      <c r="DN17" s="7"/>
      <c r="DO17" s="26"/>
      <c r="DP17" s="11"/>
      <c r="DQ17" s="16"/>
      <c r="DR17" s="122"/>
      <c r="DS17" s="22"/>
      <c r="DT17" s="45"/>
      <c r="DU17" s="7"/>
      <c r="DV17" s="7"/>
      <c r="DW17" s="7"/>
      <c r="DX17" s="7"/>
      <c r="DY17" s="26"/>
      <c r="DZ17" s="11"/>
      <c r="EA17" s="16"/>
      <c r="EB17" s="122"/>
      <c r="EC17" s="22"/>
      <c r="ED17" s="45"/>
      <c r="EE17" s="7"/>
      <c r="EF17" s="7"/>
      <c r="EG17" s="7"/>
      <c r="EH17" s="7"/>
      <c r="EI17" s="26"/>
      <c r="EJ17" s="11"/>
      <c r="EK17" s="16"/>
      <c r="EL17" s="122"/>
      <c r="EM17" s="22"/>
      <c r="EN17" s="45"/>
      <c r="EO17" s="7"/>
      <c r="EP17" s="7"/>
      <c r="EQ17" s="7"/>
      <c r="ER17" s="7"/>
      <c r="ES17" s="26"/>
      <c r="ET17" s="11"/>
      <c r="EU17" s="16"/>
      <c r="EV17" s="122"/>
      <c r="EW17" s="22"/>
      <c r="EX17" s="45"/>
      <c r="EY17" s="7"/>
      <c r="EZ17" s="7"/>
      <c r="FA17" s="7"/>
      <c r="FB17" s="7"/>
      <c r="FC17" s="26"/>
      <c r="FD17" s="11"/>
      <c r="FE17" s="16"/>
      <c r="FF17" s="122"/>
      <c r="FG17" s="22"/>
      <c r="FH17" s="45"/>
      <c r="FI17" s="7"/>
      <c r="FJ17" s="7"/>
      <c r="FK17" s="7"/>
      <c r="FL17" s="7"/>
      <c r="FM17" s="26"/>
      <c r="FN17" s="11"/>
      <c r="FO17" s="16"/>
      <c r="FP17" s="122"/>
      <c r="FQ17" s="22"/>
      <c r="FR17" s="45"/>
      <c r="FS17" s="7"/>
      <c r="FT17" s="7"/>
      <c r="FU17" s="7"/>
      <c r="FV17" s="7"/>
      <c r="FW17" s="26"/>
      <c r="FX17" s="11"/>
      <c r="FY17" s="16"/>
      <c r="FZ17" s="122"/>
      <c r="GA17" s="22"/>
      <c r="GB17" s="45"/>
      <c r="GC17" s="7"/>
      <c r="GD17" s="7"/>
      <c r="GE17" s="7"/>
      <c r="GF17" s="7"/>
      <c r="GG17" s="26"/>
      <c r="GH17" s="11"/>
      <c r="GI17" s="16"/>
      <c r="GJ17" s="122"/>
      <c r="GK17" s="22"/>
      <c r="GL17" s="45"/>
      <c r="GM17" s="7"/>
      <c r="GN17" s="7"/>
      <c r="GO17" s="7"/>
      <c r="GP17" s="7"/>
      <c r="GQ17" s="26"/>
      <c r="GR17" s="11"/>
      <c r="GS17" s="16"/>
      <c r="GT17" s="122"/>
      <c r="GU17" s="22"/>
      <c r="GV17" s="45"/>
      <c r="GW17" s="7"/>
      <c r="GX17" s="7"/>
      <c r="GY17" s="7"/>
      <c r="GZ17" s="7"/>
      <c r="HA17" s="26"/>
      <c r="HB17" s="11"/>
      <c r="HC17" s="16"/>
      <c r="HD17" s="122"/>
      <c r="HE17" s="22"/>
      <c r="HF17" s="45"/>
      <c r="HG17" s="7"/>
      <c r="HH17" s="7"/>
      <c r="HI17" s="7"/>
      <c r="HJ17" s="7"/>
      <c r="HK17" s="26"/>
      <c r="HL17" s="11"/>
      <c r="HM17" s="16"/>
      <c r="HN17" s="122"/>
      <c r="HO17" s="22"/>
      <c r="HP17" s="45"/>
      <c r="HQ17" s="7"/>
      <c r="HR17" s="7"/>
      <c r="HS17" s="7"/>
      <c r="HT17" s="7"/>
      <c r="HU17" s="26"/>
      <c r="HV17" s="11"/>
      <c r="HW17" s="16"/>
      <c r="HX17" s="122"/>
      <c r="HY17" s="22"/>
      <c r="HZ17" s="45"/>
      <c r="IA17" s="7"/>
      <c r="IB17" s="7"/>
      <c r="IC17" s="7"/>
      <c r="ID17" s="7"/>
      <c r="IE17" s="26"/>
      <c r="IF17" s="11"/>
      <c r="IG17" s="397"/>
      <c r="IH17" s="122"/>
      <c r="II17" s="22"/>
      <c r="IJ17" s="45"/>
      <c r="IK17" s="7"/>
      <c r="IL17" s="7"/>
      <c r="IM17" s="7"/>
      <c r="IN17" s="7"/>
      <c r="IO17" s="26"/>
      <c r="IP17" s="11"/>
      <c r="IQ17" s="397"/>
      <c r="IR17" s="134"/>
      <c r="JB17" s="134"/>
      <c r="JL17" s="134"/>
      <c r="JV17" s="134"/>
      <c r="KF17" s="134"/>
      <c r="KP17" s="134"/>
      <c r="KZ17" s="134"/>
      <c r="LJ17" s="134"/>
      <c r="LT17" s="134"/>
    </row>
    <row xmlns:x14ac="http://schemas.microsoft.com/office/spreadsheetml/2009/9/ac" r="18" s="2" customFormat="true" x14ac:dyDescent="0.25">
      <c r="A18" s="404" t="str">
        <f ca="true">IF(ISBLANK('Data Summary'!A20),"",'Data Summary'!A20)</f>
        <v>GIN_2014_UIS</v>
      </c>
      <c r="B18" s="122"/>
      <c r="C18" s="22"/>
      <c r="D18" s="7"/>
      <c r="E18" s="7"/>
      <c r="F18" s="7"/>
      <c r="G18" s="7"/>
      <c r="H18" s="7"/>
      <c r="I18" s="26"/>
      <c r="J18" s="11"/>
      <c r="K18" s="16"/>
      <c r="L18" s="122"/>
      <c r="M18" s="22"/>
      <c r="N18" s="7"/>
      <c r="O18" s="7"/>
      <c r="P18" s="7"/>
      <c r="Q18" s="7"/>
      <c r="R18" s="7"/>
      <c r="S18" s="26"/>
      <c r="T18" s="11"/>
      <c r="U18" s="16"/>
      <c r="V18" s="122"/>
      <c r="W18" s="22"/>
      <c r="X18" s="7"/>
      <c r="Y18" s="7"/>
      <c r="Z18" s="7"/>
      <c r="AA18" s="7"/>
      <c r="AB18" s="7"/>
      <c r="AC18" s="26"/>
      <c r="AD18" s="11"/>
      <c r="AE18" s="16"/>
      <c r="AF18" s="122"/>
      <c r="AG18" s="22"/>
      <c r="AH18" s="7"/>
      <c r="AI18" s="7"/>
      <c r="AJ18" s="7"/>
      <c r="AK18" s="7"/>
      <c r="AL18" s="7"/>
      <c r="AM18" s="26"/>
      <c r="AN18" s="11"/>
      <c r="AO18" s="16"/>
      <c r="AP18" s="122"/>
      <c r="AQ18" s="22"/>
      <c r="AR18" s="7"/>
      <c r="AS18" s="7"/>
      <c r="AT18" s="7"/>
      <c r="AU18" s="7"/>
      <c r="AV18" s="7"/>
      <c r="AW18" s="26"/>
      <c r="AX18" s="11"/>
      <c r="AY18" s="16"/>
      <c r="AZ18" s="122"/>
      <c r="BA18" s="22"/>
      <c r="BB18" s="7"/>
      <c r="BC18" s="7"/>
      <c r="BD18" s="7"/>
      <c r="BE18" s="7"/>
      <c r="BF18" s="7"/>
      <c r="BG18" s="26"/>
      <c r="BH18" s="11"/>
      <c r="BI18" s="16"/>
      <c r="BJ18" s="122"/>
      <c r="BK18" s="22"/>
      <c r="BL18" s="7"/>
      <c r="BM18" s="7"/>
      <c r="BN18" s="7"/>
      <c r="BO18" s="7"/>
      <c r="BP18" s="7"/>
      <c r="BQ18" s="26"/>
      <c r="BR18" s="11"/>
      <c r="BS18" s="16"/>
      <c r="BT18" s="122"/>
      <c r="BU18" s="22"/>
      <c r="BV18" s="7"/>
      <c r="BW18" s="7"/>
      <c r="BX18" s="7"/>
      <c r="BY18" s="7"/>
      <c r="BZ18" s="7"/>
      <c r="CA18" s="26"/>
      <c r="CB18" s="11"/>
      <c r="CC18" s="16"/>
      <c r="CD18" s="122"/>
      <c r="CE18" s="22"/>
      <c r="CF18" s="7"/>
      <c r="CG18" s="7"/>
      <c r="CH18" s="7"/>
      <c r="CI18" s="7"/>
      <c r="CJ18" s="7"/>
      <c r="CK18" s="26"/>
      <c r="CL18" s="11"/>
      <c r="CM18" s="16"/>
      <c r="CN18" s="122"/>
      <c r="CO18" s="22"/>
      <c r="CP18" s="7"/>
      <c r="CQ18" s="7"/>
      <c r="CR18" s="7"/>
      <c r="CS18" s="7"/>
      <c r="CT18" s="7"/>
      <c r="CU18" s="26"/>
      <c r="CV18" s="11"/>
      <c r="CW18" s="16"/>
      <c r="CX18" s="122"/>
      <c r="CY18" s="22"/>
      <c r="CZ18" s="7"/>
      <c r="DA18" s="7"/>
      <c r="DB18" s="7"/>
      <c r="DC18" s="7"/>
      <c r="DD18" s="7"/>
      <c r="DE18" s="26"/>
      <c r="DF18" s="11"/>
      <c r="DG18" s="16"/>
      <c r="DH18" s="122"/>
      <c r="DI18" s="22"/>
      <c r="DJ18" s="7"/>
      <c r="DK18" s="7"/>
      <c r="DL18" s="7"/>
      <c r="DM18" s="7"/>
      <c r="DN18" s="7"/>
      <c r="DO18" s="26"/>
      <c r="DP18" s="11"/>
      <c r="DQ18" s="16"/>
      <c r="DR18" s="122"/>
      <c r="DS18" s="22"/>
      <c r="DT18" s="7"/>
      <c r="DU18" s="7"/>
      <c r="DV18" s="7"/>
      <c r="DW18" s="7"/>
      <c r="DX18" s="7"/>
      <c r="DY18" s="26"/>
      <c r="DZ18" s="11"/>
      <c r="EA18" s="16"/>
      <c r="EB18" s="122"/>
      <c r="EC18" s="22"/>
      <c r="ED18" s="7"/>
      <c r="EE18" s="7"/>
      <c r="EF18" s="7"/>
      <c r="EG18" s="7"/>
      <c r="EH18" s="7"/>
      <c r="EI18" s="26"/>
      <c r="EJ18" s="11"/>
      <c r="EK18" s="16"/>
      <c r="EL18" s="122"/>
      <c r="EM18" s="22"/>
      <c r="EN18" s="7"/>
      <c r="EO18" s="7"/>
      <c r="EP18" s="7"/>
      <c r="EQ18" s="7"/>
      <c r="ER18" s="7"/>
      <c r="ES18" s="26"/>
      <c r="ET18" s="11"/>
      <c r="EU18" s="16"/>
      <c r="EV18" s="122"/>
      <c r="EW18" s="22"/>
      <c r="EX18" s="7"/>
      <c r="EY18" s="7"/>
      <c r="EZ18" s="7"/>
      <c r="FA18" s="7"/>
      <c r="FB18" s="7"/>
      <c r="FC18" s="26"/>
      <c r="FD18" s="11"/>
      <c r="FE18" s="16"/>
      <c r="FF18" s="122"/>
      <c r="FG18" s="22"/>
      <c r="FH18" s="7"/>
      <c r="FI18" s="7"/>
      <c r="FJ18" s="7"/>
      <c r="FK18" s="7"/>
      <c r="FL18" s="7"/>
      <c r="FM18" s="26"/>
      <c r="FN18" s="11"/>
      <c r="FO18" s="16"/>
      <c r="FP18" s="122"/>
      <c r="FQ18" s="22"/>
      <c r="FR18" s="7"/>
      <c r="FS18" s="7"/>
      <c r="FT18" s="7"/>
      <c r="FU18" s="7"/>
      <c r="FV18" s="7"/>
      <c r="FW18" s="26"/>
      <c r="FX18" s="11"/>
      <c r="FY18" s="16"/>
      <c r="FZ18" s="122"/>
      <c r="GA18" s="22"/>
      <c r="GB18" s="7"/>
      <c r="GC18" s="7"/>
      <c r="GD18" s="7"/>
      <c r="GE18" s="7"/>
      <c r="GF18" s="7"/>
      <c r="GG18" s="26"/>
      <c r="GH18" s="11"/>
      <c r="GI18" s="16"/>
      <c r="GJ18" s="122"/>
      <c r="GK18" s="22"/>
      <c r="GL18" s="7"/>
      <c r="GM18" s="7"/>
      <c r="GN18" s="7"/>
      <c r="GO18" s="7"/>
      <c r="GP18" s="7"/>
      <c r="GQ18" s="26"/>
      <c r="GR18" s="11"/>
      <c r="GS18" s="16"/>
      <c r="GT18" s="122"/>
      <c r="GU18" s="22"/>
      <c r="GV18" s="7"/>
      <c r="GW18" s="7"/>
      <c r="GX18" s="7"/>
      <c r="GY18" s="7"/>
      <c r="GZ18" s="7"/>
      <c r="HA18" s="26"/>
      <c r="HB18" s="11"/>
      <c r="HC18" s="16"/>
      <c r="HD18" s="122"/>
      <c r="HE18" s="22"/>
      <c r="HF18" s="7"/>
      <c r="HG18" s="7"/>
      <c r="HH18" s="7"/>
      <c r="HI18" s="7"/>
      <c r="HJ18" s="7"/>
      <c r="HK18" s="26"/>
      <c r="HL18" s="11"/>
      <c r="HM18" s="16"/>
      <c r="HN18" s="122"/>
      <c r="HO18" s="22"/>
      <c r="HP18" s="7"/>
      <c r="HQ18" s="7"/>
      <c r="HR18" s="7"/>
      <c r="HS18" s="7"/>
      <c r="HT18" s="7"/>
      <c r="HU18" s="26"/>
      <c r="HV18" s="11"/>
      <c r="HW18" s="16"/>
      <c r="HX18" s="122"/>
      <c r="HY18" s="22"/>
      <c r="HZ18" s="7"/>
      <c r="IA18" s="7"/>
      <c r="IB18" s="7"/>
      <c r="IC18" s="7"/>
      <c r="ID18" s="7"/>
      <c r="IE18" s="26"/>
      <c r="IF18" s="11"/>
      <c r="IG18" s="397"/>
      <c r="IH18" s="122"/>
      <c r="II18" s="22"/>
      <c r="IJ18" s="7"/>
      <c r="IK18" s="7"/>
      <c r="IL18" s="7"/>
      <c r="IM18" s="7"/>
      <c r="IN18" s="7"/>
      <c r="IO18" s="26"/>
      <c r="IP18" s="11"/>
      <c r="IQ18" s="397"/>
      <c r="IR18" s="134"/>
      <c r="JB18" s="134"/>
      <c r="JL18" s="134"/>
      <c r="JV18" s="134"/>
      <c r="KF18" s="134"/>
      <c r="KP18" s="134"/>
      <c r="KZ18" s="134"/>
      <c r="LJ18" s="134"/>
      <c r="LT18" s="134"/>
    </row>
    <row xmlns:x14ac="http://schemas.microsoft.com/office/spreadsheetml/2009/9/ac" r="19" s="2" customFormat="true" x14ac:dyDescent="0.25">
      <c r="A19" s="404" t="str">
        <f ca="true">IF(ISBLANK('Data Summary'!A21),"",'Data Summary'!A21)</f>
        <v>GIN_2015_EMIS</v>
      </c>
      <c r="B19" s="122"/>
      <c r="C19" s="22"/>
      <c r="D19" s="7"/>
      <c r="E19" s="7"/>
      <c r="F19" s="67"/>
      <c r="G19" s="7"/>
      <c r="H19" s="7"/>
      <c r="I19" s="26"/>
      <c r="J19" s="11"/>
      <c r="K19" s="16"/>
      <c r="L19" s="122"/>
      <c r="M19" s="22"/>
      <c r="N19" s="7"/>
      <c r="O19" s="7"/>
      <c r="P19" s="67"/>
      <c r="Q19" s="7"/>
      <c r="R19" s="7"/>
      <c r="S19" s="26"/>
      <c r="T19" s="11"/>
      <c r="U19" s="16"/>
      <c r="V19" s="122"/>
      <c r="W19" s="22"/>
      <c r="X19" s="7"/>
      <c r="Y19" s="7"/>
      <c r="Z19" s="67"/>
      <c r="AA19" s="7"/>
      <c r="AB19" s="7"/>
      <c r="AC19" s="26"/>
      <c r="AD19" s="11"/>
      <c r="AE19" s="16"/>
      <c r="AF19" s="122"/>
      <c r="AG19" s="22"/>
      <c r="AH19" s="7"/>
      <c r="AI19" s="7"/>
      <c r="AJ19" s="67"/>
      <c r="AK19" s="7"/>
      <c r="AL19" s="7"/>
      <c r="AM19" s="26"/>
      <c r="AN19" s="11"/>
      <c r="AO19" s="16"/>
      <c r="AP19" s="122"/>
      <c r="AQ19" s="22"/>
      <c r="AR19" s="7"/>
      <c r="AS19" s="7"/>
      <c r="AT19" s="67"/>
      <c r="AU19" s="7"/>
      <c r="AV19" s="7"/>
      <c r="AW19" s="26"/>
      <c r="AX19" s="11"/>
      <c r="AY19" s="16"/>
      <c r="AZ19" s="122"/>
      <c r="BA19" s="22"/>
      <c r="BB19" s="7"/>
      <c r="BC19" s="7"/>
      <c r="BD19" s="67"/>
      <c r="BE19" s="7"/>
      <c r="BF19" s="7"/>
      <c r="BG19" s="26"/>
      <c r="BH19" s="11"/>
      <c r="BI19" s="16"/>
      <c r="BJ19" s="122"/>
      <c r="BK19" s="22"/>
      <c r="BL19" s="7"/>
      <c r="BM19" s="7"/>
      <c r="BN19" s="67"/>
      <c r="BO19" s="7"/>
      <c r="BP19" s="7"/>
      <c r="BQ19" s="26"/>
      <c r="BR19" s="11"/>
      <c r="BS19" s="16"/>
      <c r="BT19" s="122"/>
      <c r="BU19" s="22"/>
      <c r="BV19" s="7"/>
      <c r="BW19" s="7"/>
      <c r="BX19" s="67"/>
      <c r="BY19" s="7"/>
      <c r="BZ19" s="7"/>
      <c r="CA19" s="26"/>
      <c r="CB19" s="11"/>
      <c r="CC19" s="16"/>
      <c r="CD19" s="122"/>
      <c r="CE19" s="22"/>
      <c r="CF19" s="7"/>
      <c r="CG19" s="7"/>
      <c r="CH19" s="7"/>
      <c r="CI19" s="7"/>
      <c r="CJ19" s="7"/>
      <c r="CK19" s="26"/>
      <c r="CL19" s="11"/>
      <c r="CM19" s="16"/>
      <c r="CN19" s="122"/>
      <c r="CO19" s="22"/>
      <c r="CP19" s="7"/>
      <c r="CQ19" s="7"/>
      <c r="CR19" s="67"/>
      <c r="CS19" s="7"/>
      <c r="CT19" s="7"/>
      <c r="CU19" s="26"/>
      <c r="CV19" s="11"/>
      <c r="CW19" s="16"/>
      <c r="CX19" s="122"/>
      <c r="CY19" s="22"/>
      <c r="CZ19" s="7"/>
      <c r="DA19" s="7"/>
      <c r="DB19" s="67"/>
      <c r="DC19" s="7"/>
      <c r="DD19" s="7"/>
      <c r="DE19" s="26"/>
      <c r="DF19" s="11"/>
      <c r="DG19" s="16"/>
      <c r="DH19" s="122"/>
      <c r="DI19" s="22"/>
      <c r="DJ19" s="7"/>
      <c r="DK19" s="7"/>
      <c r="DL19" s="67"/>
      <c r="DM19" s="7"/>
      <c r="DN19" s="7"/>
      <c r="DO19" s="26"/>
      <c r="DP19" s="11"/>
      <c r="DQ19" s="16"/>
      <c r="DR19" s="122"/>
      <c r="DS19" s="22"/>
      <c r="DT19" s="7"/>
      <c r="DU19" s="7"/>
      <c r="DV19" s="67"/>
      <c r="DW19" s="7"/>
      <c r="DX19" s="7"/>
      <c r="DY19" s="26"/>
      <c r="DZ19" s="11"/>
      <c r="EA19" s="16"/>
      <c r="EB19" s="122"/>
      <c r="EC19" s="22"/>
      <c r="ED19" s="7"/>
      <c r="EE19" s="7"/>
      <c r="EF19" s="7"/>
      <c r="EG19" s="7"/>
      <c r="EH19" s="7"/>
      <c r="EI19" s="26"/>
      <c r="EJ19" s="11"/>
      <c r="EK19" s="16"/>
      <c r="EL19" s="122"/>
      <c r="EM19" s="22"/>
      <c r="EN19" s="7"/>
      <c r="EO19" s="7"/>
      <c r="EP19" s="7"/>
      <c r="EQ19" s="7"/>
      <c r="ER19" s="7"/>
      <c r="ES19" s="26"/>
      <c r="ET19" s="11"/>
      <c r="EU19" s="16"/>
      <c r="EV19" s="122"/>
      <c r="EW19" s="22"/>
      <c r="EX19" s="7"/>
      <c r="EY19" s="7"/>
      <c r="EZ19" s="67"/>
      <c r="FA19" s="7"/>
      <c r="FB19" s="7"/>
      <c r="FC19" s="26"/>
      <c r="FD19" s="11"/>
      <c r="FE19" s="16"/>
      <c r="FF19" s="122"/>
      <c r="FG19" s="22"/>
      <c r="FH19" s="7"/>
      <c r="FI19" s="7"/>
      <c r="FJ19" s="67"/>
      <c r="FK19" s="7"/>
      <c r="FL19" s="7"/>
      <c r="FM19" s="26"/>
      <c r="FN19" s="11"/>
      <c r="FO19" s="16"/>
      <c r="FP19" s="122"/>
      <c r="FQ19" s="22"/>
      <c r="FR19" s="7"/>
      <c r="FS19" s="7"/>
      <c r="FT19" s="67"/>
      <c r="FU19" s="7"/>
      <c r="FV19" s="7"/>
      <c r="FW19" s="26"/>
      <c r="FX19" s="11"/>
      <c r="FY19" s="16"/>
      <c r="FZ19" s="122"/>
      <c r="GA19" s="22"/>
      <c r="GB19" s="7"/>
      <c r="GC19" s="7"/>
      <c r="GD19" s="67"/>
      <c r="GE19" s="7"/>
      <c r="GF19" s="7"/>
      <c r="GG19" s="26"/>
      <c r="GH19" s="11"/>
      <c r="GI19" s="16"/>
      <c r="GJ19" s="122"/>
      <c r="GK19" s="22"/>
      <c r="GL19" s="7"/>
      <c r="GM19" s="7"/>
      <c r="GN19" s="67"/>
      <c r="GO19" s="7"/>
      <c r="GP19" s="7"/>
      <c r="GQ19" s="26"/>
      <c r="GR19" s="11"/>
      <c r="GS19" s="16"/>
      <c r="GT19" s="122"/>
      <c r="GU19" s="22"/>
      <c r="GV19" s="7"/>
      <c r="GW19" s="7"/>
      <c r="GX19" s="67"/>
      <c r="GY19" s="7"/>
      <c r="GZ19" s="7"/>
      <c r="HA19" s="26"/>
      <c r="HB19" s="11"/>
      <c r="HC19" s="16"/>
      <c r="HD19" s="122"/>
      <c r="HE19" s="22"/>
      <c r="HF19" s="7"/>
      <c r="HG19" s="7"/>
      <c r="HH19" s="67"/>
      <c r="HI19" s="7"/>
      <c r="HJ19" s="7"/>
      <c r="HK19" s="26"/>
      <c r="HL19" s="11"/>
      <c r="HM19" s="16"/>
      <c r="HN19" s="122"/>
      <c r="HO19" s="22"/>
      <c r="HP19" s="7"/>
      <c r="HQ19" s="7"/>
      <c r="HR19" s="67"/>
      <c r="HS19" s="7"/>
      <c r="HT19" s="7"/>
      <c r="HU19" s="26"/>
      <c r="HV19" s="11"/>
      <c r="HW19" s="16"/>
      <c r="HX19" s="122"/>
      <c r="HY19" s="22"/>
      <c r="HZ19" s="7"/>
      <c r="IA19" s="7"/>
      <c r="IB19" s="67"/>
      <c r="IC19" s="7"/>
      <c r="ID19" s="7"/>
      <c r="IE19" s="26"/>
      <c r="IF19" s="11"/>
      <c r="IG19" s="397"/>
      <c r="IH19" s="122"/>
      <c r="II19" s="22"/>
      <c r="IJ19" s="7"/>
      <c r="IK19" s="7"/>
      <c r="IL19" s="67"/>
      <c r="IM19" s="7"/>
      <c r="IN19" s="7"/>
      <c r="IO19" s="26"/>
      <c r="IP19" s="11"/>
      <c r="IQ19" s="397"/>
      <c r="IR19" s="134"/>
      <c r="JB19" s="134"/>
      <c r="JL19" s="134"/>
      <c r="JV19" s="134"/>
      <c r="KF19" s="134"/>
      <c r="KP19" s="134"/>
      <c r="KZ19" s="134"/>
      <c r="LJ19" s="134"/>
      <c r="LT19" s="134"/>
    </row>
    <row xmlns:x14ac="http://schemas.microsoft.com/office/spreadsheetml/2009/9/ac" r="20" s="2" customFormat="true" x14ac:dyDescent="0.25">
      <c r="A20" s="404" t="str">
        <f ca="true">IF(ISBLANK('Data Summary'!A22),"",'Data Summary'!A22)</f>
        <v>GIN_2016_EMIS</v>
      </c>
      <c r="B20" s="122"/>
      <c r="C20" s="21"/>
      <c r="D20" s="7"/>
      <c r="E20" s="67"/>
      <c r="F20" s="67"/>
      <c r="G20" s="7"/>
      <c r="H20" s="7"/>
      <c r="I20" s="26"/>
      <c r="J20" s="11"/>
      <c r="K20" s="16"/>
      <c r="L20" s="122"/>
      <c r="M20" s="21"/>
      <c r="N20" s="7"/>
      <c r="O20" s="67"/>
      <c r="P20" s="67"/>
      <c r="Q20" s="7"/>
      <c r="R20" s="7"/>
      <c r="S20" s="26"/>
      <c r="T20" s="11"/>
      <c r="U20" s="16"/>
      <c r="V20" s="122"/>
      <c r="W20" s="21"/>
      <c r="X20" s="7"/>
      <c r="Y20" s="67"/>
      <c r="Z20" s="67"/>
      <c r="AA20" s="7"/>
      <c r="AB20" s="7"/>
      <c r="AC20" s="26"/>
      <c r="AD20" s="11"/>
      <c r="AE20" s="16"/>
      <c r="AF20" s="122"/>
      <c r="AG20" s="21"/>
      <c r="AH20" s="7"/>
      <c r="AI20" s="67"/>
      <c r="AJ20" s="67"/>
      <c r="AK20" s="7"/>
      <c r="AL20" s="7"/>
      <c r="AM20" s="26"/>
      <c r="AN20" s="11"/>
      <c r="AO20" s="16"/>
      <c r="AP20" s="122"/>
      <c r="AQ20" s="21"/>
      <c r="AR20" s="7"/>
      <c r="AS20" s="67"/>
      <c r="AT20" s="67"/>
      <c r="AU20" s="7"/>
      <c r="AV20" s="7"/>
      <c r="AW20" s="26"/>
      <c r="AX20" s="11"/>
      <c r="AY20" s="16"/>
      <c r="AZ20" s="122"/>
      <c r="BA20" s="21"/>
      <c r="BB20" s="7"/>
      <c r="BC20" s="67"/>
      <c r="BD20" s="67"/>
      <c r="BE20" s="7"/>
      <c r="BF20" s="7"/>
      <c r="BG20" s="26"/>
      <c r="BH20" s="11"/>
      <c r="BI20" s="16"/>
      <c r="BJ20" s="122"/>
      <c r="BK20" s="21"/>
      <c r="BL20" s="7"/>
      <c r="BM20" s="67"/>
      <c r="BN20" s="67"/>
      <c r="BO20" s="7"/>
      <c r="BP20" s="7"/>
      <c r="BQ20" s="26"/>
      <c r="BR20" s="11"/>
      <c r="BS20" s="16"/>
      <c r="BT20" s="122"/>
      <c r="BU20" s="21"/>
      <c r="BV20" s="7"/>
      <c r="BW20" s="67"/>
      <c r="BX20" s="67"/>
      <c r="BY20" s="7"/>
      <c r="BZ20" s="7"/>
      <c r="CA20" s="26"/>
      <c r="CB20" s="11"/>
      <c r="CC20" s="16"/>
      <c r="CD20" s="122"/>
      <c r="CE20" s="21"/>
      <c r="CF20" s="7"/>
      <c r="CG20" s="67"/>
      <c r="CH20" s="67"/>
      <c r="CI20" s="7"/>
      <c r="CJ20" s="7"/>
      <c r="CK20" s="26"/>
      <c r="CL20" s="11"/>
      <c r="CM20" s="16"/>
      <c r="CN20" s="122"/>
      <c r="CO20" s="21"/>
      <c r="CP20" s="7"/>
      <c r="CQ20" s="67"/>
      <c r="CR20" s="67"/>
      <c r="CS20" s="7"/>
      <c r="CT20" s="7"/>
      <c r="CU20" s="26"/>
      <c r="CV20" s="11"/>
      <c r="CW20" s="16"/>
      <c r="CX20" s="122"/>
      <c r="CY20" s="21"/>
      <c r="CZ20" s="7"/>
      <c r="DA20" s="67"/>
      <c r="DB20" s="67"/>
      <c r="DC20" s="7"/>
      <c r="DD20" s="7"/>
      <c r="DE20" s="26"/>
      <c r="DF20" s="11"/>
      <c r="DG20" s="16"/>
      <c r="DH20" s="122"/>
      <c r="DI20" s="21"/>
      <c r="DJ20" s="7"/>
      <c r="DK20" s="67"/>
      <c r="DL20" s="67"/>
      <c r="DM20" s="7"/>
      <c r="DN20" s="7"/>
      <c r="DO20" s="26"/>
      <c r="DP20" s="11"/>
      <c r="DQ20" s="16"/>
      <c r="DR20" s="122"/>
      <c r="DS20" s="21"/>
      <c r="DT20" s="7"/>
      <c r="DU20" s="67"/>
      <c r="DV20" s="67"/>
      <c r="DW20" s="7"/>
      <c r="DX20" s="7"/>
      <c r="DY20" s="26"/>
      <c r="DZ20" s="11"/>
      <c r="EA20" s="16"/>
      <c r="EB20" s="122"/>
      <c r="EC20" s="21"/>
      <c r="ED20" s="7"/>
      <c r="EE20" s="67"/>
      <c r="EF20" s="67"/>
      <c r="EG20" s="7"/>
      <c r="EH20" s="7"/>
      <c r="EI20" s="26"/>
      <c r="EJ20" s="11"/>
      <c r="EK20" s="16"/>
      <c r="EL20" s="122"/>
      <c r="EM20" s="21"/>
      <c r="EN20" s="7"/>
      <c r="EO20" s="67"/>
      <c r="EP20" s="67"/>
      <c r="EQ20" s="7"/>
      <c r="ER20" s="7"/>
      <c r="ES20" s="26"/>
      <c r="ET20" s="11"/>
      <c r="EU20" s="16"/>
      <c r="EV20" s="122"/>
      <c r="EW20" s="21"/>
      <c r="EX20" s="7"/>
      <c r="EY20" s="67"/>
      <c r="EZ20" s="67"/>
      <c r="FA20" s="7"/>
      <c r="FB20" s="7"/>
      <c r="FC20" s="26"/>
      <c r="FD20" s="11"/>
      <c r="FE20" s="16"/>
      <c r="FF20" s="122"/>
      <c r="FG20" s="21"/>
      <c r="FH20" s="7"/>
      <c r="FI20" s="67"/>
      <c r="FJ20" s="67"/>
      <c r="FK20" s="7"/>
      <c r="FL20" s="7"/>
      <c r="FM20" s="26"/>
      <c r="FN20" s="11"/>
      <c r="FO20" s="16"/>
      <c r="FP20" s="122"/>
      <c r="FQ20" s="21"/>
      <c r="FR20" s="7"/>
      <c r="FS20" s="67"/>
      <c r="FT20" s="67"/>
      <c r="FU20" s="7"/>
      <c r="FV20" s="7"/>
      <c r="FW20" s="26"/>
      <c r="FX20" s="11"/>
      <c r="FY20" s="16"/>
      <c r="FZ20" s="122"/>
      <c r="GA20" s="21"/>
      <c r="GB20" s="7"/>
      <c r="GC20" s="67"/>
      <c r="GD20" s="67"/>
      <c r="GE20" s="7"/>
      <c r="GF20" s="7"/>
      <c r="GG20" s="26"/>
      <c r="GH20" s="11"/>
      <c r="GI20" s="16"/>
      <c r="GJ20" s="122"/>
      <c r="GK20" s="21"/>
      <c r="GL20" s="7"/>
      <c r="GM20" s="67"/>
      <c r="GN20" s="67"/>
      <c r="GO20" s="7"/>
      <c r="GP20" s="7"/>
      <c r="GQ20" s="26"/>
      <c r="GR20" s="11"/>
      <c r="GS20" s="16"/>
      <c r="GT20" s="122"/>
      <c r="GU20" s="21"/>
      <c r="GV20" s="7"/>
      <c r="GW20" s="67"/>
      <c r="GX20" s="67"/>
      <c r="GY20" s="7"/>
      <c r="GZ20" s="7"/>
      <c r="HA20" s="26"/>
      <c r="HB20" s="11"/>
      <c r="HC20" s="16"/>
      <c r="HD20" s="122"/>
      <c r="HE20" s="21"/>
      <c r="HF20" s="7"/>
      <c r="HG20" s="67"/>
      <c r="HH20" s="67"/>
      <c r="HI20" s="7"/>
      <c r="HJ20" s="7"/>
      <c r="HK20" s="26"/>
      <c r="HL20" s="11"/>
      <c r="HM20" s="16"/>
      <c r="HN20" s="122"/>
      <c r="HO20" s="21"/>
      <c r="HP20" s="7"/>
      <c r="HQ20" s="67"/>
      <c r="HR20" s="67"/>
      <c r="HS20" s="7"/>
      <c r="HT20" s="7"/>
      <c r="HU20" s="26"/>
      <c r="HV20" s="11"/>
      <c r="HW20" s="16"/>
      <c r="HX20" s="122"/>
      <c r="HY20" s="21"/>
      <c r="HZ20" s="7"/>
      <c r="IA20" s="67"/>
      <c r="IB20" s="67"/>
      <c r="IC20" s="7"/>
      <c r="ID20" s="7"/>
      <c r="IE20" s="26"/>
      <c r="IF20" s="11"/>
      <c r="IG20" s="397"/>
      <c r="IH20" s="122"/>
      <c r="II20" s="21"/>
      <c r="IJ20" s="7"/>
      <c r="IK20" s="67"/>
      <c r="IL20" s="67"/>
      <c r="IM20" s="7"/>
      <c r="IN20" s="7"/>
      <c r="IO20" s="26"/>
      <c r="IP20" s="11"/>
      <c r="IQ20" s="397"/>
      <c r="IR20" s="134"/>
      <c r="JB20" s="134"/>
      <c r="JL20" s="134"/>
      <c r="JV20" s="134"/>
      <c r="KF20" s="134"/>
      <c r="KP20" s="134"/>
      <c r="KZ20" s="134"/>
      <c r="LJ20" s="134"/>
      <c r="LT20" s="134"/>
    </row>
    <row xmlns:x14ac="http://schemas.microsoft.com/office/spreadsheetml/2009/9/ac" r="21" s="2" customFormat="true" x14ac:dyDescent="0.25">
      <c r="A21" s="404" t="str">
        <f ca="true">IF(ISBLANK('Data Summary'!A23),"",'Data Summary'!A23)</f>
        <v>GIN_2016_UIS</v>
      </c>
      <c r="B21" s="122"/>
      <c r="C21" s="21"/>
      <c r="D21" s="67"/>
      <c r="E21" s="67"/>
      <c r="F21" s="67"/>
      <c r="G21" s="67"/>
      <c r="H21" s="67"/>
      <c r="I21" s="68"/>
      <c r="J21" s="11"/>
      <c r="K21" s="16"/>
      <c r="L21" s="122"/>
      <c r="M21" s="21"/>
      <c r="N21" s="67"/>
      <c r="O21" s="67"/>
      <c r="P21" s="67"/>
      <c r="Q21" s="67"/>
      <c r="R21" s="67"/>
      <c r="S21" s="68"/>
      <c r="T21" s="11"/>
      <c r="U21" s="16"/>
      <c r="V21" s="122"/>
      <c r="W21" s="21"/>
      <c r="X21" s="67"/>
      <c r="Y21" s="67"/>
      <c r="Z21" s="67"/>
      <c r="AA21" s="67"/>
      <c r="AB21" s="67"/>
      <c r="AC21" s="68"/>
      <c r="AD21" s="11"/>
      <c r="AE21" s="16"/>
      <c r="AF21" s="122"/>
      <c r="AG21" s="21"/>
      <c r="AH21" s="67"/>
      <c r="AI21" s="67"/>
      <c r="AJ21" s="67"/>
      <c r="AK21" s="67"/>
      <c r="AL21" s="67"/>
      <c r="AM21" s="68"/>
      <c r="AN21" s="11"/>
      <c r="AO21" s="16"/>
      <c r="AP21" s="122"/>
      <c r="AQ21" s="21"/>
      <c r="AR21" s="67"/>
      <c r="AS21" s="67"/>
      <c r="AT21" s="67"/>
      <c r="AU21" s="67"/>
      <c r="AV21" s="67"/>
      <c r="AW21" s="68"/>
      <c r="AX21" s="11"/>
      <c r="AY21" s="16"/>
      <c r="AZ21" s="122"/>
      <c r="BA21" s="21"/>
      <c r="BB21" s="67"/>
      <c r="BC21" s="67"/>
      <c r="BD21" s="67"/>
      <c r="BE21" s="67"/>
      <c r="BF21" s="67"/>
      <c r="BG21" s="68"/>
      <c r="BH21" s="11"/>
      <c r="BI21" s="16"/>
      <c r="BJ21" s="122"/>
      <c r="BK21" s="21"/>
      <c r="BL21" s="67"/>
      <c r="BM21" s="67"/>
      <c r="BN21" s="67"/>
      <c r="BO21" s="67"/>
      <c r="BP21" s="67"/>
      <c r="BQ21" s="68"/>
      <c r="BR21" s="11"/>
      <c r="BS21" s="16"/>
      <c r="BT21" s="122"/>
      <c r="BU21" s="21"/>
      <c r="BV21" s="67"/>
      <c r="BW21" s="67"/>
      <c r="BX21" s="67"/>
      <c r="BY21" s="67"/>
      <c r="BZ21" s="67"/>
      <c r="CA21" s="68"/>
      <c r="CB21" s="11"/>
      <c r="CC21" s="16"/>
      <c r="CD21" s="122"/>
      <c r="CE21" s="21"/>
      <c r="CF21" s="67"/>
      <c r="CG21" s="67"/>
      <c r="CH21" s="67"/>
      <c r="CI21" s="67"/>
      <c r="CJ21" s="67"/>
      <c r="CK21" s="68"/>
      <c r="CL21" s="11"/>
      <c r="CM21" s="16"/>
      <c r="CN21" s="122"/>
      <c r="CO21" s="21"/>
      <c r="CP21" s="67"/>
      <c r="CQ21" s="67"/>
      <c r="CR21" s="67"/>
      <c r="CS21" s="67"/>
      <c r="CT21" s="67"/>
      <c r="CU21" s="68"/>
      <c r="CV21" s="11"/>
      <c r="CW21" s="16"/>
      <c r="CX21" s="122"/>
      <c r="CY21" s="21"/>
      <c r="CZ21" s="67"/>
      <c r="DA21" s="67"/>
      <c r="DB21" s="67"/>
      <c r="DC21" s="67"/>
      <c r="DD21" s="67"/>
      <c r="DE21" s="68"/>
      <c r="DF21" s="11"/>
      <c r="DG21" s="16"/>
      <c r="DH21" s="122"/>
      <c r="DI21" s="21"/>
      <c r="DJ21" s="67"/>
      <c r="DK21" s="67"/>
      <c r="DL21" s="67"/>
      <c r="DM21" s="67"/>
      <c r="DN21" s="67"/>
      <c r="DO21" s="68"/>
      <c r="DP21" s="11"/>
      <c r="DQ21" s="16"/>
      <c r="DR21" s="122"/>
      <c r="DS21" s="21"/>
      <c r="DT21" s="67"/>
      <c r="DU21" s="67"/>
      <c r="DV21" s="67"/>
      <c r="DW21" s="67"/>
      <c r="DX21" s="67"/>
      <c r="DY21" s="68"/>
      <c r="DZ21" s="11"/>
      <c r="EA21" s="16"/>
      <c r="EB21" s="122"/>
      <c r="EC21" s="21"/>
      <c r="ED21" s="67"/>
      <c r="EE21" s="67"/>
      <c r="EF21" s="67"/>
      <c r="EG21" s="67"/>
      <c r="EH21" s="67"/>
      <c r="EI21" s="68"/>
      <c r="EJ21" s="11"/>
      <c r="EK21" s="16"/>
      <c r="EL21" s="122"/>
      <c r="EM21" s="21"/>
      <c r="EN21" s="67"/>
      <c r="EO21" s="67"/>
      <c r="EP21" s="67"/>
      <c r="EQ21" s="67"/>
      <c r="ER21" s="67"/>
      <c r="ES21" s="68"/>
      <c r="ET21" s="11"/>
      <c r="EU21" s="16"/>
      <c r="EV21" s="122"/>
      <c r="EW21" s="21"/>
      <c r="EX21" s="67"/>
      <c r="EY21" s="67"/>
      <c r="EZ21" s="67"/>
      <c r="FA21" s="67"/>
      <c r="FB21" s="67"/>
      <c r="FC21" s="68"/>
      <c r="FD21" s="11"/>
      <c r="FE21" s="16"/>
      <c r="FF21" s="122"/>
      <c r="FG21" s="21"/>
      <c r="FH21" s="67"/>
      <c r="FI21" s="67"/>
      <c r="FJ21" s="67"/>
      <c r="FK21" s="67"/>
      <c r="FL21" s="67"/>
      <c r="FM21" s="68"/>
      <c r="FN21" s="11"/>
      <c r="FO21" s="16"/>
      <c r="FP21" s="122"/>
      <c r="FQ21" s="21"/>
      <c r="FR21" s="67"/>
      <c r="FS21" s="67"/>
      <c r="FT21" s="67"/>
      <c r="FU21" s="67"/>
      <c r="FV21" s="67"/>
      <c r="FW21" s="68"/>
      <c r="FX21" s="11"/>
      <c r="FY21" s="16"/>
      <c r="FZ21" s="122"/>
      <c r="GA21" s="21"/>
      <c r="GB21" s="67"/>
      <c r="GC21" s="67"/>
      <c r="GD21" s="67"/>
      <c r="GE21" s="67"/>
      <c r="GF21" s="67"/>
      <c r="GG21" s="68"/>
      <c r="GH21" s="11"/>
      <c r="GI21" s="16"/>
      <c r="GJ21" s="122"/>
      <c r="GK21" s="21"/>
      <c r="GL21" s="67"/>
      <c r="GM21" s="67"/>
      <c r="GN21" s="67"/>
      <c r="GO21" s="67"/>
      <c r="GP21" s="67"/>
      <c r="GQ21" s="68"/>
      <c r="GR21" s="11"/>
      <c r="GS21" s="16"/>
      <c r="GT21" s="122"/>
      <c r="GU21" s="21"/>
      <c r="GV21" s="67"/>
      <c r="GW21" s="67"/>
      <c r="GX21" s="67"/>
      <c r="GY21" s="67"/>
      <c r="GZ21" s="67"/>
      <c r="HA21" s="68"/>
      <c r="HB21" s="11"/>
      <c r="HC21" s="16"/>
      <c r="HD21" s="122"/>
      <c r="HE21" s="21"/>
      <c r="HF21" s="67"/>
      <c r="HG21" s="67"/>
      <c r="HH21" s="67"/>
      <c r="HI21" s="67"/>
      <c r="HJ21" s="67"/>
      <c r="HK21" s="68"/>
      <c r="HL21" s="11"/>
      <c r="HM21" s="16"/>
      <c r="HN21" s="122"/>
      <c r="HO21" s="21"/>
      <c r="HP21" s="67"/>
      <c r="HQ21" s="67"/>
      <c r="HR21" s="67"/>
      <c r="HS21" s="67"/>
      <c r="HT21" s="67"/>
      <c r="HU21" s="68"/>
      <c r="HV21" s="11"/>
      <c r="HW21" s="16"/>
      <c r="HX21" s="122"/>
      <c r="HY21" s="21"/>
      <c r="HZ21" s="67"/>
      <c r="IA21" s="67"/>
      <c r="IB21" s="67"/>
      <c r="IC21" s="67"/>
      <c r="ID21" s="67"/>
      <c r="IE21" s="68"/>
      <c r="IF21" s="11"/>
      <c r="IG21" s="397"/>
      <c r="IH21" s="122"/>
      <c r="II21" s="21"/>
      <c r="IJ21" s="67"/>
      <c r="IK21" s="67"/>
      <c r="IL21" s="67"/>
      <c r="IM21" s="67"/>
      <c r="IN21" s="67"/>
      <c r="IO21" s="68"/>
      <c r="IP21" s="11"/>
      <c r="IQ21" s="397"/>
      <c r="IR21" s="134"/>
      <c r="JB21" s="134"/>
      <c r="JL21" s="134"/>
      <c r="JV21" s="134"/>
      <c r="KF21" s="134"/>
      <c r="KP21" s="134"/>
      <c r="KZ21" s="134"/>
      <c r="LJ21" s="134"/>
      <c r="LT21" s="134"/>
    </row>
    <row xmlns:x14ac="http://schemas.microsoft.com/office/spreadsheetml/2009/9/ac" r="22" s="2" customFormat="true" x14ac:dyDescent="0.25">
      <c r="A22" s="404" t="str">
        <f ca="true">IF(ISBLANK('Data Summary'!A24),"",'Data Summary'!A24)</f>
        <v>GIN_2017_EMIS</v>
      </c>
      <c r="B22" s="122"/>
      <c r="C22" s="21"/>
      <c r="D22" s="67"/>
      <c r="E22" s="67"/>
      <c r="F22" s="67"/>
      <c r="G22" s="67"/>
      <c r="H22" s="67"/>
      <c r="I22" s="68"/>
      <c r="J22" s="11"/>
      <c r="K22" s="16"/>
      <c r="L22" s="122"/>
      <c r="M22" s="21"/>
      <c r="N22" s="67"/>
      <c r="O22" s="67"/>
      <c r="P22" s="67"/>
      <c r="Q22" s="67"/>
      <c r="R22" s="67"/>
      <c r="S22" s="68"/>
      <c r="T22" s="11"/>
      <c r="U22" s="16"/>
      <c r="V22" s="122"/>
      <c r="W22" s="21"/>
      <c r="X22" s="67"/>
      <c r="Y22" s="67"/>
      <c r="Z22" s="67"/>
      <c r="AA22" s="67"/>
      <c r="AB22" s="67"/>
      <c r="AC22" s="68"/>
      <c r="AD22" s="11"/>
      <c r="AE22" s="16"/>
      <c r="AF22" s="122"/>
      <c r="AG22" s="21"/>
      <c r="AH22" s="67"/>
      <c r="AI22" s="67"/>
      <c r="AJ22" s="67"/>
      <c r="AK22" s="67"/>
      <c r="AL22" s="67"/>
      <c r="AM22" s="68"/>
      <c r="AN22" s="11"/>
      <c r="AO22" s="16"/>
      <c r="AP22" s="122"/>
      <c r="AQ22" s="21"/>
      <c r="AR22" s="67"/>
      <c r="AS22" s="67"/>
      <c r="AT22" s="67"/>
      <c r="AU22" s="67"/>
      <c r="AV22" s="67"/>
      <c r="AW22" s="68"/>
      <c r="AX22" s="11"/>
      <c r="AY22" s="16"/>
      <c r="AZ22" s="122"/>
      <c r="BA22" s="21"/>
      <c r="BB22" s="67"/>
      <c r="BC22" s="67"/>
      <c r="BD22" s="67"/>
      <c r="BE22" s="67"/>
      <c r="BF22" s="67"/>
      <c r="BG22" s="68"/>
      <c r="BH22" s="11"/>
      <c r="BI22" s="16"/>
      <c r="BJ22" s="122"/>
      <c r="BK22" s="21"/>
      <c r="BL22" s="67"/>
      <c r="BM22" s="67"/>
      <c r="BN22" s="67"/>
      <c r="BO22" s="67"/>
      <c r="BP22" s="67"/>
      <c r="BQ22" s="68"/>
      <c r="BR22" s="11"/>
      <c r="BS22" s="16"/>
      <c r="BT22" s="122"/>
      <c r="BU22" s="21"/>
      <c r="BV22" s="67"/>
      <c r="BW22" s="67"/>
      <c r="BX22" s="67"/>
      <c r="BY22" s="67"/>
      <c r="BZ22" s="67"/>
      <c r="CA22" s="68"/>
      <c r="CB22" s="11"/>
      <c r="CC22" s="16"/>
      <c r="CD22" s="122"/>
      <c r="CE22" s="21"/>
      <c r="CF22" s="67"/>
      <c r="CG22" s="67"/>
      <c r="CH22" s="67"/>
      <c r="CI22" s="67"/>
      <c r="CJ22" s="67"/>
      <c r="CK22" s="68"/>
      <c r="CL22" s="11"/>
      <c r="CM22" s="16"/>
      <c r="CN22" s="122"/>
      <c r="CO22" s="21"/>
      <c r="CP22" s="67"/>
      <c r="CQ22" s="67"/>
      <c r="CR22" s="67"/>
      <c r="CS22" s="67"/>
      <c r="CT22" s="67"/>
      <c r="CU22" s="68"/>
      <c r="CV22" s="11"/>
      <c r="CW22" s="16"/>
      <c r="CX22" s="122"/>
      <c r="CY22" s="21"/>
      <c r="CZ22" s="67"/>
      <c r="DA22" s="67"/>
      <c r="DB22" s="67"/>
      <c r="DC22" s="67"/>
      <c r="DD22" s="67"/>
      <c r="DE22" s="68"/>
      <c r="DF22" s="11"/>
      <c r="DG22" s="16"/>
      <c r="DH22" s="122"/>
      <c r="DI22" s="21"/>
      <c r="DJ22" s="67"/>
      <c r="DK22" s="67"/>
      <c r="DL22" s="67"/>
      <c r="DM22" s="67"/>
      <c r="DN22" s="67"/>
      <c r="DO22" s="68"/>
      <c r="DP22" s="11"/>
      <c r="DQ22" s="16"/>
      <c r="DR22" s="122"/>
      <c r="DS22" s="21"/>
      <c r="DT22" s="67"/>
      <c r="DU22" s="67"/>
      <c r="DV22" s="67"/>
      <c r="DW22" s="67"/>
      <c r="DX22" s="67"/>
      <c r="DY22" s="68"/>
      <c r="DZ22" s="11"/>
      <c r="EA22" s="16"/>
      <c r="EB22" s="122"/>
      <c r="EC22" s="21"/>
      <c r="ED22" s="67"/>
      <c r="EE22" s="67"/>
      <c r="EF22" s="67"/>
      <c r="EG22" s="67"/>
      <c r="EH22" s="67"/>
      <c r="EI22" s="68"/>
      <c r="EJ22" s="11"/>
      <c r="EK22" s="16"/>
      <c r="EL22" s="122"/>
      <c r="EM22" s="21"/>
      <c r="EN22" s="67"/>
      <c r="EO22" s="67"/>
      <c r="EP22" s="67"/>
      <c r="EQ22" s="67"/>
      <c r="ER22" s="67"/>
      <c r="ES22" s="68"/>
      <c r="ET22" s="11"/>
      <c r="EU22" s="16"/>
      <c r="EV22" s="122"/>
      <c r="EW22" s="21"/>
      <c r="EX22" s="67"/>
      <c r="EY22" s="67"/>
      <c r="EZ22" s="67"/>
      <c r="FA22" s="67"/>
      <c r="FB22" s="67"/>
      <c r="FC22" s="68"/>
      <c r="FD22" s="11"/>
      <c r="FE22" s="16"/>
      <c r="FF22" s="122"/>
      <c r="FG22" s="21"/>
      <c r="FH22" s="67"/>
      <c r="FI22" s="67"/>
      <c r="FJ22" s="67"/>
      <c r="FK22" s="67"/>
      <c r="FL22" s="67"/>
      <c r="FM22" s="68"/>
      <c r="FN22" s="11"/>
      <c r="FO22" s="16"/>
      <c r="FP22" s="122"/>
      <c r="FQ22" s="21"/>
      <c r="FR22" s="67"/>
      <c r="FS22" s="67"/>
      <c r="FT22" s="67"/>
      <c r="FU22" s="67"/>
      <c r="FV22" s="67"/>
      <c r="FW22" s="68"/>
      <c r="FX22" s="11"/>
      <c r="FY22" s="16"/>
      <c r="FZ22" s="122"/>
      <c r="GA22" s="21"/>
      <c r="GB22" s="67"/>
      <c r="GC22" s="67"/>
      <c r="GD22" s="67"/>
      <c r="GE22" s="67"/>
      <c r="GF22" s="67"/>
      <c r="GG22" s="68"/>
      <c r="GH22" s="11"/>
      <c r="GI22" s="16"/>
      <c r="GJ22" s="122"/>
      <c r="GK22" s="21"/>
      <c r="GL22" s="67"/>
      <c r="GM22" s="67"/>
      <c r="GN22" s="67"/>
      <c r="GO22" s="67"/>
      <c r="GP22" s="67"/>
      <c r="GQ22" s="68"/>
      <c r="GR22" s="11"/>
      <c r="GS22" s="16"/>
      <c r="GT22" s="122"/>
      <c r="GU22" s="21"/>
      <c r="GV22" s="67"/>
      <c r="GW22" s="67"/>
      <c r="GX22" s="67"/>
      <c r="GY22" s="67"/>
      <c r="GZ22" s="67"/>
      <c r="HA22" s="68"/>
      <c r="HB22" s="11"/>
      <c r="HC22" s="16"/>
      <c r="HD22" s="122"/>
      <c r="HE22" s="21"/>
      <c r="HF22" s="67"/>
      <c r="HG22" s="67"/>
      <c r="HH22" s="67"/>
      <c r="HI22" s="67"/>
      <c r="HJ22" s="67"/>
      <c r="HK22" s="68"/>
      <c r="HL22" s="11"/>
      <c r="HM22" s="16"/>
      <c r="HN22" s="122"/>
      <c r="HO22" s="21"/>
      <c r="HP22" s="67"/>
      <c r="HQ22" s="67"/>
      <c r="HR22" s="67"/>
      <c r="HS22" s="67"/>
      <c r="HT22" s="67"/>
      <c r="HU22" s="68"/>
      <c r="HV22" s="11"/>
      <c r="HW22" s="16"/>
      <c r="HX22" s="122"/>
      <c r="HY22" s="21"/>
      <c r="HZ22" s="67"/>
      <c r="IA22" s="67"/>
      <c r="IB22" s="67"/>
      <c r="IC22" s="67"/>
      <c r="ID22" s="67"/>
      <c r="IE22" s="68"/>
      <c r="IF22" s="11"/>
      <c r="IG22" s="397"/>
      <c r="IH22" s="122"/>
      <c r="II22" s="21"/>
      <c r="IJ22" s="67"/>
      <c r="IK22" s="67"/>
      <c r="IL22" s="67"/>
      <c r="IM22" s="67"/>
      <c r="IN22" s="67"/>
      <c r="IO22" s="68"/>
      <c r="IP22" s="11"/>
      <c r="IQ22" s="397"/>
      <c r="IR22" s="134"/>
      <c r="JB22" s="134"/>
      <c r="JL22" s="134"/>
      <c r="JV22" s="134"/>
      <c r="KF22" s="134"/>
      <c r="KP22" s="134"/>
      <c r="KZ22" s="134"/>
      <c r="LJ22" s="134"/>
      <c r="LT22" s="134"/>
    </row>
    <row xmlns:x14ac="http://schemas.microsoft.com/office/spreadsheetml/2009/9/ac" r="23" s="2" customFormat="true" x14ac:dyDescent="0.25">
      <c r="A23" s="404" t="str">
        <f ca="true">IF(ISBLANK('Data Summary'!A25),"",'Data Summary'!A25)</f>
        <v>GIN_2018_EMIS</v>
      </c>
      <c r="B23" s="122"/>
      <c r="C23" s="21"/>
      <c r="D23" s="67"/>
      <c r="E23" s="67"/>
      <c r="F23" s="67"/>
      <c r="G23" s="67"/>
      <c r="H23" s="67"/>
      <c r="I23" s="68"/>
      <c r="J23" s="11"/>
      <c r="K23" s="16"/>
      <c r="L23" s="122"/>
      <c r="M23" s="21"/>
      <c r="N23" s="67"/>
      <c r="O23" s="67"/>
      <c r="P23" s="67"/>
      <c r="Q23" s="67"/>
      <c r="R23" s="67"/>
      <c r="S23" s="68"/>
      <c r="T23" s="11"/>
      <c r="U23" s="16"/>
      <c r="V23" s="122"/>
      <c r="W23" s="21"/>
      <c r="X23" s="67"/>
      <c r="Y23" s="67"/>
      <c r="Z23" s="67"/>
      <c r="AA23" s="67"/>
      <c r="AB23" s="67"/>
      <c r="AC23" s="68"/>
      <c r="AD23" s="11"/>
      <c r="AE23" s="16"/>
      <c r="AF23" s="122"/>
      <c r="AG23" s="21"/>
      <c r="AH23" s="67"/>
      <c r="AI23" s="67"/>
      <c r="AJ23" s="67"/>
      <c r="AK23" s="67"/>
      <c r="AL23" s="67"/>
      <c r="AM23" s="68"/>
      <c r="AN23" s="11"/>
      <c r="AO23" s="16"/>
      <c r="AP23" s="122"/>
      <c r="AQ23" s="21"/>
      <c r="AR23" s="67"/>
      <c r="AS23" s="67"/>
      <c r="AT23" s="67"/>
      <c r="AU23" s="67"/>
      <c r="AV23" s="67"/>
      <c r="AW23" s="68"/>
      <c r="AX23" s="11"/>
      <c r="AY23" s="16"/>
      <c r="AZ23" s="122"/>
      <c r="BA23" s="21"/>
      <c r="BB23" s="67"/>
      <c r="BC23" s="67"/>
      <c r="BD23" s="67"/>
      <c r="BE23" s="67"/>
      <c r="BF23" s="67"/>
      <c r="BG23" s="68"/>
      <c r="BH23" s="11"/>
      <c r="BI23" s="16"/>
      <c r="BJ23" s="122"/>
      <c r="BK23" s="21"/>
      <c r="BL23" s="67"/>
      <c r="BM23" s="67"/>
      <c r="BN23" s="67"/>
      <c r="BO23" s="67"/>
      <c r="BP23" s="67"/>
      <c r="BQ23" s="68"/>
      <c r="BR23" s="11"/>
      <c r="BS23" s="16"/>
      <c r="BT23" s="122"/>
      <c r="BU23" s="21"/>
      <c r="BV23" s="67"/>
      <c r="BW23" s="67"/>
      <c r="BX23" s="67"/>
      <c r="BY23" s="67"/>
      <c r="BZ23" s="67"/>
      <c r="CA23" s="68"/>
      <c r="CB23" s="11"/>
      <c r="CC23" s="16"/>
      <c r="CD23" s="122"/>
      <c r="CE23" s="21"/>
      <c r="CF23" s="67"/>
      <c r="CG23" s="67"/>
      <c r="CH23" s="67"/>
      <c r="CI23" s="67"/>
      <c r="CJ23" s="67"/>
      <c r="CK23" s="68"/>
      <c r="CL23" s="11"/>
      <c r="CM23" s="16"/>
      <c r="CN23" s="122"/>
      <c r="CO23" s="21"/>
      <c r="CP23" s="67"/>
      <c r="CQ23" s="67"/>
      <c r="CR23" s="67"/>
      <c r="CS23" s="67"/>
      <c r="CT23" s="67"/>
      <c r="CU23" s="68"/>
      <c r="CV23" s="11"/>
      <c r="CW23" s="16"/>
      <c r="CX23" s="122"/>
      <c r="CY23" s="21"/>
      <c r="CZ23" s="67"/>
      <c r="DA23" s="67"/>
      <c r="DB23" s="67"/>
      <c r="DC23" s="67"/>
      <c r="DD23" s="67"/>
      <c r="DE23" s="68"/>
      <c r="DF23" s="11"/>
      <c r="DG23" s="16"/>
      <c r="DH23" s="122"/>
      <c r="DI23" s="21"/>
      <c r="DJ23" s="67"/>
      <c r="DK23" s="67"/>
      <c r="DL23" s="67"/>
      <c r="DM23" s="67"/>
      <c r="DN23" s="67"/>
      <c r="DO23" s="68"/>
      <c r="DP23" s="11"/>
      <c r="DQ23" s="16"/>
      <c r="DR23" s="122"/>
      <c r="DS23" s="21"/>
      <c r="DT23" s="67"/>
      <c r="DU23" s="67"/>
      <c r="DV23" s="67"/>
      <c r="DW23" s="67"/>
      <c r="DX23" s="67"/>
      <c r="DY23" s="68"/>
      <c r="DZ23" s="11"/>
      <c r="EA23" s="16"/>
      <c r="EB23" s="122"/>
      <c r="EC23" s="21"/>
      <c r="ED23" s="67"/>
      <c r="EE23" s="67"/>
      <c r="EF23" s="67"/>
      <c r="EG23" s="67"/>
      <c r="EH23" s="67"/>
      <c r="EI23" s="68"/>
      <c r="EJ23" s="11"/>
      <c r="EK23" s="16"/>
      <c r="EL23" s="122"/>
      <c r="EM23" s="21"/>
      <c r="EN23" s="67"/>
      <c r="EO23" s="67"/>
      <c r="EP23" s="67"/>
      <c r="EQ23" s="67"/>
      <c r="ER23" s="67"/>
      <c r="ES23" s="68"/>
      <c r="ET23" s="11"/>
      <c r="EU23" s="16"/>
      <c r="EV23" s="122"/>
      <c r="EW23" s="21"/>
      <c r="EX23" s="67"/>
      <c r="EY23" s="67"/>
      <c r="EZ23" s="67"/>
      <c r="FA23" s="67"/>
      <c r="FB23" s="67"/>
      <c r="FC23" s="68"/>
      <c r="FD23" s="11"/>
      <c r="FE23" s="16"/>
      <c r="FF23" s="122"/>
      <c r="FG23" s="21"/>
      <c r="FH23" s="67"/>
      <c r="FI23" s="67"/>
      <c r="FJ23" s="67"/>
      <c r="FK23" s="67"/>
      <c r="FL23" s="67"/>
      <c r="FM23" s="68"/>
      <c r="FN23" s="11"/>
      <c r="FO23" s="16"/>
      <c r="FP23" s="122"/>
      <c r="FQ23" s="21"/>
      <c r="FR23" s="67"/>
      <c r="FS23" s="67"/>
      <c r="FT23" s="67"/>
      <c r="FU23" s="67"/>
      <c r="FV23" s="67"/>
      <c r="FW23" s="68"/>
      <c r="FX23" s="11"/>
      <c r="FY23" s="16"/>
      <c r="FZ23" s="122"/>
      <c r="GA23" s="21"/>
      <c r="GB23" s="67"/>
      <c r="GC23" s="67"/>
      <c r="GD23" s="67"/>
      <c r="GE23" s="67"/>
      <c r="GF23" s="67"/>
      <c r="GG23" s="68"/>
      <c r="GH23" s="11"/>
      <c r="GI23" s="16"/>
      <c r="GJ23" s="122"/>
      <c r="GK23" s="21"/>
      <c r="GL23" s="67"/>
      <c r="GM23" s="67"/>
      <c r="GN23" s="67"/>
      <c r="GO23" s="67"/>
      <c r="GP23" s="67"/>
      <c r="GQ23" s="68"/>
      <c r="GR23" s="11"/>
      <c r="GS23" s="16"/>
      <c r="GT23" s="122"/>
      <c r="GU23" s="21"/>
      <c r="GV23" s="67"/>
      <c r="GW23" s="67"/>
      <c r="GX23" s="67"/>
      <c r="GY23" s="67"/>
      <c r="GZ23" s="67"/>
      <c r="HA23" s="68"/>
      <c r="HB23" s="11"/>
      <c r="HC23" s="16"/>
      <c r="HD23" s="122"/>
      <c r="HE23" s="21"/>
      <c r="HF23" s="67"/>
      <c r="HG23" s="67"/>
      <c r="HH23" s="67"/>
      <c r="HI23" s="67"/>
      <c r="HJ23" s="67"/>
      <c r="HK23" s="68"/>
      <c r="HL23" s="11"/>
      <c r="HM23" s="16"/>
      <c r="HN23" s="122"/>
      <c r="HO23" s="21"/>
      <c r="HP23" s="67"/>
      <c r="HQ23" s="67"/>
      <c r="HR23" s="67"/>
      <c r="HS23" s="67"/>
      <c r="HT23" s="67"/>
      <c r="HU23" s="68"/>
      <c r="HV23" s="11"/>
      <c r="HW23" s="16"/>
      <c r="HX23" s="122"/>
      <c r="HY23" s="21"/>
      <c r="HZ23" s="67"/>
      <c r="IA23" s="67"/>
      <c r="IB23" s="67"/>
      <c r="IC23" s="67"/>
      <c r="ID23" s="67"/>
      <c r="IE23" s="68"/>
      <c r="IF23" s="11"/>
      <c r="IG23" s="397"/>
      <c r="IH23" s="122"/>
      <c r="II23" s="21"/>
      <c r="IJ23" s="67"/>
      <c r="IK23" s="67"/>
      <c r="IL23" s="67"/>
      <c r="IM23" s="67"/>
      <c r="IN23" s="67"/>
      <c r="IO23" s="68"/>
      <c r="IP23" s="11"/>
      <c r="IQ23" s="397"/>
      <c r="IR23" s="134"/>
      <c r="JB23" s="134"/>
      <c r="JL23" s="134"/>
      <c r="JV23" s="134"/>
      <c r="KF23" s="134"/>
      <c r="KP23" s="134"/>
      <c r="KZ23" s="134"/>
      <c r="LJ23" s="134"/>
      <c r="LT23" s="134"/>
    </row>
    <row xmlns:x14ac="http://schemas.microsoft.com/office/spreadsheetml/2009/9/ac" r="24" s="2" customFormat="true" x14ac:dyDescent="0.25">
      <c r="A24" s="404" t="str">
        <f ca="true">IF(ISBLANK('Data Summary'!A26),"",'Data Summary'!A26)</f>
        <v>GIN_2019_UIS</v>
      </c>
      <c r="B24" s="122"/>
      <c r="C24" s="21"/>
      <c r="D24" s="67"/>
      <c r="E24" s="67"/>
      <c r="F24" s="67"/>
      <c r="G24" s="67"/>
      <c r="H24" s="67"/>
      <c r="I24" s="68"/>
      <c r="J24" s="11"/>
      <c r="K24" s="16"/>
      <c r="L24" s="122"/>
      <c r="M24" s="21"/>
      <c r="N24" s="67"/>
      <c r="O24" s="67"/>
      <c r="P24" s="67"/>
      <c r="Q24" s="67"/>
      <c r="R24" s="67"/>
      <c r="S24" s="68"/>
      <c r="T24" s="11"/>
      <c r="U24" s="16"/>
      <c r="V24" s="122"/>
      <c r="W24" s="21"/>
      <c r="X24" s="67"/>
      <c r="Y24" s="67"/>
      <c r="Z24" s="67"/>
      <c r="AA24" s="67"/>
      <c r="AB24" s="67"/>
      <c r="AC24" s="68"/>
      <c r="AD24" s="11"/>
      <c r="AE24" s="16"/>
      <c r="AF24" s="122"/>
      <c r="AG24" s="21"/>
      <c r="AH24" s="67"/>
      <c r="AI24" s="67"/>
      <c r="AJ24" s="67"/>
      <c r="AK24" s="67"/>
      <c r="AL24" s="67"/>
      <c r="AM24" s="68"/>
      <c r="AN24" s="11"/>
      <c r="AO24" s="16"/>
      <c r="AP24" s="122"/>
      <c r="AQ24" s="21"/>
      <c r="AR24" s="67"/>
      <c r="AS24" s="67"/>
      <c r="AT24" s="67"/>
      <c r="AU24" s="67"/>
      <c r="AV24" s="67"/>
      <c r="AW24" s="68"/>
      <c r="AX24" s="11"/>
      <c r="AY24" s="16"/>
      <c r="AZ24" s="122"/>
      <c r="BA24" s="21"/>
      <c r="BB24" s="67"/>
      <c r="BC24" s="67"/>
      <c r="BD24" s="67"/>
      <c r="BE24" s="67"/>
      <c r="BF24" s="67"/>
      <c r="BG24" s="68"/>
      <c r="BH24" s="11"/>
      <c r="BI24" s="16"/>
      <c r="BJ24" s="122"/>
      <c r="BK24" s="21"/>
      <c r="BL24" s="67"/>
      <c r="BM24" s="67"/>
      <c r="BN24" s="67"/>
      <c r="BO24" s="67"/>
      <c r="BP24" s="67"/>
      <c r="BQ24" s="68"/>
      <c r="BR24" s="11"/>
      <c r="BS24" s="16"/>
      <c r="BT24" s="122"/>
      <c r="BU24" s="21"/>
      <c r="BV24" s="67"/>
      <c r="BW24" s="67"/>
      <c r="BX24" s="67"/>
      <c r="BY24" s="67"/>
      <c r="BZ24" s="67"/>
      <c r="CA24" s="68"/>
      <c r="CB24" s="11"/>
      <c r="CC24" s="16"/>
      <c r="CD24" s="122"/>
      <c r="CE24" s="21"/>
      <c r="CF24" s="67"/>
      <c r="CG24" s="67"/>
      <c r="CH24" s="67"/>
      <c r="CI24" s="67"/>
      <c r="CJ24" s="67"/>
      <c r="CK24" s="68"/>
      <c r="CL24" s="11"/>
      <c r="CM24" s="16"/>
      <c r="CN24" s="122"/>
      <c r="CO24" s="21"/>
      <c r="CP24" s="67"/>
      <c r="CQ24" s="67"/>
      <c r="CR24" s="67"/>
      <c r="CS24" s="67"/>
      <c r="CT24" s="67"/>
      <c r="CU24" s="68"/>
      <c r="CV24" s="11"/>
      <c r="CW24" s="16"/>
      <c r="CX24" s="122"/>
      <c r="CY24" s="21"/>
      <c r="CZ24" s="67"/>
      <c r="DA24" s="67"/>
      <c r="DB24" s="67"/>
      <c r="DC24" s="67"/>
      <c r="DD24" s="67"/>
      <c r="DE24" s="68"/>
      <c r="DF24" s="11"/>
      <c r="DG24" s="16"/>
      <c r="DH24" s="122"/>
      <c r="DI24" s="21"/>
      <c r="DJ24" s="67"/>
      <c r="DK24" s="67"/>
      <c r="DL24" s="67"/>
      <c r="DM24" s="67"/>
      <c r="DN24" s="67"/>
      <c r="DO24" s="68"/>
      <c r="DP24" s="11"/>
      <c r="DQ24" s="16"/>
      <c r="DR24" s="122"/>
      <c r="DS24" s="21"/>
      <c r="DT24" s="67"/>
      <c r="DU24" s="67"/>
      <c r="DV24" s="67"/>
      <c r="DW24" s="67"/>
      <c r="DX24" s="67"/>
      <c r="DY24" s="68"/>
      <c r="DZ24" s="11"/>
      <c r="EA24" s="16"/>
      <c r="EB24" s="122"/>
      <c r="EC24" s="21"/>
      <c r="ED24" s="67"/>
      <c r="EE24" s="67"/>
      <c r="EF24" s="67"/>
      <c r="EG24" s="67"/>
      <c r="EH24" s="67"/>
      <c r="EI24" s="68"/>
      <c r="EJ24" s="11"/>
      <c r="EK24" s="16"/>
      <c r="EL24" s="122"/>
      <c r="EM24" s="21"/>
      <c r="EN24" s="67"/>
      <c r="EO24" s="67"/>
      <c r="EP24" s="67"/>
      <c r="EQ24" s="67"/>
      <c r="ER24" s="67"/>
      <c r="ES24" s="68"/>
      <c r="ET24" s="11"/>
      <c r="EU24" s="16"/>
      <c r="EV24" s="122"/>
      <c r="EW24" s="21"/>
      <c r="EX24" s="67"/>
      <c r="EY24" s="67"/>
      <c r="EZ24" s="67"/>
      <c r="FA24" s="67"/>
      <c r="FB24" s="67"/>
      <c r="FC24" s="68"/>
      <c r="FD24" s="11"/>
      <c r="FE24" s="16"/>
      <c r="FF24" s="122"/>
      <c r="FG24" s="21"/>
      <c r="FH24" s="67"/>
      <c r="FI24" s="67"/>
      <c r="FJ24" s="67"/>
      <c r="FK24" s="67"/>
      <c r="FL24" s="67"/>
      <c r="FM24" s="68"/>
      <c r="FN24" s="11"/>
      <c r="FO24" s="16"/>
      <c r="FP24" s="122"/>
      <c r="FQ24" s="21"/>
      <c r="FR24" s="67"/>
      <c r="FS24" s="67"/>
      <c r="FT24" s="67"/>
      <c r="FU24" s="67"/>
      <c r="FV24" s="67"/>
      <c r="FW24" s="68"/>
      <c r="FX24" s="11"/>
      <c r="FY24" s="16"/>
      <c r="FZ24" s="122"/>
      <c r="GA24" s="21"/>
      <c r="GB24" s="67"/>
      <c r="GC24" s="67"/>
      <c r="GD24" s="67"/>
      <c r="GE24" s="67"/>
      <c r="GF24" s="67"/>
      <c r="GG24" s="68"/>
      <c r="GH24" s="11"/>
      <c r="GI24" s="16"/>
      <c r="GJ24" s="122"/>
      <c r="GK24" s="21"/>
      <c r="GL24" s="67"/>
      <c r="GM24" s="67"/>
      <c r="GN24" s="67"/>
      <c r="GO24" s="67"/>
      <c r="GP24" s="67"/>
      <c r="GQ24" s="68"/>
      <c r="GR24" s="11"/>
      <c r="GS24" s="16"/>
      <c r="GT24" s="122"/>
      <c r="GU24" s="21"/>
      <c r="GV24" s="67"/>
      <c r="GW24" s="67"/>
      <c r="GX24" s="67"/>
      <c r="GY24" s="67"/>
      <c r="GZ24" s="67"/>
      <c r="HA24" s="68"/>
      <c r="HB24" s="11"/>
      <c r="HC24" s="16"/>
      <c r="HD24" s="122"/>
      <c r="HE24" s="21"/>
      <c r="HF24" s="67"/>
      <c r="HG24" s="67"/>
      <c r="HH24" s="67"/>
      <c r="HI24" s="67"/>
      <c r="HJ24" s="67"/>
      <c r="HK24" s="68"/>
      <c r="HL24" s="11"/>
      <c r="HM24" s="16"/>
      <c r="HN24" s="122"/>
      <c r="HO24" s="21"/>
      <c r="HP24" s="67"/>
      <c r="HQ24" s="67"/>
      <c r="HR24" s="67"/>
      <c r="HS24" s="67"/>
      <c r="HT24" s="67"/>
      <c r="HU24" s="68"/>
      <c r="HV24" s="11"/>
      <c r="HW24" s="16"/>
      <c r="HX24" s="122"/>
      <c r="HY24" s="21"/>
      <c r="HZ24" s="67"/>
      <c r="IA24" s="67"/>
      <c r="IB24" s="67"/>
      <c r="IC24" s="67"/>
      <c r="ID24" s="67"/>
      <c r="IE24" s="68"/>
      <c r="IF24" s="11"/>
      <c r="IG24" s="397"/>
      <c r="IH24" s="122"/>
      <c r="II24" s="21"/>
      <c r="IJ24" s="67"/>
      <c r="IK24" s="67"/>
      <c r="IL24" s="67"/>
      <c r="IM24" s="67"/>
      <c r="IN24" s="67"/>
      <c r="IO24" s="68"/>
      <c r="IP24" s="11"/>
      <c r="IQ24" s="397"/>
      <c r="IR24" s="134"/>
      <c r="JB24" s="134"/>
      <c r="JL24" s="134"/>
      <c r="JV24" s="134"/>
      <c r="KF24" s="134"/>
      <c r="KP24" s="134"/>
      <c r="KZ24" s="134"/>
      <c r="LJ24" s="134"/>
      <c r="LT24" s="134"/>
    </row>
    <row xmlns:x14ac="http://schemas.microsoft.com/office/spreadsheetml/2009/9/ac" r="25" s="2" customFormat="true" x14ac:dyDescent="0.25">
      <c r="A25" s="404" t="str">
        <f ca="true">IF(ISBLANK('Data Summary'!A27),"",'Data Summary'!A27)</f>
        <v>GIN_2019_EMIS</v>
      </c>
      <c r="B25" s="122"/>
      <c r="C25" s="21"/>
      <c r="D25" s="67"/>
      <c r="E25" s="67"/>
      <c r="F25" s="67"/>
      <c r="G25" s="67"/>
      <c r="H25" s="67"/>
      <c r="I25" s="68"/>
      <c r="J25" s="11"/>
      <c r="K25" s="16"/>
      <c r="L25" s="122"/>
      <c r="M25" s="21"/>
      <c r="N25" s="67"/>
      <c r="O25" s="67"/>
      <c r="P25" s="67"/>
      <c r="Q25" s="67"/>
      <c r="R25" s="67"/>
      <c r="S25" s="68"/>
      <c r="T25" s="11"/>
      <c r="U25" s="16"/>
      <c r="V25" s="122"/>
      <c r="W25" s="21"/>
      <c r="X25" s="67"/>
      <c r="Y25" s="67"/>
      <c r="Z25" s="67"/>
      <c r="AA25" s="67"/>
      <c r="AB25" s="67"/>
      <c r="AC25" s="68"/>
      <c r="AD25" s="11"/>
      <c r="AE25" s="16"/>
      <c r="AF25" s="122"/>
      <c r="AG25" s="21"/>
      <c r="AH25" s="67"/>
      <c r="AI25" s="67"/>
      <c r="AJ25" s="67"/>
      <c r="AK25" s="67"/>
      <c r="AL25" s="67"/>
      <c r="AM25" s="68"/>
      <c r="AN25" s="11"/>
      <c r="AO25" s="16"/>
      <c r="AP25" s="122"/>
      <c r="AQ25" s="21"/>
      <c r="AR25" s="67"/>
      <c r="AS25" s="67"/>
      <c r="AT25" s="67"/>
      <c r="AU25" s="67"/>
      <c r="AV25" s="67"/>
      <c r="AW25" s="68"/>
      <c r="AX25" s="11"/>
      <c r="AY25" s="16"/>
      <c r="AZ25" s="122"/>
      <c r="BA25" s="21"/>
      <c r="BB25" s="67"/>
      <c r="BC25" s="67"/>
      <c r="BD25" s="67"/>
      <c r="BE25" s="67"/>
      <c r="BF25" s="67"/>
      <c r="BG25" s="68"/>
      <c r="BH25" s="11"/>
      <c r="BI25" s="16"/>
      <c r="BJ25" s="122"/>
      <c r="BK25" s="21"/>
      <c r="BL25" s="67"/>
      <c r="BM25" s="67"/>
      <c r="BN25" s="67"/>
      <c r="BO25" s="67"/>
      <c r="BP25" s="67"/>
      <c r="BQ25" s="68"/>
      <c r="BR25" s="11"/>
      <c r="BS25" s="16"/>
      <c r="BT25" s="122"/>
      <c r="BU25" s="21"/>
      <c r="BV25" s="67"/>
      <c r="BW25" s="67"/>
      <c r="BX25" s="67"/>
      <c r="BY25" s="67"/>
      <c r="BZ25" s="67"/>
      <c r="CA25" s="68"/>
      <c r="CB25" s="11"/>
      <c r="CC25" s="16"/>
      <c r="CD25" s="122"/>
      <c r="CE25" s="21"/>
      <c r="CF25" s="67"/>
      <c r="CG25" s="67"/>
      <c r="CH25" s="67"/>
      <c r="CI25" s="67"/>
      <c r="CJ25" s="67"/>
      <c r="CK25" s="68"/>
      <c r="CL25" s="11"/>
      <c r="CM25" s="16"/>
      <c r="CN25" s="122"/>
      <c r="CO25" s="21"/>
      <c r="CP25" s="67"/>
      <c r="CQ25" s="67"/>
      <c r="CR25" s="67"/>
      <c r="CS25" s="67"/>
      <c r="CT25" s="67"/>
      <c r="CU25" s="68"/>
      <c r="CV25" s="11"/>
      <c r="CW25" s="16"/>
      <c r="CX25" s="122"/>
      <c r="CY25" s="21"/>
      <c r="CZ25" s="67"/>
      <c r="DA25" s="67"/>
      <c r="DB25" s="67"/>
      <c r="DC25" s="67"/>
      <c r="DD25" s="67"/>
      <c r="DE25" s="68"/>
      <c r="DF25" s="11"/>
      <c r="DG25" s="16"/>
      <c r="DH25" s="122"/>
      <c r="DI25" s="21"/>
      <c r="DJ25" s="67"/>
      <c r="DK25" s="67"/>
      <c r="DL25" s="67"/>
      <c r="DM25" s="67"/>
      <c r="DN25" s="67"/>
      <c r="DO25" s="68"/>
      <c r="DP25" s="11"/>
      <c r="DQ25" s="16"/>
      <c r="DR25" s="122"/>
      <c r="DS25" s="21"/>
      <c r="DT25" s="67"/>
      <c r="DU25" s="67"/>
      <c r="DV25" s="67"/>
      <c r="DW25" s="67"/>
      <c r="DX25" s="67"/>
      <c r="DY25" s="68"/>
      <c r="DZ25" s="11"/>
      <c r="EA25" s="16"/>
      <c r="EB25" s="122"/>
      <c r="EC25" s="21"/>
      <c r="ED25" s="67"/>
      <c r="EE25" s="67"/>
      <c r="EF25" s="67"/>
      <c r="EG25" s="67"/>
      <c r="EH25" s="67"/>
      <c r="EI25" s="68"/>
      <c r="EJ25" s="11"/>
      <c r="EK25" s="16"/>
      <c r="EL25" s="122"/>
      <c r="EM25" s="21"/>
      <c r="EN25" s="67"/>
      <c r="EO25" s="67"/>
      <c r="EP25" s="67"/>
      <c r="EQ25" s="67"/>
      <c r="ER25" s="67"/>
      <c r="ES25" s="68"/>
      <c r="ET25" s="11"/>
      <c r="EU25" s="16"/>
      <c r="EV25" s="122"/>
      <c r="EW25" s="21"/>
      <c r="EX25" s="67"/>
      <c r="EY25" s="67"/>
      <c r="EZ25" s="67"/>
      <c r="FA25" s="67"/>
      <c r="FB25" s="67"/>
      <c r="FC25" s="68"/>
      <c r="FD25" s="11"/>
      <c r="FE25" s="16"/>
      <c r="FF25" s="122"/>
      <c r="FG25" s="21"/>
      <c r="FH25" s="67"/>
      <c r="FI25" s="67"/>
      <c r="FJ25" s="67"/>
      <c r="FK25" s="67"/>
      <c r="FL25" s="67"/>
      <c r="FM25" s="68"/>
      <c r="FN25" s="11"/>
      <c r="FO25" s="16"/>
      <c r="FP25" s="122"/>
      <c r="FQ25" s="21"/>
      <c r="FR25" s="67"/>
      <c r="FS25" s="67"/>
      <c r="FT25" s="67"/>
      <c r="FU25" s="67"/>
      <c r="FV25" s="67"/>
      <c r="FW25" s="68"/>
      <c r="FX25" s="11"/>
      <c r="FY25" s="16"/>
      <c r="FZ25" s="122"/>
      <c r="GA25" s="21"/>
      <c r="GB25" s="67"/>
      <c r="GC25" s="67"/>
      <c r="GD25" s="67"/>
      <c r="GE25" s="67"/>
      <c r="GF25" s="67"/>
      <c r="GG25" s="68"/>
      <c r="GH25" s="11"/>
      <c r="GI25" s="16"/>
      <c r="GJ25" s="122"/>
      <c r="GK25" s="21"/>
      <c r="GL25" s="67"/>
      <c r="GM25" s="67"/>
      <c r="GN25" s="67"/>
      <c r="GO25" s="67"/>
      <c r="GP25" s="67"/>
      <c r="GQ25" s="68"/>
      <c r="GR25" s="11"/>
      <c r="GS25" s="16"/>
      <c r="GT25" s="122"/>
      <c r="GU25" s="21"/>
      <c r="GV25" s="67"/>
      <c r="GW25" s="67"/>
      <c r="GX25" s="67"/>
      <c r="GY25" s="67"/>
      <c r="GZ25" s="67"/>
      <c r="HA25" s="68"/>
      <c r="HB25" s="11"/>
      <c r="HC25" s="16"/>
      <c r="HD25" s="122"/>
      <c r="HE25" s="21"/>
      <c r="HF25" s="67"/>
      <c r="HG25" s="67"/>
      <c r="HH25" s="67"/>
      <c r="HI25" s="67"/>
      <c r="HJ25" s="67"/>
      <c r="HK25" s="68"/>
      <c r="HL25" s="11"/>
      <c r="HM25" s="16"/>
      <c r="HN25" s="122"/>
      <c r="HO25" s="21"/>
      <c r="HP25" s="67"/>
      <c r="HQ25" s="67"/>
      <c r="HR25" s="67"/>
      <c r="HS25" s="67"/>
      <c r="HT25" s="67"/>
      <c r="HU25" s="68"/>
      <c r="HV25" s="11"/>
      <c r="HW25" s="16"/>
      <c r="HX25" s="122"/>
      <c r="HY25" s="21"/>
      <c r="HZ25" s="67"/>
      <c r="IA25" s="67"/>
      <c r="IB25" s="67"/>
      <c r="IC25" s="67"/>
      <c r="ID25" s="67"/>
      <c r="IE25" s="68"/>
      <c r="IF25" s="11"/>
      <c r="IG25" s="397"/>
      <c r="IH25" s="122"/>
      <c r="II25" s="21"/>
      <c r="IJ25" s="67"/>
      <c r="IK25" s="67"/>
      <c r="IL25" s="67"/>
      <c r="IM25" s="67"/>
      <c r="IN25" s="67"/>
      <c r="IO25" s="68"/>
      <c r="IP25" s="11"/>
      <c r="IQ25" s="397"/>
      <c r="IR25" s="134"/>
      <c r="JB25" s="134"/>
      <c r="JL25" s="134"/>
      <c r="JV25" s="134"/>
      <c r="KF25" s="134"/>
      <c r="KP25" s="134"/>
      <c r="KZ25" s="134"/>
      <c r="LJ25" s="134"/>
      <c r="LT25" s="134"/>
    </row>
    <row xmlns:x14ac="http://schemas.microsoft.com/office/spreadsheetml/2009/9/ac" r="26" s="2" customFormat="true" x14ac:dyDescent="0.25">
      <c r="A26" s="404" t="str">
        <f ca="true">IF(ISBLANK('Data Summary'!A28),"",'Data Summary'!A28)</f>
        <v>GIN_2020_EMIS</v>
      </c>
      <c r="B26" s="122"/>
      <c r="C26" s="21"/>
      <c r="D26" s="6"/>
      <c r="E26" s="6"/>
      <c r="F26" s="6"/>
      <c r="G26" s="6"/>
      <c r="H26" s="6"/>
      <c r="I26" s="27"/>
      <c r="J26" s="11"/>
      <c r="K26" s="16"/>
      <c r="L26" s="122"/>
      <c r="M26" s="21"/>
      <c r="N26" s="6"/>
      <c r="O26" s="6"/>
      <c r="P26" s="6"/>
      <c r="Q26" s="6"/>
      <c r="R26" s="6"/>
      <c r="S26" s="27"/>
      <c r="T26" s="11"/>
      <c r="U26" s="16"/>
      <c r="V26" s="122"/>
      <c r="W26" s="21"/>
      <c r="X26" s="6"/>
      <c r="Y26" s="6"/>
      <c r="Z26" s="6"/>
      <c r="AA26" s="6"/>
      <c r="AB26" s="6"/>
      <c r="AC26" s="27"/>
      <c r="AD26" s="11"/>
      <c r="AE26" s="16"/>
      <c r="AF26" s="122"/>
      <c r="AG26" s="21"/>
      <c r="AH26" s="6"/>
      <c r="AI26" s="6"/>
      <c r="AJ26" s="6"/>
      <c r="AK26" s="6"/>
      <c r="AL26" s="6"/>
      <c r="AM26" s="27"/>
      <c r="AN26" s="11"/>
      <c r="AO26" s="16"/>
      <c r="AP26" s="122"/>
      <c r="AQ26" s="21"/>
      <c r="AR26" s="6"/>
      <c r="AS26" s="6"/>
      <c r="AT26" s="6"/>
      <c r="AU26" s="6"/>
      <c r="AV26" s="6"/>
      <c r="AW26" s="27"/>
      <c r="AX26" s="11"/>
      <c r="AY26" s="16"/>
      <c r="AZ26" s="122"/>
      <c r="BA26" s="21"/>
      <c r="BB26" s="6"/>
      <c r="BC26" s="6"/>
      <c r="BD26" s="6"/>
      <c r="BE26" s="6"/>
      <c r="BF26" s="6"/>
      <c r="BG26" s="27"/>
      <c r="BH26" s="11"/>
      <c r="BI26" s="16"/>
      <c r="BJ26" s="122"/>
      <c r="BK26" s="21"/>
      <c r="BL26" s="6"/>
      <c r="BM26" s="6"/>
      <c r="BN26" s="6"/>
      <c r="BO26" s="6"/>
      <c r="BP26" s="6"/>
      <c r="BQ26" s="27"/>
      <c r="BR26" s="11"/>
      <c r="BS26" s="16"/>
      <c r="BT26" s="122"/>
      <c r="BU26" s="21"/>
      <c r="BV26" s="6"/>
      <c r="BW26" s="6"/>
      <c r="BX26" s="6"/>
      <c r="BY26" s="6"/>
      <c r="BZ26" s="6"/>
      <c r="CA26" s="27"/>
      <c r="CB26" s="11"/>
      <c r="CC26" s="16"/>
      <c r="CD26" s="122"/>
      <c r="CE26" s="23"/>
      <c r="CF26" s="6"/>
      <c r="CG26" s="6"/>
      <c r="CH26" s="6"/>
      <c r="CI26" s="6"/>
      <c r="CJ26" s="6"/>
      <c r="CK26" s="27"/>
      <c r="CL26" s="11"/>
      <c r="CM26" s="16"/>
      <c r="CN26" s="122"/>
      <c r="CO26" s="21"/>
      <c r="CP26" s="6"/>
      <c r="CQ26" s="6"/>
      <c r="CR26" s="6"/>
      <c r="CS26" s="6"/>
      <c r="CT26" s="6"/>
      <c r="CU26" s="27"/>
      <c r="CV26" s="11"/>
      <c r="CW26" s="16"/>
      <c r="CX26" s="122"/>
      <c r="CY26" s="21"/>
      <c r="CZ26" s="6"/>
      <c r="DA26" s="6"/>
      <c r="DB26" s="6"/>
      <c r="DC26" s="6"/>
      <c r="DD26" s="6"/>
      <c r="DE26" s="27"/>
      <c r="DF26" s="11"/>
      <c r="DG26" s="16"/>
      <c r="DH26" s="122"/>
      <c r="DI26" s="23"/>
      <c r="DJ26" s="6"/>
      <c r="DK26" s="6"/>
      <c r="DL26" s="6"/>
      <c r="DM26" s="6"/>
      <c r="DN26" s="6"/>
      <c r="DO26" s="27"/>
      <c r="DP26" s="11"/>
      <c r="DQ26" s="16"/>
      <c r="DR26" s="122"/>
      <c r="DS26" s="23"/>
      <c r="DT26" s="6"/>
      <c r="DU26" s="6"/>
      <c r="DV26" s="6"/>
      <c r="DW26" s="6"/>
      <c r="DX26" s="6"/>
      <c r="DY26" s="27"/>
      <c r="DZ26" s="11"/>
      <c r="EA26" s="16"/>
      <c r="EB26" s="122"/>
      <c r="EC26" s="23"/>
      <c r="ED26" s="6"/>
      <c r="EE26" s="6"/>
      <c r="EF26" s="6"/>
      <c r="EG26" s="6"/>
      <c r="EH26" s="6"/>
      <c r="EI26" s="27"/>
      <c r="EJ26" s="11"/>
      <c r="EK26" s="16"/>
      <c r="EL26" s="122"/>
      <c r="EM26" s="23"/>
      <c r="EN26" s="6"/>
      <c r="EO26" s="6"/>
      <c r="EP26" s="6"/>
      <c r="EQ26" s="6"/>
      <c r="ER26" s="6"/>
      <c r="ES26" s="27"/>
      <c r="ET26" s="11"/>
      <c r="EU26" s="16"/>
      <c r="EV26" s="122"/>
      <c r="EW26" s="23"/>
      <c r="EX26" s="6"/>
      <c r="EY26" s="6"/>
      <c r="EZ26" s="6"/>
      <c r="FA26" s="6"/>
      <c r="FB26" s="6"/>
      <c r="FC26" s="27"/>
      <c r="FD26" s="11"/>
      <c r="FE26" s="16"/>
      <c r="FF26" s="122"/>
      <c r="FG26" s="23"/>
      <c r="FH26" s="6"/>
      <c r="FI26" s="6"/>
      <c r="FJ26" s="6"/>
      <c r="FK26" s="6"/>
      <c r="FL26" s="6"/>
      <c r="FM26" s="27"/>
      <c r="FN26" s="11"/>
      <c r="FO26" s="16"/>
      <c r="FP26" s="122"/>
      <c r="FQ26" s="23"/>
      <c r="FR26" s="6"/>
      <c r="FS26" s="6"/>
      <c r="FT26" s="6"/>
      <c r="FU26" s="6"/>
      <c r="FV26" s="6"/>
      <c r="FW26" s="27"/>
      <c r="FX26" s="11"/>
      <c r="FY26" s="16"/>
      <c r="FZ26" s="122"/>
      <c r="GA26" s="23"/>
      <c r="GB26" s="6"/>
      <c r="GC26" s="6"/>
      <c r="GD26" s="6"/>
      <c r="GE26" s="6"/>
      <c r="GF26" s="6"/>
      <c r="GG26" s="27"/>
      <c r="GH26" s="11"/>
      <c r="GI26" s="16"/>
      <c r="GJ26" s="122"/>
      <c r="GK26" s="23"/>
      <c r="GL26" s="6"/>
      <c r="GM26" s="6"/>
      <c r="GN26" s="6"/>
      <c r="GO26" s="6"/>
      <c r="GP26" s="6"/>
      <c r="GQ26" s="27"/>
      <c r="GR26" s="11"/>
      <c r="GS26" s="16"/>
      <c r="GT26" s="122"/>
      <c r="GU26" s="23"/>
      <c r="GV26" s="6"/>
      <c r="GW26" s="6"/>
      <c r="GX26" s="6"/>
      <c r="GY26" s="6"/>
      <c r="GZ26" s="6"/>
      <c r="HA26" s="27"/>
      <c r="HB26" s="11"/>
      <c r="HC26" s="16"/>
      <c r="HD26" s="122"/>
      <c r="HE26" s="23"/>
      <c r="HF26" s="6"/>
      <c r="HG26" s="6"/>
      <c r="HH26" s="6"/>
      <c r="HI26" s="6"/>
      <c r="HJ26" s="6"/>
      <c r="HK26" s="27"/>
      <c r="HL26" s="11"/>
      <c r="HM26" s="16"/>
      <c r="HN26" s="122"/>
      <c r="HO26" s="23"/>
      <c r="HP26" s="6"/>
      <c r="HQ26" s="6"/>
      <c r="HR26" s="6"/>
      <c r="HS26" s="6"/>
      <c r="HT26" s="6"/>
      <c r="HU26" s="27"/>
      <c r="HV26" s="11"/>
      <c r="HW26" s="16"/>
      <c r="HX26" s="122"/>
      <c r="HY26" s="23"/>
      <c r="HZ26" s="6"/>
      <c r="IA26" s="6"/>
      <c r="IB26" s="6"/>
      <c r="IC26" s="6"/>
      <c r="ID26" s="6"/>
      <c r="IE26" s="27"/>
      <c r="IF26" s="11"/>
      <c r="IG26" s="397"/>
      <c r="IH26" s="122"/>
      <c r="II26" s="23"/>
      <c r="IJ26" s="6"/>
      <c r="IK26" s="6"/>
      <c r="IL26" s="6"/>
      <c r="IM26" s="6"/>
      <c r="IN26" s="6"/>
      <c r="IO26" s="27"/>
      <c r="IP26" s="11"/>
      <c r="IQ26" s="397"/>
      <c r="IR26" s="134"/>
      <c r="JB26" s="134"/>
      <c r="JL26" s="134"/>
      <c r="JV26" s="134"/>
      <c r="KF26" s="134"/>
      <c r="KP26" s="134"/>
      <c r="KZ26" s="134"/>
      <c r="LJ26" s="134"/>
      <c r="LT26" s="134"/>
    </row>
    <row xmlns:x14ac="http://schemas.microsoft.com/office/spreadsheetml/2009/9/ac" r="27" s="2" customFormat="true" ht="93" customHeight="true" x14ac:dyDescent="0.25">
      <c r="A27" s="404" t="str">
        <f ca="true">IF(ISBLANK('Data Summary'!A29),"",'Data Summary'!A29)</f>
        <v>GIN_2020_UIS</v>
      </c>
      <c r="B27" s="123" t="s">
        <v>12</v>
      </c>
      <c r="C27" s="588" t="s">
        <v>172</v>
      </c>
      <c r="D27" s="588"/>
      <c r="E27" s="588"/>
      <c r="F27" s="588"/>
      <c r="G27" s="588"/>
      <c r="H27" s="588"/>
      <c r="I27" s="589"/>
      <c r="J27" s="11"/>
      <c r="K27" s="16"/>
      <c r="L27" s="123" t="s">
        <v>12</v>
      </c>
      <c r="M27" s="588" t="s">
        <v>200</v>
      </c>
      <c r="N27" s="588"/>
      <c r="O27" s="588"/>
      <c r="P27" s="588"/>
      <c r="Q27" s="588"/>
      <c r="R27" s="588"/>
      <c r="S27" s="589"/>
      <c r="T27" s="11"/>
      <c r="U27" s="16"/>
      <c r="V27" s="123" t="s">
        <v>12</v>
      </c>
      <c r="W27" s="588" t="s">
        <v>200</v>
      </c>
      <c r="X27" s="588"/>
      <c r="Y27" s="588"/>
      <c r="Z27" s="588"/>
      <c r="AA27" s="588"/>
      <c r="AB27" s="588"/>
      <c r="AC27" s="589"/>
      <c r="AD27" s="11"/>
      <c r="AE27" s="16"/>
      <c r="AF27" s="123" t="s">
        <v>12</v>
      </c>
      <c r="AG27" s="588" t="s">
        <v>202</v>
      </c>
      <c r="AH27" s="588"/>
      <c r="AI27" s="588"/>
      <c r="AJ27" s="588"/>
      <c r="AK27" s="588"/>
      <c r="AL27" s="588"/>
      <c r="AM27" s="589"/>
      <c r="AN27" s="11"/>
      <c r="AO27" s="16"/>
      <c r="AP27" s="123" t="s">
        <v>12</v>
      </c>
      <c r="AQ27" s="588" t="s">
        <v>284</v>
      </c>
      <c r="AR27" s="588"/>
      <c r="AS27" s="588"/>
      <c r="AT27" s="588"/>
      <c r="AU27" s="588"/>
      <c r="AV27" s="588"/>
      <c r="AW27" s="589"/>
      <c r="AX27" s="11"/>
      <c r="AY27" s="16"/>
      <c r="AZ27" s="123" t="s">
        <v>12</v>
      </c>
      <c r="BA27" s="588" t="s">
        <v>314</v>
      </c>
      <c r="BB27" s="588"/>
      <c r="BC27" s="588"/>
      <c r="BD27" s="588"/>
      <c r="BE27" s="588"/>
      <c r="BF27" s="588"/>
      <c r="BG27" s="589"/>
      <c r="BH27" s="11"/>
      <c r="BI27" s="16"/>
      <c r="BJ27" s="123" t="s">
        <v>12</v>
      </c>
      <c r="BK27" s="588" t="s">
        <v>287</v>
      </c>
      <c r="BL27" s="588"/>
      <c r="BM27" s="588"/>
      <c r="BN27" s="588"/>
      <c r="BO27" s="588"/>
      <c r="BP27" s="588"/>
      <c r="BQ27" s="589"/>
      <c r="BR27" s="11"/>
      <c r="BS27" s="16"/>
      <c r="BT27" s="123" t="s">
        <v>12</v>
      </c>
      <c r="BU27" s="585" t="s">
        <v>291</v>
      </c>
      <c r="BV27" s="586"/>
      <c r="BW27" s="586"/>
      <c r="BX27" s="586"/>
      <c r="BY27" s="586"/>
      <c r="BZ27" s="586"/>
      <c r="CA27" s="587"/>
      <c r="CB27" s="11"/>
      <c r="CC27" s="16"/>
      <c r="CD27" s="123" t="s">
        <v>12</v>
      </c>
      <c r="CE27" s="585" t="s">
        <v>313</v>
      </c>
      <c r="CF27" s="586"/>
      <c r="CG27" s="586"/>
      <c r="CH27" s="586"/>
      <c r="CI27" s="586"/>
      <c r="CJ27" s="586"/>
      <c r="CK27" s="587"/>
      <c r="CL27" s="11"/>
      <c r="CM27" s="16"/>
      <c r="CN27" s="123" t="s">
        <v>12</v>
      </c>
      <c r="CO27" s="585" t="s">
        <v>220</v>
      </c>
      <c r="CP27" s="586"/>
      <c r="CQ27" s="586"/>
      <c r="CR27" s="586"/>
      <c r="CS27" s="586"/>
      <c r="CT27" s="586"/>
      <c r="CU27" s="587"/>
      <c r="CV27" s="11"/>
      <c r="CW27" s="16"/>
      <c r="CX27" s="123" t="s">
        <v>12</v>
      </c>
      <c r="CY27" s="585" t="s">
        <v>222</v>
      </c>
      <c r="CZ27" s="586"/>
      <c r="DA27" s="586"/>
      <c r="DB27" s="586"/>
      <c r="DC27" s="586"/>
      <c r="DD27" s="586"/>
      <c r="DE27" s="587"/>
      <c r="DF27" s="11"/>
      <c r="DG27" s="16"/>
      <c r="DH27" s="123" t="s">
        <v>12</v>
      </c>
      <c r="DI27" s="585" t="s">
        <v>220</v>
      </c>
      <c r="DJ27" s="586"/>
      <c r="DK27" s="586"/>
      <c r="DL27" s="586"/>
      <c r="DM27" s="586"/>
      <c r="DN27" s="586"/>
      <c r="DO27" s="587"/>
      <c r="DP27" s="11"/>
      <c r="DQ27" s="16"/>
      <c r="DR27" s="123" t="s">
        <v>12</v>
      </c>
      <c r="DS27" s="585" t="s">
        <v>221</v>
      </c>
      <c r="DT27" s="586"/>
      <c r="DU27" s="586"/>
      <c r="DV27" s="586"/>
      <c r="DW27" s="586"/>
      <c r="DX27" s="586"/>
      <c r="DY27" s="587"/>
      <c r="DZ27" s="11"/>
      <c r="EA27" s="16"/>
      <c r="EB27" s="123" t="s">
        <v>12</v>
      </c>
      <c r="EC27" s="585" t="s">
        <v>317</v>
      </c>
      <c r="ED27" s="586"/>
      <c r="EE27" s="586"/>
      <c r="EF27" s="586"/>
      <c r="EG27" s="586"/>
      <c r="EH27" s="586"/>
      <c r="EI27" s="587"/>
      <c r="EJ27" s="11"/>
      <c r="EK27" s="16"/>
      <c r="EL27" s="123" t="s">
        <v>12</v>
      </c>
      <c r="EM27" s="585" t="s">
        <v>223</v>
      </c>
      <c r="EN27" s="586"/>
      <c r="EO27" s="586"/>
      <c r="EP27" s="586"/>
      <c r="EQ27" s="586"/>
      <c r="ER27" s="586"/>
      <c r="ES27" s="587"/>
      <c r="ET27" s="11"/>
      <c r="EU27" s="16"/>
      <c r="EV27" s="123" t="s">
        <v>12</v>
      </c>
      <c r="EW27" s="585" t="s">
        <v>317</v>
      </c>
      <c r="EX27" s="586"/>
      <c r="EY27" s="586"/>
      <c r="EZ27" s="586"/>
      <c r="FA27" s="586"/>
      <c r="FB27" s="586"/>
      <c r="FC27" s="587"/>
      <c r="FD27" s="11"/>
      <c r="FE27" s="16"/>
      <c r="FF27" s="123" t="s">
        <v>12</v>
      </c>
      <c r="FG27" s="585" t="s">
        <v>278</v>
      </c>
      <c r="FH27" s="586"/>
      <c r="FI27" s="586"/>
      <c r="FJ27" s="586"/>
      <c r="FK27" s="586"/>
      <c r="FL27" s="586"/>
      <c r="FM27" s="587"/>
      <c r="FN27" s="11"/>
      <c r="FO27" s="16"/>
      <c r="FP27" s="123" t="s">
        <v>12</v>
      </c>
      <c r="FQ27" s="585" t="s">
        <v>212</v>
      </c>
      <c r="FR27" s="586"/>
      <c r="FS27" s="586"/>
      <c r="FT27" s="586"/>
      <c r="FU27" s="586"/>
      <c r="FV27" s="586"/>
      <c r="FW27" s="587"/>
      <c r="FX27" s="11"/>
      <c r="FY27" s="16"/>
      <c r="FZ27" s="123" t="s">
        <v>12</v>
      </c>
      <c r="GA27" s="585" t="s">
        <v>296</v>
      </c>
      <c r="GB27" s="586"/>
      <c r="GC27" s="586"/>
      <c r="GD27" s="586"/>
      <c r="GE27" s="586"/>
      <c r="GF27" s="586"/>
      <c r="GG27" s="587"/>
      <c r="GH27" s="11"/>
      <c r="GI27" s="16"/>
      <c r="GJ27" s="123" t="s">
        <v>12</v>
      </c>
      <c r="GK27" s="585" t="s">
        <v>305</v>
      </c>
      <c r="GL27" s="586"/>
      <c r="GM27" s="586"/>
      <c r="GN27" s="586"/>
      <c r="GO27" s="586"/>
      <c r="GP27" s="586"/>
      <c r="GQ27" s="587"/>
      <c r="GR27" s="11"/>
      <c r="GS27" s="16"/>
      <c r="GT27" s="123" t="s">
        <v>12</v>
      </c>
      <c r="GU27" s="585" t="s">
        <v>275</v>
      </c>
      <c r="GV27" s="586"/>
      <c r="GW27" s="586"/>
      <c r="GX27" s="586"/>
      <c r="GY27" s="586"/>
      <c r="GZ27" s="586"/>
      <c r="HA27" s="587"/>
      <c r="HB27" s="11"/>
      <c r="HC27" s="16"/>
      <c r="HD27" s="123" t="s">
        <v>12</v>
      </c>
      <c r="HE27" s="585" t="s">
        <v>305</v>
      </c>
      <c r="HF27" s="586"/>
      <c r="HG27" s="586"/>
      <c r="HH27" s="586"/>
      <c r="HI27" s="586"/>
      <c r="HJ27" s="586"/>
      <c r="HK27" s="587"/>
      <c r="HL27" s="11"/>
      <c r="HM27" s="16"/>
      <c r="HN27" s="123" t="s">
        <v>12</v>
      </c>
      <c r="HO27" s="585" t="s">
        <v>305</v>
      </c>
      <c r="HP27" s="586"/>
      <c r="HQ27" s="586"/>
      <c r="HR27" s="586"/>
      <c r="HS27" s="586"/>
      <c r="HT27" s="586"/>
      <c r="HU27" s="587"/>
      <c r="HV27" s="11"/>
      <c r="HW27" s="16"/>
      <c r="HX27" s="123" t="s">
        <v>12</v>
      </c>
      <c r="HY27" s="585" t="s">
        <v>312</v>
      </c>
      <c r="HZ27" s="586"/>
      <c r="IA27" s="586"/>
      <c r="IB27" s="586"/>
      <c r="IC27" s="586"/>
      <c r="ID27" s="586"/>
      <c r="IE27" s="587"/>
      <c r="IF27" s="11"/>
      <c r="IG27" s="397"/>
      <c r="IH27" s="123" t="s">
        <v>12</v>
      </c>
      <c r="II27" s="585"/>
      <c r="IJ27" s="586"/>
      <c r="IK27" s="586"/>
      <c r="IL27" s="586"/>
      <c r="IM27" s="586"/>
      <c r="IN27" s="586"/>
      <c r="IO27" s="587"/>
      <c r="IP27" s="11"/>
      <c r="IQ27" s="397"/>
      <c r="IR27" s="134"/>
      <c r="JB27" s="134"/>
      <c r="JL27" s="134"/>
      <c r="JV27" s="134"/>
      <c r="KF27" s="134"/>
      <c r="KP27" s="134"/>
      <c r="KZ27" s="134"/>
      <c r="LJ27" s="134"/>
      <c r="LT27" s="134"/>
    </row>
    <row xmlns:x14ac="http://schemas.microsoft.com/office/spreadsheetml/2009/9/ac" r="28" s="2" customFormat="true" ht="15.75" customHeight="true" x14ac:dyDescent="0.25">
      <c r="A28" s="404" t="str">
        <f ca="true">IF(ISBLANK('Data Summary'!A30),"",'Data Summary'!A30)</f>
        <v>GIN_2021_EMIS</v>
      </c>
      <c r="B28" s="123"/>
      <c r="C28" s="64" t="s">
        <v>106</v>
      </c>
      <c r="D28" s="52"/>
      <c r="E28" s="52"/>
      <c r="F28" s="52"/>
      <c r="G28" s="52"/>
      <c r="H28" s="52"/>
      <c r="I28" s="100"/>
      <c r="J28" s="11"/>
      <c r="K28" s="16"/>
      <c r="L28" s="123"/>
      <c r="M28" s="64" t="s">
        <v>106</v>
      </c>
      <c r="N28" s="52"/>
      <c r="O28" s="52"/>
      <c r="P28" s="52"/>
      <c r="Q28" s="52"/>
      <c r="R28" s="52"/>
      <c r="S28" s="100" t="s">
        <v>151</v>
      </c>
      <c r="T28" s="11"/>
      <c r="U28" s="16"/>
      <c r="V28" s="123"/>
      <c r="W28" s="64" t="s">
        <v>106</v>
      </c>
      <c r="X28" s="52"/>
      <c r="Y28" s="52"/>
      <c r="Z28" s="52"/>
      <c r="AA28" s="52"/>
      <c r="AB28" s="52"/>
      <c r="AC28" s="100" t="s">
        <v>151</v>
      </c>
      <c r="AD28" s="11"/>
      <c r="AE28" s="16"/>
      <c r="AF28" s="123"/>
      <c r="AG28" s="64" t="s">
        <v>106</v>
      </c>
      <c r="AH28" s="52"/>
      <c r="AI28" s="52"/>
      <c r="AJ28" s="52"/>
      <c r="AK28" s="52"/>
      <c r="AL28" s="52"/>
      <c r="AM28" s="100" t="s">
        <v>151</v>
      </c>
      <c r="AN28" s="11"/>
      <c r="AO28" s="16"/>
      <c r="AP28" s="123"/>
      <c r="AQ28" s="64" t="s">
        <v>106</v>
      </c>
      <c r="AR28" s="52"/>
      <c r="AS28" s="52"/>
      <c r="AT28" s="52"/>
      <c r="AU28" s="52"/>
      <c r="AV28" s="52"/>
      <c r="AW28" s="100" t="s">
        <v>151</v>
      </c>
      <c r="AX28" s="11"/>
      <c r="AY28" s="16"/>
      <c r="AZ28" s="123"/>
      <c r="BA28" s="64" t="s">
        <v>106</v>
      </c>
      <c r="BB28" s="52" t="s">
        <v>214</v>
      </c>
      <c r="BC28" s="52"/>
      <c r="BD28" s="52"/>
      <c r="BE28" s="52"/>
      <c r="BF28" s="52" t="s">
        <v>214</v>
      </c>
      <c r="BG28" s="100" t="s">
        <v>214</v>
      </c>
      <c r="BH28" s="11"/>
      <c r="BI28" s="16"/>
      <c r="BJ28" s="123"/>
      <c r="BK28" s="64" t="s">
        <v>106</v>
      </c>
      <c r="BL28" s="52" t="s">
        <v>151</v>
      </c>
      <c r="BM28" s="52"/>
      <c r="BN28" s="52"/>
      <c r="BO28" s="52"/>
      <c r="BP28" s="52" t="s">
        <v>151</v>
      </c>
      <c r="BQ28" s="100" t="s">
        <v>151</v>
      </c>
      <c r="BR28" s="11"/>
      <c r="BS28" s="16"/>
      <c r="BT28" s="123"/>
      <c r="BU28" s="64" t="s">
        <v>106</v>
      </c>
      <c r="BV28" s="52" t="s">
        <v>151</v>
      </c>
      <c r="BW28" s="52"/>
      <c r="BX28" s="52"/>
      <c r="BY28" s="52"/>
      <c r="BZ28" s="52" t="s">
        <v>151</v>
      </c>
      <c r="CA28" s="100" t="s">
        <v>151</v>
      </c>
      <c r="CB28" s="11"/>
      <c r="CC28" s="16"/>
      <c r="CD28" s="123"/>
      <c r="CE28" s="64" t="s">
        <v>106</v>
      </c>
      <c r="CF28" s="52" t="s">
        <v>214</v>
      </c>
      <c r="CG28" s="52"/>
      <c r="CH28" s="52"/>
      <c r="CI28" s="52"/>
      <c r="CJ28" s="52" t="s">
        <v>214</v>
      </c>
      <c r="CK28" s="100" t="s">
        <v>214</v>
      </c>
      <c r="CL28" s="11"/>
      <c r="CM28" s="16"/>
      <c r="CN28" s="123"/>
      <c r="CO28" s="64" t="s">
        <v>106</v>
      </c>
      <c r="CP28" s="52" t="s">
        <v>151</v>
      </c>
      <c r="CQ28" s="52"/>
      <c r="CR28" s="52"/>
      <c r="CS28" s="52" t="s">
        <v>151</v>
      </c>
      <c r="CT28" s="52" t="s">
        <v>151</v>
      </c>
      <c r="CU28" s="100" t="s">
        <v>151</v>
      </c>
      <c r="CV28" s="11"/>
      <c r="CW28" s="16"/>
      <c r="CX28" s="123"/>
      <c r="CY28" s="64" t="s">
        <v>106</v>
      </c>
      <c r="CZ28" s="52" t="s">
        <v>214</v>
      </c>
      <c r="DA28" s="52"/>
      <c r="DB28" s="52"/>
      <c r="DC28" s="52"/>
      <c r="DD28" s="52" t="s">
        <v>214</v>
      </c>
      <c r="DE28" s="100" t="s">
        <v>214</v>
      </c>
      <c r="DF28" s="11"/>
      <c r="DG28" s="16"/>
      <c r="DH28" s="123"/>
      <c r="DI28" s="64" t="s">
        <v>106</v>
      </c>
      <c r="DJ28" s="52" t="s">
        <v>151</v>
      </c>
      <c r="DK28" s="52"/>
      <c r="DL28" s="52"/>
      <c r="DM28" s="52" t="s">
        <v>151</v>
      </c>
      <c r="DN28" s="52" t="s">
        <v>151</v>
      </c>
      <c r="DO28" s="100" t="s">
        <v>151</v>
      </c>
      <c r="DP28" s="11"/>
      <c r="DQ28" s="16"/>
      <c r="DR28" s="123"/>
      <c r="DS28" s="64" t="s">
        <v>106</v>
      </c>
      <c r="DT28" s="52" t="s">
        <v>214</v>
      </c>
      <c r="DU28" s="52"/>
      <c r="DV28" s="52"/>
      <c r="DW28" s="52"/>
      <c r="DX28" s="52" t="s">
        <v>214</v>
      </c>
      <c r="DY28" s="100" t="s">
        <v>214</v>
      </c>
      <c r="DZ28" s="11"/>
      <c r="EA28" s="16"/>
      <c r="EB28" s="123"/>
      <c r="EC28" s="64" t="s">
        <v>106</v>
      </c>
      <c r="ED28" s="52" t="s">
        <v>151</v>
      </c>
      <c r="EE28" s="52"/>
      <c r="EF28" s="52"/>
      <c r="EG28" s="52" t="s">
        <v>151</v>
      </c>
      <c r="EH28" s="52" t="s">
        <v>151</v>
      </c>
      <c r="EI28" s="100" t="s">
        <v>151</v>
      </c>
      <c r="EJ28" s="11"/>
      <c r="EK28" s="16"/>
      <c r="EL28" s="123"/>
      <c r="EM28" s="64" t="s">
        <v>106</v>
      </c>
      <c r="EN28" s="52" t="s">
        <v>214</v>
      </c>
      <c r="EO28" s="52"/>
      <c r="EP28" s="52"/>
      <c r="EQ28" s="52"/>
      <c r="ER28" s="52" t="s">
        <v>214</v>
      </c>
      <c r="ES28" s="100" t="s">
        <v>214</v>
      </c>
      <c r="ET28" s="11"/>
      <c r="EU28" s="16"/>
      <c r="EV28" s="123"/>
      <c r="EW28" s="64" t="s">
        <v>106</v>
      </c>
      <c r="EX28" s="52" t="s">
        <v>151</v>
      </c>
      <c r="EY28" s="52" t="s">
        <v>151</v>
      </c>
      <c r="EZ28" s="52" t="s">
        <v>151</v>
      </c>
      <c r="FA28" s="52" t="s">
        <v>151</v>
      </c>
      <c r="FB28" s="52" t="s">
        <v>151</v>
      </c>
      <c r="FC28" s="100" t="s">
        <v>151</v>
      </c>
      <c r="FD28" s="11"/>
      <c r="FE28" s="16"/>
      <c r="FF28" s="123"/>
      <c r="FG28" s="64" t="s">
        <v>106</v>
      </c>
      <c r="FH28" s="52" t="s">
        <v>151</v>
      </c>
      <c r="FI28" s="52" t="s">
        <v>151</v>
      </c>
      <c r="FJ28" s="52" t="s">
        <v>151</v>
      </c>
      <c r="FK28" s="52"/>
      <c r="FL28" s="52" t="s">
        <v>151</v>
      </c>
      <c r="FM28" s="100" t="s">
        <v>151</v>
      </c>
      <c r="FN28" s="11"/>
      <c r="FO28" s="16"/>
      <c r="FP28" s="123"/>
      <c r="FQ28" s="64" t="s">
        <v>106</v>
      </c>
      <c r="FR28" s="52"/>
      <c r="FS28" s="52"/>
      <c r="FT28" s="52"/>
      <c r="FU28" s="52"/>
      <c r="FV28" s="52"/>
      <c r="FW28" s="100"/>
      <c r="FX28" s="11"/>
      <c r="FY28" s="16"/>
      <c r="FZ28" s="123"/>
      <c r="GA28" s="64" t="s">
        <v>106</v>
      </c>
      <c r="GB28" s="52" t="s">
        <v>151</v>
      </c>
      <c r="GC28" s="52" t="s">
        <v>151</v>
      </c>
      <c r="GD28" s="52" t="s">
        <v>151</v>
      </c>
      <c r="GE28" s="52"/>
      <c r="GF28" s="52" t="s">
        <v>151</v>
      </c>
      <c r="GG28" s="100"/>
      <c r="GH28" s="11"/>
      <c r="GI28" s="16"/>
      <c r="GJ28" s="123"/>
      <c r="GK28" s="64" t="s">
        <v>106</v>
      </c>
      <c r="GL28" s="52" t="s">
        <v>151</v>
      </c>
      <c r="GM28" s="52" t="s">
        <v>151</v>
      </c>
      <c r="GN28" s="52" t="s">
        <v>151</v>
      </c>
      <c r="GO28" s="52" t="s">
        <v>151</v>
      </c>
      <c r="GP28" s="52" t="s">
        <v>151</v>
      </c>
      <c r="GQ28" s="100" t="s">
        <v>151</v>
      </c>
      <c r="GR28" s="11"/>
      <c r="GS28" s="16"/>
      <c r="GT28" s="123"/>
      <c r="GU28" s="64" t="s">
        <v>106</v>
      </c>
      <c r="GV28" s="52"/>
      <c r="GW28" s="52"/>
      <c r="GX28" s="52"/>
      <c r="GY28" s="52"/>
      <c r="GZ28" s="52"/>
      <c r="HA28" s="100"/>
      <c r="HB28" s="11"/>
      <c r="HC28" s="16"/>
      <c r="HD28" s="123"/>
      <c r="HE28" s="64" t="s">
        <v>106</v>
      </c>
      <c r="HF28" s="52" t="s">
        <v>151</v>
      </c>
      <c r="HG28" s="52" t="s">
        <v>151</v>
      </c>
      <c r="HH28" s="52" t="s">
        <v>151</v>
      </c>
      <c r="HI28" s="52"/>
      <c r="HJ28" s="52" t="s">
        <v>151</v>
      </c>
      <c r="HK28" s="100" t="s">
        <v>151</v>
      </c>
      <c r="HL28" s="11"/>
      <c r="HM28" s="16"/>
      <c r="HN28" s="123"/>
      <c r="HO28" s="64" t="s">
        <v>106</v>
      </c>
      <c r="HP28" s="52" t="s">
        <v>151</v>
      </c>
      <c r="HQ28" s="52" t="s">
        <v>151</v>
      </c>
      <c r="HR28" s="52" t="s">
        <v>151</v>
      </c>
      <c r="HS28" s="52" t="s">
        <v>151</v>
      </c>
      <c r="HT28" s="52" t="s">
        <v>151</v>
      </c>
      <c r="HU28" s="100" t="s">
        <v>151</v>
      </c>
      <c r="HV28" s="11"/>
      <c r="HW28" s="16"/>
      <c r="HX28" s="123"/>
      <c r="HY28" s="64" t="s">
        <v>106</v>
      </c>
      <c r="HZ28" s="52"/>
      <c r="IA28" s="52"/>
      <c r="IB28" s="52"/>
      <c r="IC28" s="52"/>
      <c r="ID28" s="52"/>
      <c r="IE28" s="100"/>
      <c r="IF28" s="11"/>
      <c r="IG28" s="397"/>
      <c r="IH28" s="123"/>
      <c r="II28" s="64" t="s">
        <v>106</v>
      </c>
      <c r="IJ28" s="52" t="s">
        <v>151</v>
      </c>
      <c r="IK28" s="52"/>
      <c r="IL28" s="52"/>
      <c r="IM28" s="52" t="s">
        <v>151</v>
      </c>
      <c r="IN28" s="52" t="s">
        <v>151</v>
      </c>
      <c r="IO28" s="100" t="s">
        <v>151</v>
      </c>
      <c r="IP28" s="11"/>
      <c r="IQ28" s="397"/>
      <c r="IR28" s="134"/>
      <c r="JB28" s="134"/>
      <c r="JL28" s="134"/>
      <c r="JV28" s="134"/>
      <c r="KF28" s="134"/>
      <c r="KP28" s="134"/>
      <c r="KZ28" s="134"/>
      <c r="LJ28" s="134"/>
      <c r="LT28" s="134"/>
    </row>
    <row xmlns:x14ac="http://schemas.microsoft.com/office/spreadsheetml/2009/9/ac" r="29" s="2" customFormat="true" ht="15" customHeight="true" x14ac:dyDescent="0.25">
      <c r="A29" s="405" t="str">
        <f ca="true">IF(ISBLANK('Data Summary'!A31),"",'Data Summary'!A31)</f>
        <v/>
      </c>
      <c r="B29" s="123"/>
      <c r="C29" s="64" t="s">
        <v>88</v>
      </c>
      <c r="D29" s="52"/>
      <c r="E29" s="52"/>
      <c r="F29" s="52"/>
      <c r="G29" s="52"/>
      <c r="H29" s="52"/>
      <c r="I29" s="100"/>
      <c r="J29" s="11"/>
      <c r="K29" s="16"/>
      <c r="L29" s="123"/>
      <c r="M29" s="64" t="s">
        <v>88</v>
      </c>
      <c r="N29" s="52"/>
      <c r="O29" s="52"/>
      <c r="P29" s="52"/>
      <c r="Q29" s="52"/>
      <c r="R29" s="52"/>
      <c r="S29" s="100"/>
      <c r="T29" s="11"/>
      <c r="U29" s="16"/>
      <c r="V29" s="123"/>
      <c r="W29" s="64" t="s">
        <v>88</v>
      </c>
      <c r="X29" s="52"/>
      <c r="Y29" s="52"/>
      <c r="Z29" s="52"/>
      <c r="AA29" s="52"/>
      <c r="AB29" s="52"/>
      <c r="AC29" s="100"/>
      <c r="AD29" s="11"/>
      <c r="AE29" s="16"/>
      <c r="AF29" s="123"/>
      <c r="AG29" s="64" t="s">
        <v>88</v>
      </c>
      <c r="AH29" s="52"/>
      <c r="AI29" s="52"/>
      <c r="AJ29" s="52"/>
      <c r="AK29" s="52"/>
      <c r="AL29" s="52"/>
      <c r="AM29" s="100"/>
      <c r="AN29" s="11"/>
      <c r="AO29" s="16"/>
      <c r="AP29" s="123"/>
      <c r="AQ29" s="64" t="s">
        <v>88</v>
      </c>
      <c r="AR29" s="52"/>
      <c r="AS29" s="52"/>
      <c r="AT29" s="52"/>
      <c r="AU29" s="52"/>
      <c r="AV29" s="52"/>
      <c r="AW29" s="100"/>
      <c r="AX29" s="11"/>
      <c r="AY29" s="16"/>
      <c r="AZ29" s="123"/>
      <c r="BA29" s="64" t="s">
        <v>88</v>
      </c>
      <c r="BB29" s="52"/>
      <c r="BC29" s="52"/>
      <c r="BD29" s="52"/>
      <c r="BE29" s="52"/>
      <c r="BF29" s="52"/>
      <c r="BG29" s="100"/>
      <c r="BH29" s="11"/>
      <c r="BI29" s="16"/>
      <c r="BJ29" s="123"/>
      <c r="BK29" s="64" t="s">
        <v>88</v>
      </c>
      <c r="BL29" s="52"/>
      <c r="BM29" s="52"/>
      <c r="BN29" s="52"/>
      <c r="BO29" s="52"/>
      <c r="BP29" s="52"/>
      <c r="BQ29" s="100"/>
      <c r="BR29" s="11"/>
      <c r="BS29" s="16"/>
      <c r="BT29" s="123"/>
      <c r="BU29" s="64" t="s">
        <v>88</v>
      </c>
      <c r="BV29" s="52"/>
      <c r="BW29" s="52"/>
      <c r="BX29" s="52"/>
      <c r="BY29" s="52"/>
      <c r="BZ29" s="52"/>
      <c r="CA29" s="100"/>
      <c r="CB29" s="11"/>
      <c r="CC29" s="16"/>
      <c r="CD29" s="123"/>
      <c r="CE29" s="64" t="s">
        <v>88</v>
      </c>
      <c r="CF29" s="52"/>
      <c r="CG29" s="52"/>
      <c r="CH29" s="52"/>
      <c r="CI29" s="52"/>
      <c r="CJ29" s="52"/>
      <c r="CK29" s="100"/>
      <c r="CL29" s="11"/>
      <c r="CM29" s="16"/>
      <c r="CN29" s="123"/>
      <c r="CO29" s="64" t="s">
        <v>88</v>
      </c>
      <c r="CP29" s="52"/>
      <c r="CQ29" s="52"/>
      <c r="CR29" s="52"/>
      <c r="CS29" s="52"/>
      <c r="CT29" s="52"/>
      <c r="CU29" s="100"/>
      <c r="CV29" s="11"/>
      <c r="CW29" s="16"/>
      <c r="CX29" s="123"/>
      <c r="CY29" s="64" t="s">
        <v>88</v>
      </c>
      <c r="CZ29" s="52"/>
      <c r="DA29" s="52"/>
      <c r="DB29" s="52"/>
      <c r="DC29" s="52"/>
      <c r="DD29" s="52"/>
      <c r="DE29" s="100"/>
      <c r="DF29" s="11"/>
      <c r="DG29" s="16"/>
      <c r="DH29" s="123"/>
      <c r="DI29" s="64" t="s">
        <v>88</v>
      </c>
      <c r="DJ29" s="52"/>
      <c r="DK29" s="52"/>
      <c r="DL29" s="52"/>
      <c r="DM29" s="52"/>
      <c r="DN29" s="52"/>
      <c r="DO29" s="100"/>
      <c r="DP29" s="11"/>
      <c r="DQ29" s="16"/>
      <c r="DR29" s="123"/>
      <c r="DS29" s="64" t="s">
        <v>88</v>
      </c>
      <c r="DT29" s="52"/>
      <c r="DU29" s="52"/>
      <c r="DV29" s="52"/>
      <c r="DW29" s="52"/>
      <c r="DX29" s="52"/>
      <c r="DY29" s="100"/>
      <c r="DZ29" s="11"/>
      <c r="EA29" s="16"/>
      <c r="EB29" s="123"/>
      <c r="EC29" s="64" t="s">
        <v>88</v>
      </c>
      <c r="ED29" s="52"/>
      <c r="EE29" s="52"/>
      <c r="EF29" s="52"/>
      <c r="EG29" s="52"/>
      <c r="EH29" s="52"/>
      <c r="EI29" s="100"/>
      <c r="EJ29" s="11"/>
      <c r="EK29" s="16"/>
      <c r="EL29" s="123"/>
      <c r="EM29" s="64" t="s">
        <v>88</v>
      </c>
      <c r="EN29" s="52"/>
      <c r="EO29" s="52"/>
      <c r="EP29" s="52"/>
      <c r="EQ29" s="52"/>
      <c r="ER29" s="52"/>
      <c r="ES29" s="100"/>
      <c r="ET29" s="11"/>
      <c r="EU29" s="16"/>
      <c r="EV29" s="123"/>
      <c r="EW29" s="64" t="s">
        <v>88</v>
      </c>
      <c r="EX29" s="52"/>
      <c r="EY29" s="52"/>
      <c r="EZ29" s="52"/>
      <c r="FA29" s="52"/>
      <c r="FB29" s="52"/>
      <c r="FC29" s="100"/>
      <c r="FD29" s="11"/>
      <c r="FE29" s="16"/>
      <c r="FF29" s="123"/>
      <c r="FG29" s="64" t="s">
        <v>88</v>
      </c>
      <c r="FH29" s="52"/>
      <c r="FI29" s="52"/>
      <c r="FJ29" s="52"/>
      <c r="FK29" s="52"/>
      <c r="FL29" s="52"/>
      <c r="FM29" s="100"/>
      <c r="FN29" s="11"/>
      <c r="FO29" s="16"/>
      <c r="FP29" s="123"/>
      <c r="FQ29" s="64" t="s">
        <v>88</v>
      </c>
      <c r="FR29" s="52"/>
      <c r="FS29" s="52"/>
      <c r="FT29" s="52"/>
      <c r="FU29" s="52"/>
      <c r="FV29" s="52"/>
      <c r="FW29" s="100"/>
      <c r="FX29" s="11"/>
      <c r="FY29" s="16"/>
      <c r="FZ29" s="123"/>
      <c r="GA29" s="64" t="s">
        <v>88</v>
      </c>
      <c r="GB29" s="52"/>
      <c r="GC29" s="52"/>
      <c r="GD29" s="52"/>
      <c r="GE29" s="52"/>
      <c r="GF29" s="52"/>
      <c r="GG29" s="100"/>
      <c r="GH29" s="11"/>
      <c r="GI29" s="16"/>
      <c r="GJ29" s="123"/>
      <c r="GK29" s="64" t="s">
        <v>88</v>
      </c>
      <c r="GL29" s="52"/>
      <c r="GM29" s="52"/>
      <c r="GN29" s="52"/>
      <c r="GO29" s="52"/>
      <c r="GP29" s="52"/>
      <c r="GQ29" s="100"/>
      <c r="GR29" s="11"/>
      <c r="GS29" s="16"/>
      <c r="GT29" s="123"/>
      <c r="GU29" s="64" t="s">
        <v>88</v>
      </c>
      <c r="GV29" s="52"/>
      <c r="GW29" s="52"/>
      <c r="GX29" s="52"/>
      <c r="GY29" s="52"/>
      <c r="GZ29" s="52"/>
      <c r="HA29" s="100"/>
      <c r="HB29" s="11"/>
      <c r="HC29" s="16"/>
      <c r="HD29" s="123"/>
      <c r="HE29" s="64" t="s">
        <v>88</v>
      </c>
      <c r="HF29" s="52"/>
      <c r="HG29" s="52"/>
      <c r="HH29" s="52"/>
      <c r="HI29" s="52"/>
      <c r="HJ29" s="52"/>
      <c r="HK29" s="100"/>
      <c r="HL29" s="11"/>
      <c r="HM29" s="16"/>
      <c r="HN29" s="123"/>
      <c r="HO29" s="64" t="s">
        <v>88</v>
      </c>
      <c r="HP29" s="52"/>
      <c r="HQ29" s="52"/>
      <c r="HR29" s="52"/>
      <c r="HS29" s="52"/>
      <c r="HT29" s="52"/>
      <c r="HU29" s="100"/>
      <c r="HV29" s="11"/>
      <c r="HW29" s="16"/>
      <c r="HX29" s="123"/>
      <c r="HY29" s="64" t="s">
        <v>88</v>
      </c>
      <c r="HZ29" s="52"/>
      <c r="IA29" s="52"/>
      <c r="IB29" s="52"/>
      <c r="IC29" s="52"/>
      <c r="ID29" s="52"/>
      <c r="IE29" s="100"/>
      <c r="IF29" s="11"/>
      <c r="IG29" s="397"/>
      <c r="IH29" s="123"/>
      <c r="II29" s="64" t="s">
        <v>88</v>
      </c>
      <c r="IJ29" s="52"/>
      <c r="IK29" s="52"/>
      <c r="IL29" s="52"/>
      <c r="IM29" s="52"/>
      <c r="IN29" s="52"/>
      <c r="IO29" s="100"/>
      <c r="IP29" s="11"/>
      <c r="IQ29" s="397"/>
      <c r="IR29" s="134"/>
      <c r="JB29" s="134"/>
      <c r="JL29" s="134"/>
      <c r="JV29" s="134"/>
      <c r="KF29" s="134"/>
      <c r="KP29" s="134"/>
      <c r="KZ29" s="134"/>
      <c r="LJ29" s="134"/>
      <c r="LT29" s="134"/>
    </row>
    <row xmlns:x14ac="http://schemas.microsoft.com/office/spreadsheetml/2009/9/ac" r="30" s="2" customFormat="true" ht="15" customHeight="true" x14ac:dyDescent="0.25">
      <c r="A30" s="405" t="str">
        <f ca="true">IF(ISBLANK('Data Summary'!A32),"",'Data Summary'!A32)</f>
        <v/>
      </c>
      <c r="B30" s="123"/>
      <c r="C30" s="64" t="s">
        <v>112</v>
      </c>
      <c r="D30" s="52"/>
      <c r="E30" s="52"/>
      <c r="F30" s="52"/>
      <c r="G30" s="52"/>
      <c r="H30" s="52"/>
      <c r="I30" s="100"/>
      <c r="J30" s="11"/>
      <c r="K30" s="16"/>
      <c r="L30" s="123"/>
      <c r="M30" s="64" t="s">
        <v>112</v>
      </c>
      <c r="N30" s="52"/>
      <c r="O30" s="52"/>
      <c r="P30" s="52"/>
      <c r="Q30" s="52"/>
      <c r="R30" s="52"/>
      <c r="S30" s="100"/>
      <c r="T30" s="11"/>
      <c r="U30" s="16"/>
      <c r="V30" s="123"/>
      <c r="W30" s="64" t="s">
        <v>112</v>
      </c>
      <c r="X30" s="52"/>
      <c r="Y30" s="52"/>
      <c r="Z30" s="52"/>
      <c r="AA30" s="52"/>
      <c r="AB30" s="52"/>
      <c r="AC30" s="100"/>
      <c r="AD30" s="11"/>
      <c r="AE30" s="16"/>
      <c r="AF30" s="123"/>
      <c r="AG30" s="64" t="s">
        <v>112</v>
      </c>
      <c r="AH30" s="52"/>
      <c r="AI30" s="52"/>
      <c r="AJ30" s="52"/>
      <c r="AK30" s="52"/>
      <c r="AL30" s="52"/>
      <c r="AM30" s="100"/>
      <c r="AN30" s="11"/>
      <c r="AO30" s="16"/>
      <c r="AP30" s="123"/>
      <c r="AQ30" s="64" t="s">
        <v>112</v>
      </c>
      <c r="AR30" s="52"/>
      <c r="AS30" s="52"/>
      <c r="AT30" s="52"/>
      <c r="AU30" s="52"/>
      <c r="AV30" s="52"/>
      <c r="AW30" s="100"/>
      <c r="AX30" s="11"/>
      <c r="AY30" s="16"/>
      <c r="AZ30" s="123"/>
      <c r="BA30" s="64" t="s">
        <v>112</v>
      </c>
      <c r="BB30" s="52"/>
      <c r="BC30" s="52"/>
      <c r="BD30" s="52"/>
      <c r="BE30" s="52"/>
      <c r="BF30" s="52"/>
      <c r="BG30" s="100"/>
      <c r="BH30" s="11"/>
      <c r="BI30" s="16"/>
      <c r="BJ30" s="123"/>
      <c r="BK30" s="64" t="s">
        <v>112</v>
      </c>
      <c r="BL30" s="52"/>
      <c r="BM30" s="52"/>
      <c r="BN30" s="52"/>
      <c r="BO30" s="52"/>
      <c r="BP30" s="52"/>
      <c r="BQ30" s="100"/>
      <c r="BR30" s="11"/>
      <c r="BS30" s="16"/>
      <c r="BT30" s="123"/>
      <c r="BU30" s="64" t="s">
        <v>112</v>
      </c>
      <c r="BV30" s="52"/>
      <c r="BW30" s="52"/>
      <c r="BX30" s="52"/>
      <c r="BY30" s="52"/>
      <c r="BZ30" s="52"/>
      <c r="CA30" s="100"/>
      <c r="CB30" s="11"/>
      <c r="CC30" s="16"/>
      <c r="CD30" s="123"/>
      <c r="CE30" s="64" t="s">
        <v>112</v>
      </c>
      <c r="CF30" s="52"/>
      <c r="CG30" s="52"/>
      <c r="CH30" s="52"/>
      <c r="CI30" s="52"/>
      <c r="CJ30" s="52"/>
      <c r="CK30" s="100"/>
      <c r="CL30" s="11"/>
      <c r="CM30" s="16"/>
      <c r="CN30" s="123"/>
      <c r="CO30" s="64" t="s">
        <v>112</v>
      </c>
      <c r="CP30" s="52"/>
      <c r="CQ30" s="52"/>
      <c r="CR30" s="52"/>
      <c r="CS30" s="52"/>
      <c r="CT30" s="52"/>
      <c r="CU30" s="100"/>
      <c r="CV30" s="11"/>
      <c r="CW30" s="16"/>
      <c r="CX30" s="123"/>
      <c r="CY30" s="64" t="s">
        <v>112</v>
      </c>
      <c r="CZ30" s="52"/>
      <c r="DA30" s="52"/>
      <c r="DB30" s="52"/>
      <c r="DC30" s="52"/>
      <c r="DD30" s="52"/>
      <c r="DE30" s="100"/>
      <c r="DF30" s="11"/>
      <c r="DG30" s="16"/>
      <c r="DH30" s="123"/>
      <c r="DI30" s="64" t="s">
        <v>112</v>
      </c>
      <c r="DJ30" s="52"/>
      <c r="DK30" s="52"/>
      <c r="DL30" s="52"/>
      <c r="DM30" s="52"/>
      <c r="DN30" s="52"/>
      <c r="DO30" s="100"/>
      <c r="DP30" s="11"/>
      <c r="DQ30" s="16"/>
      <c r="DR30" s="123"/>
      <c r="DS30" s="64" t="s">
        <v>112</v>
      </c>
      <c r="DT30" s="52"/>
      <c r="DU30" s="52"/>
      <c r="DV30" s="52"/>
      <c r="DW30" s="52"/>
      <c r="DX30" s="52"/>
      <c r="DY30" s="100"/>
      <c r="DZ30" s="11"/>
      <c r="EA30" s="16"/>
      <c r="EB30" s="123"/>
      <c r="EC30" s="64" t="s">
        <v>112</v>
      </c>
      <c r="ED30" s="52"/>
      <c r="EE30" s="52"/>
      <c r="EF30" s="52"/>
      <c r="EG30" s="52"/>
      <c r="EH30" s="52"/>
      <c r="EI30" s="100"/>
      <c r="EJ30" s="11"/>
      <c r="EK30" s="16"/>
      <c r="EL30" s="123"/>
      <c r="EM30" s="64" t="s">
        <v>112</v>
      </c>
      <c r="EN30" s="52"/>
      <c r="EO30" s="52"/>
      <c r="EP30" s="52"/>
      <c r="EQ30" s="52"/>
      <c r="ER30" s="52"/>
      <c r="ES30" s="100"/>
      <c r="ET30" s="11"/>
      <c r="EU30" s="16"/>
      <c r="EV30" s="123"/>
      <c r="EW30" s="64" t="s">
        <v>112</v>
      </c>
      <c r="EX30" s="52"/>
      <c r="EY30" s="52"/>
      <c r="EZ30" s="52"/>
      <c r="FA30" s="52"/>
      <c r="FB30" s="52"/>
      <c r="FC30" s="100"/>
      <c r="FD30" s="11"/>
      <c r="FE30" s="16"/>
      <c r="FF30" s="123"/>
      <c r="FG30" s="64" t="s">
        <v>112</v>
      </c>
      <c r="FH30" s="52"/>
      <c r="FI30" s="52"/>
      <c r="FJ30" s="52"/>
      <c r="FK30" s="52"/>
      <c r="FL30" s="52"/>
      <c r="FM30" s="100"/>
      <c r="FN30" s="11"/>
      <c r="FO30" s="16"/>
      <c r="FP30" s="123"/>
      <c r="FQ30" s="64" t="s">
        <v>112</v>
      </c>
      <c r="FR30" s="52"/>
      <c r="FS30" s="52"/>
      <c r="FT30" s="52"/>
      <c r="FU30" s="52"/>
      <c r="FV30" s="52"/>
      <c r="FW30" s="100"/>
      <c r="FX30" s="11"/>
      <c r="FY30" s="16"/>
      <c r="FZ30" s="123"/>
      <c r="GA30" s="64" t="s">
        <v>112</v>
      </c>
      <c r="GB30" s="52"/>
      <c r="GC30" s="52"/>
      <c r="GD30" s="52"/>
      <c r="GE30" s="52"/>
      <c r="GF30" s="52"/>
      <c r="GG30" s="100"/>
      <c r="GH30" s="11"/>
      <c r="GI30" s="16"/>
      <c r="GJ30" s="123"/>
      <c r="GK30" s="64" t="s">
        <v>112</v>
      </c>
      <c r="GL30" s="52"/>
      <c r="GM30" s="52"/>
      <c r="GN30" s="52"/>
      <c r="GO30" s="52"/>
      <c r="GP30" s="52"/>
      <c r="GQ30" s="100"/>
      <c r="GR30" s="11"/>
      <c r="GS30" s="16"/>
      <c r="GT30" s="123"/>
      <c r="GU30" s="64" t="s">
        <v>112</v>
      </c>
      <c r="GV30" s="52"/>
      <c r="GW30" s="52"/>
      <c r="GX30" s="52"/>
      <c r="GY30" s="52"/>
      <c r="GZ30" s="52"/>
      <c r="HA30" s="100"/>
      <c r="HB30" s="11"/>
      <c r="HC30" s="16"/>
      <c r="HD30" s="123"/>
      <c r="HE30" s="64" t="s">
        <v>112</v>
      </c>
      <c r="HF30" s="52"/>
      <c r="HG30" s="52"/>
      <c r="HH30" s="52"/>
      <c r="HI30" s="52"/>
      <c r="HJ30" s="52"/>
      <c r="HK30" s="100"/>
      <c r="HL30" s="11"/>
      <c r="HM30" s="16"/>
      <c r="HN30" s="123"/>
      <c r="HO30" s="64" t="s">
        <v>112</v>
      </c>
      <c r="HP30" s="52"/>
      <c r="HQ30" s="52"/>
      <c r="HR30" s="52"/>
      <c r="HS30" s="52"/>
      <c r="HT30" s="52"/>
      <c r="HU30" s="100"/>
      <c r="HV30" s="11"/>
      <c r="HW30" s="16"/>
      <c r="HX30" s="123"/>
      <c r="HY30" s="64" t="s">
        <v>112</v>
      </c>
      <c r="HZ30" s="52"/>
      <c r="IA30" s="52"/>
      <c r="IB30" s="52"/>
      <c r="IC30" s="52"/>
      <c r="ID30" s="52"/>
      <c r="IE30" s="100"/>
      <c r="IF30" s="11"/>
      <c r="IG30" s="397"/>
      <c r="IH30" s="123"/>
      <c r="II30" s="64" t="s">
        <v>112</v>
      </c>
      <c r="IJ30" s="52"/>
      <c r="IK30" s="52"/>
      <c r="IL30" s="52"/>
      <c r="IM30" s="52"/>
      <c r="IN30" s="52"/>
      <c r="IO30" s="100"/>
      <c r="IP30" s="11"/>
      <c r="IQ30" s="397"/>
      <c r="IR30" s="134"/>
      <c r="JB30" s="134"/>
      <c r="JL30" s="134"/>
      <c r="JV30" s="134"/>
      <c r="KF30" s="134"/>
      <c r="KP30" s="134"/>
      <c r="KZ30" s="134"/>
      <c r="LJ30" s="134"/>
      <c r="LT30" s="134"/>
    </row>
    <row xmlns:x14ac="http://schemas.microsoft.com/office/spreadsheetml/2009/9/ac" r="31" ht="16.5" customHeight="true" x14ac:dyDescent="0.25">
      <c r="A31" s="405" t="str">
        <f ca="true">IF(ISBLANK('Data Summary'!A33),"",'Data Summary'!A33)</f>
        <v/>
      </c>
      <c r="B31" s="123"/>
      <c r="C31" s="64" t="s">
        <v>113</v>
      </c>
      <c r="D31" s="52"/>
      <c r="E31" s="52"/>
      <c r="F31" s="52"/>
      <c r="G31" s="52"/>
      <c r="H31" s="52"/>
      <c r="I31" s="100"/>
      <c r="J31" s="11"/>
      <c r="K31" s="16"/>
      <c r="L31" s="123"/>
      <c r="M31" s="64" t="s">
        <v>113</v>
      </c>
      <c r="N31" s="52"/>
      <c r="O31" s="52"/>
      <c r="P31" s="52"/>
      <c r="Q31" s="52"/>
      <c r="R31" s="52"/>
      <c r="S31" s="100"/>
      <c r="T31" s="11"/>
      <c r="U31" s="16"/>
      <c r="V31" s="123"/>
      <c r="W31" s="64" t="s">
        <v>113</v>
      </c>
      <c r="X31" s="52"/>
      <c r="Y31" s="52"/>
      <c r="Z31" s="52"/>
      <c r="AA31" s="52"/>
      <c r="AB31" s="52"/>
      <c r="AC31" s="100"/>
      <c r="AD31" s="11"/>
      <c r="AE31" s="16"/>
      <c r="AF31" s="123"/>
      <c r="AG31" s="64" t="s">
        <v>113</v>
      </c>
      <c r="AH31" s="52"/>
      <c r="AI31" s="52"/>
      <c r="AJ31" s="52"/>
      <c r="AK31" s="52"/>
      <c r="AL31" s="52"/>
      <c r="AM31" s="100"/>
      <c r="AN31" s="11"/>
      <c r="AO31" s="16"/>
      <c r="AP31" s="123"/>
      <c r="AQ31" s="64" t="s">
        <v>113</v>
      </c>
      <c r="AR31" s="52"/>
      <c r="AS31" s="52"/>
      <c r="AT31" s="52"/>
      <c r="AU31" s="52"/>
      <c r="AV31" s="52"/>
      <c r="AW31" s="100"/>
      <c r="AX31" s="11"/>
      <c r="AY31" s="16"/>
      <c r="AZ31" s="123"/>
      <c r="BA31" s="64" t="s">
        <v>113</v>
      </c>
      <c r="BB31" s="52"/>
      <c r="BC31" s="52"/>
      <c r="BD31" s="52"/>
      <c r="BE31" s="52"/>
      <c r="BF31" s="52"/>
      <c r="BG31" s="100"/>
      <c r="BH31" s="11"/>
      <c r="BI31" s="16"/>
      <c r="BJ31" s="123"/>
      <c r="BK31" s="64" t="s">
        <v>113</v>
      </c>
      <c r="BL31" s="52"/>
      <c r="BM31" s="52"/>
      <c r="BN31" s="52"/>
      <c r="BO31" s="52"/>
      <c r="BP31" s="52"/>
      <c r="BQ31" s="100"/>
      <c r="BR31" s="11"/>
      <c r="BS31" s="16"/>
      <c r="BT31" s="123"/>
      <c r="BU31" s="64" t="s">
        <v>113</v>
      </c>
      <c r="BV31" s="52"/>
      <c r="BW31" s="52"/>
      <c r="BX31" s="52"/>
      <c r="BY31" s="52"/>
      <c r="BZ31" s="52"/>
      <c r="CA31" s="100"/>
      <c r="CB31" s="11"/>
      <c r="CC31" s="16"/>
      <c r="CD31" s="123"/>
      <c r="CE31" s="64" t="s">
        <v>113</v>
      </c>
      <c r="CF31" s="52"/>
      <c r="CG31" s="52"/>
      <c r="CH31" s="52"/>
      <c r="CI31" s="52"/>
      <c r="CJ31" s="52"/>
      <c r="CK31" s="100"/>
      <c r="CL31" s="11"/>
      <c r="CM31" s="16"/>
      <c r="CN31" s="123"/>
      <c r="CO31" s="64" t="s">
        <v>113</v>
      </c>
      <c r="CP31" s="52"/>
      <c r="CQ31" s="52"/>
      <c r="CR31" s="52"/>
      <c r="CS31" s="52"/>
      <c r="CT31" s="52"/>
      <c r="CU31" s="100"/>
      <c r="CV31" s="11"/>
      <c r="CW31" s="16"/>
      <c r="CX31" s="123"/>
      <c r="CY31" s="64" t="s">
        <v>113</v>
      </c>
      <c r="CZ31" s="52"/>
      <c r="DA31" s="52"/>
      <c r="DB31" s="52"/>
      <c r="DC31" s="52"/>
      <c r="DD31" s="52"/>
      <c r="DE31" s="100"/>
      <c r="DF31" s="11"/>
      <c r="DG31" s="16"/>
      <c r="DH31" s="123"/>
      <c r="DI31" s="64" t="s">
        <v>113</v>
      </c>
      <c r="DJ31" s="52"/>
      <c r="DK31" s="52"/>
      <c r="DL31" s="52"/>
      <c r="DM31" s="52"/>
      <c r="DN31" s="52"/>
      <c r="DO31" s="100"/>
      <c r="DP31" s="11"/>
      <c r="DQ31" s="16"/>
      <c r="DR31" s="123"/>
      <c r="DS31" s="64" t="s">
        <v>113</v>
      </c>
      <c r="DT31" s="52"/>
      <c r="DU31" s="52"/>
      <c r="DV31" s="52"/>
      <c r="DW31" s="52"/>
      <c r="DX31" s="52"/>
      <c r="DY31" s="100"/>
      <c r="DZ31" s="11"/>
      <c r="EA31" s="16"/>
      <c r="EB31" s="123"/>
      <c r="EC31" s="64" t="s">
        <v>113</v>
      </c>
      <c r="ED31" s="52"/>
      <c r="EE31" s="52"/>
      <c r="EF31" s="52"/>
      <c r="EG31" s="52"/>
      <c r="EH31" s="52"/>
      <c r="EI31" s="100"/>
      <c r="EJ31" s="11"/>
      <c r="EK31" s="16"/>
      <c r="EL31" s="123"/>
      <c r="EM31" s="64" t="s">
        <v>113</v>
      </c>
      <c r="EN31" s="52"/>
      <c r="EO31" s="52"/>
      <c r="EP31" s="52"/>
      <c r="EQ31" s="52"/>
      <c r="ER31" s="52"/>
      <c r="ES31" s="100"/>
      <c r="ET31" s="11"/>
      <c r="EU31" s="16"/>
      <c r="EV31" s="123"/>
      <c r="EW31" s="64" t="s">
        <v>113</v>
      </c>
      <c r="EX31" s="52"/>
      <c r="EY31" s="52"/>
      <c r="EZ31" s="52"/>
      <c r="FA31" s="52"/>
      <c r="FB31" s="52"/>
      <c r="FC31" s="100"/>
      <c r="FD31" s="11"/>
      <c r="FE31" s="16"/>
      <c r="FF31" s="123"/>
      <c r="FG31" s="64" t="s">
        <v>113</v>
      </c>
      <c r="FH31" s="52"/>
      <c r="FI31" s="52"/>
      <c r="FJ31" s="52"/>
      <c r="FK31" s="52"/>
      <c r="FL31" s="52"/>
      <c r="FM31" s="100"/>
      <c r="FN31" s="11"/>
      <c r="FO31" s="16"/>
      <c r="FP31" s="123"/>
      <c r="FQ31" s="64" t="s">
        <v>113</v>
      </c>
      <c r="FR31" s="52"/>
      <c r="FS31" s="52"/>
      <c r="FT31" s="52"/>
      <c r="FU31" s="52"/>
      <c r="FV31" s="52"/>
      <c r="FW31" s="100"/>
      <c r="FX31" s="11"/>
      <c r="FY31" s="16"/>
      <c r="FZ31" s="123"/>
      <c r="GA31" s="64" t="s">
        <v>113</v>
      </c>
      <c r="GB31" s="52"/>
      <c r="GC31" s="52"/>
      <c r="GD31" s="52"/>
      <c r="GE31" s="52"/>
      <c r="GF31" s="52"/>
      <c r="GG31" s="100"/>
      <c r="GH31" s="11"/>
      <c r="GI31" s="16"/>
      <c r="GJ31" s="123"/>
      <c r="GK31" s="64" t="s">
        <v>113</v>
      </c>
      <c r="GL31" s="52"/>
      <c r="GM31" s="52"/>
      <c r="GN31" s="52"/>
      <c r="GO31" s="52"/>
      <c r="GP31" s="52"/>
      <c r="GQ31" s="100"/>
      <c r="GR31" s="11"/>
      <c r="GS31" s="16"/>
      <c r="GT31" s="123"/>
      <c r="GU31" s="64" t="s">
        <v>113</v>
      </c>
      <c r="GV31" s="52"/>
      <c r="GW31" s="52"/>
      <c r="GX31" s="52"/>
      <c r="GY31" s="52"/>
      <c r="GZ31" s="52"/>
      <c r="HA31" s="100"/>
      <c r="HB31" s="11"/>
      <c r="HC31" s="16"/>
      <c r="HD31" s="123"/>
      <c r="HE31" s="64" t="s">
        <v>113</v>
      </c>
      <c r="HF31" s="52"/>
      <c r="HG31" s="52"/>
      <c r="HH31" s="52"/>
      <c r="HI31" s="52"/>
      <c r="HJ31" s="52"/>
      <c r="HK31" s="100"/>
      <c r="HL31" s="11"/>
      <c r="HM31" s="16"/>
      <c r="HN31" s="123"/>
      <c r="HO31" s="64" t="s">
        <v>113</v>
      </c>
      <c r="HP31" s="52"/>
      <c r="HQ31" s="52"/>
      <c r="HR31" s="52"/>
      <c r="HS31" s="52"/>
      <c r="HT31" s="52"/>
      <c r="HU31" s="100"/>
      <c r="HV31" s="11"/>
      <c r="HW31" s="16"/>
      <c r="HX31" s="123"/>
      <c r="HY31" s="64" t="s">
        <v>113</v>
      </c>
      <c r="HZ31" s="52"/>
      <c r="IA31" s="52"/>
      <c r="IB31" s="52"/>
      <c r="IC31" s="52"/>
      <c r="ID31" s="52"/>
      <c r="IE31" s="100"/>
      <c r="IF31" s="11"/>
      <c r="IG31" s="397"/>
      <c r="IH31" s="123"/>
      <c r="II31" s="64" t="s">
        <v>113</v>
      </c>
      <c r="IJ31" s="52"/>
      <c r="IK31" s="52"/>
      <c r="IL31" s="52"/>
      <c r="IM31" s="52"/>
      <c r="IN31" s="52"/>
      <c r="IO31" s="100"/>
      <c r="IP31" s="11"/>
      <c r="IQ31" s="397"/>
    </row>
    <row xmlns:x14ac="http://schemas.microsoft.com/office/spreadsheetml/2009/9/ac" r="32" ht="16.5" customHeight="true" x14ac:dyDescent="0.25">
      <c r="A32" s="405" t="str">
        <f ca="true">IF(ISBLANK('Data Summary'!A34),"",'Data Summary'!A34)</f>
        <v/>
      </c>
      <c r="B32" s="123"/>
      <c r="C32" s="64" t="s">
        <v>89</v>
      </c>
      <c r="D32" s="52"/>
      <c r="E32" s="52"/>
      <c r="F32" s="52"/>
      <c r="G32" s="52"/>
      <c r="H32" s="52"/>
      <c r="I32" s="100"/>
      <c r="J32" s="11"/>
      <c r="K32" s="16"/>
      <c r="L32" s="123"/>
      <c r="M32" s="64" t="s">
        <v>89</v>
      </c>
      <c r="N32" s="52"/>
      <c r="O32" s="52"/>
      <c r="P32" s="52"/>
      <c r="Q32" s="52"/>
      <c r="R32" s="52"/>
      <c r="S32" s="100"/>
      <c r="T32" s="11"/>
      <c r="U32" s="16"/>
      <c r="V32" s="123"/>
      <c r="W32" s="64" t="s">
        <v>89</v>
      </c>
      <c r="X32" s="52"/>
      <c r="Y32" s="52"/>
      <c r="Z32" s="52"/>
      <c r="AA32" s="52"/>
      <c r="AB32" s="52"/>
      <c r="AC32" s="100"/>
      <c r="AD32" s="11"/>
      <c r="AE32" s="16"/>
      <c r="AF32" s="123"/>
      <c r="AG32" s="64" t="s">
        <v>89</v>
      </c>
      <c r="AH32" s="52"/>
      <c r="AI32" s="52"/>
      <c r="AJ32" s="52"/>
      <c r="AK32" s="52"/>
      <c r="AL32" s="52"/>
      <c r="AM32" s="100"/>
      <c r="AN32" s="11"/>
      <c r="AO32" s="16"/>
      <c r="AP32" s="123"/>
      <c r="AQ32" s="64" t="s">
        <v>89</v>
      </c>
      <c r="AR32" s="52"/>
      <c r="AS32" s="52"/>
      <c r="AT32" s="52"/>
      <c r="AU32" s="52"/>
      <c r="AV32" s="52"/>
      <c r="AW32" s="100"/>
      <c r="AX32" s="11"/>
      <c r="AY32" s="16"/>
      <c r="AZ32" s="123"/>
      <c r="BA32" s="64" t="s">
        <v>89</v>
      </c>
      <c r="BB32" s="52"/>
      <c r="BC32" s="52"/>
      <c r="BD32" s="52"/>
      <c r="BE32" s="52"/>
      <c r="BF32" s="52"/>
      <c r="BG32" s="100"/>
      <c r="BH32" s="11"/>
      <c r="BI32" s="16"/>
      <c r="BJ32" s="123"/>
      <c r="BK32" s="64" t="s">
        <v>89</v>
      </c>
      <c r="BL32" s="52"/>
      <c r="BM32" s="52"/>
      <c r="BN32" s="52"/>
      <c r="BO32" s="52"/>
      <c r="BP32" s="52"/>
      <c r="BQ32" s="100"/>
      <c r="BR32" s="11"/>
      <c r="BS32" s="16"/>
      <c r="BT32" s="123"/>
      <c r="BU32" s="64" t="s">
        <v>89</v>
      </c>
      <c r="BV32" s="52"/>
      <c r="BW32" s="52"/>
      <c r="BX32" s="52"/>
      <c r="BY32" s="52"/>
      <c r="BZ32" s="52"/>
      <c r="CA32" s="100"/>
      <c r="CB32" s="11"/>
      <c r="CC32" s="16"/>
      <c r="CD32" s="123"/>
      <c r="CE32" s="64" t="s">
        <v>89</v>
      </c>
      <c r="CF32" s="52"/>
      <c r="CG32" s="52"/>
      <c r="CH32" s="52"/>
      <c r="CI32" s="52"/>
      <c r="CJ32" s="52"/>
      <c r="CK32" s="100"/>
      <c r="CL32" s="11"/>
      <c r="CM32" s="16"/>
      <c r="CN32" s="123"/>
      <c r="CO32" s="64" t="s">
        <v>89</v>
      </c>
      <c r="CP32" s="52"/>
      <c r="CQ32" s="52"/>
      <c r="CR32" s="52"/>
      <c r="CS32" s="52"/>
      <c r="CT32" s="52"/>
      <c r="CU32" s="100"/>
      <c r="CV32" s="11"/>
      <c r="CW32" s="16"/>
      <c r="CX32" s="123"/>
      <c r="CY32" s="64" t="s">
        <v>89</v>
      </c>
      <c r="CZ32" s="52"/>
      <c r="DA32" s="52"/>
      <c r="DB32" s="52"/>
      <c r="DC32" s="52"/>
      <c r="DD32" s="52"/>
      <c r="DE32" s="100"/>
      <c r="DF32" s="11"/>
      <c r="DG32" s="16"/>
      <c r="DH32" s="123"/>
      <c r="DI32" s="64" t="s">
        <v>89</v>
      </c>
      <c r="DJ32" s="52"/>
      <c r="DK32" s="52"/>
      <c r="DL32" s="52"/>
      <c r="DM32" s="52"/>
      <c r="DN32" s="52"/>
      <c r="DO32" s="100"/>
      <c r="DP32" s="11"/>
      <c r="DQ32" s="16"/>
      <c r="DR32" s="123"/>
      <c r="DS32" s="64" t="s">
        <v>89</v>
      </c>
      <c r="DT32" s="52"/>
      <c r="DU32" s="52"/>
      <c r="DV32" s="52"/>
      <c r="DW32" s="52"/>
      <c r="DX32" s="52"/>
      <c r="DY32" s="100"/>
      <c r="DZ32" s="11"/>
      <c r="EA32" s="16"/>
      <c r="EB32" s="123"/>
      <c r="EC32" s="64" t="s">
        <v>89</v>
      </c>
      <c r="ED32" s="52" t="s">
        <v>151</v>
      </c>
      <c r="EE32" s="52"/>
      <c r="EF32" s="52"/>
      <c r="EG32" s="52"/>
      <c r="EH32" s="52" t="s">
        <v>151</v>
      </c>
      <c r="EI32" s="100"/>
      <c r="EJ32" s="11"/>
      <c r="EK32" s="16"/>
      <c r="EL32" s="123"/>
      <c r="EM32" s="64" t="s">
        <v>89</v>
      </c>
      <c r="EN32" s="52"/>
      <c r="EO32" s="52"/>
      <c r="EP32" s="52"/>
      <c r="EQ32" s="52"/>
      <c r="ER32" s="52"/>
      <c r="ES32" s="100"/>
      <c r="ET32" s="11"/>
      <c r="EU32" s="16"/>
      <c r="EV32" s="123"/>
      <c r="EW32" s="64" t="s">
        <v>89</v>
      </c>
      <c r="EX32" s="52" t="s">
        <v>151</v>
      </c>
      <c r="EY32" s="52"/>
      <c r="EZ32" s="52"/>
      <c r="FA32" s="52"/>
      <c r="FB32" s="52" t="s">
        <v>151</v>
      </c>
      <c r="FC32" s="100"/>
      <c r="FD32" s="11"/>
      <c r="FE32" s="16"/>
      <c r="FF32" s="123"/>
      <c r="FG32" s="64" t="s">
        <v>89</v>
      </c>
      <c r="FH32" s="52" t="s">
        <v>151</v>
      </c>
      <c r="FI32" s="52"/>
      <c r="FJ32" s="52"/>
      <c r="FK32" s="52"/>
      <c r="FL32" s="52" t="s">
        <v>151</v>
      </c>
      <c r="FM32" s="100"/>
      <c r="FN32" s="11"/>
      <c r="FO32" s="16"/>
      <c r="FP32" s="123"/>
      <c r="FQ32" s="64" t="s">
        <v>89</v>
      </c>
      <c r="FR32" s="52"/>
      <c r="FS32" s="52"/>
      <c r="FT32" s="52"/>
      <c r="FU32" s="52"/>
      <c r="FV32" s="52"/>
      <c r="FW32" s="100"/>
      <c r="FX32" s="11"/>
      <c r="FY32" s="16"/>
      <c r="FZ32" s="123"/>
      <c r="GA32" s="64" t="s">
        <v>89</v>
      </c>
      <c r="GB32" s="52" t="s">
        <v>151</v>
      </c>
      <c r="GC32" s="52"/>
      <c r="GD32" s="52"/>
      <c r="GE32" s="52"/>
      <c r="GF32" s="52" t="s">
        <v>151</v>
      </c>
      <c r="GG32" s="100"/>
      <c r="GH32" s="11"/>
      <c r="GI32" s="16"/>
      <c r="GJ32" s="123"/>
      <c r="GK32" s="64" t="s">
        <v>89</v>
      </c>
      <c r="GL32" s="52"/>
      <c r="GM32" s="52"/>
      <c r="GN32" s="52"/>
      <c r="GO32" s="52"/>
      <c r="GP32" s="52"/>
      <c r="GQ32" s="100"/>
      <c r="GR32" s="11"/>
      <c r="GS32" s="16"/>
      <c r="GT32" s="123"/>
      <c r="GU32" s="64" t="s">
        <v>89</v>
      </c>
      <c r="GV32" s="52"/>
      <c r="GW32" s="52"/>
      <c r="GX32" s="52"/>
      <c r="GY32" s="52"/>
      <c r="GZ32" s="52"/>
      <c r="HA32" s="100"/>
      <c r="HB32" s="11"/>
      <c r="HC32" s="16"/>
      <c r="HD32" s="123"/>
      <c r="HE32" s="64" t="s">
        <v>89</v>
      </c>
      <c r="HF32" s="52"/>
      <c r="HG32" s="52"/>
      <c r="HH32" s="52"/>
      <c r="HI32" s="52"/>
      <c r="HJ32" s="52"/>
      <c r="HK32" s="100"/>
      <c r="HL32" s="11"/>
      <c r="HM32" s="16"/>
      <c r="HN32" s="123"/>
      <c r="HO32" s="64" t="s">
        <v>89</v>
      </c>
      <c r="HP32" s="52"/>
      <c r="HQ32" s="52"/>
      <c r="HR32" s="52"/>
      <c r="HS32" s="52"/>
      <c r="HT32" s="52"/>
      <c r="HU32" s="100"/>
      <c r="HV32" s="11"/>
      <c r="HW32" s="16"/>
      <c r="HX32" s="123"/>
      <c r="HY32" s="64" t="s">
        <v>89</v>
      </c>
      <c r="HZ32" s="52" t="s">
        <v>214</v>
      </c>
      <c r="IA32" s="52"/>
      <c r="IB32" s="52"/>
      <c r="IC32" s="52"/>
      <c r="ID32" s="52" t="s">
        <v>214</v>
      </c>
      <c r="IE32" s="100"/>
      <c r="IF32" s="11"/>
      <c r="IG32" s="397"/>
      <c r="IH32" s="123"/>
      <c r="II32" s="64" t="s">
        <v>89</v>
      </c>
      <c r="IJ32" s="52"/>
      <c r="IK32" s="52"/>
      <c r="IL32" s="52"/>
      <c r="IM32" s="52"/>
      <c r="IN32" s="52"/>
      <c r="IO32" s="100"/>
      <c r="IP32" s="11"/>
      <c r="IQ32" s="397"/>
    </row>
    <row xmlns:x14ac="http://schemas.microsoft.com/office/spreadsheetml/2009/9/ac" r="33" ht="16.5" customHeight="true" x14ac:dyDescent="0.25">
      <c r="A33" s="405" t="str">
        <f ca="true">IF(ISBLANK('Data Summary'!A35),"",'Data Summary'!A35)</f>
        <v/>
      </c>
      <c r="B33" s="124"/>
      <c r="C33" s="12" t="s">
        <v>23</v>
      </c>
      <c r="D33" s="71"/>
      <c r="E33" s="71"/>
      <c r="F33" s="71"/>
      <c r="G33" s="72"/>
      <c r="H33" s="73"/>
      <c r="I33" s="74"/>
      <c r="J33" s="11"/>
      <c r="K33" s="16"/>
      <c r="L33" s="124"/>
      <c r="M33" s="12" t="s">
        <v>23</v>
      </c>
      <c r="N33" s="71"/>
      <c r="O33" s="71"/>
      <c r="P33" s="71"/>
      <c r="Q33" s="72"/>
      <c r="R33" s="73"/>
      <c r="S33" s="74">
        <v>793</v>
      </c>
      <c r="T33" s="11"/>
      <c r="U33" s="16"/>
      <c r="V33" s="124"/>
      <c r="W33" s="12" t="s">
        <v>23</v>
      </c>
      <c r="X33" s="71"/>
      <c r="Y33" s="71"/>
      <c r="Z33" s="71"/>
      <c r="AA33" s="72"/>
      <c r="AB33" s="73"/>
      <c r="AC33" s="74">
        <v>866</v>
      </c>
      <c r="AD33" s="11"/>
      <c r="AE33" s="16"/>
      <c r="AF33" s="124"/>
      <c r="AG33" s="12" t="s">
        <v>23</v>
      </c>
      <c r="AH33" s="71"/>
      <c r="AI33" s="71"/>
      <c r="AJ33" s="71"/>
      <c r="AK33" s="72"/>
      <c r="AL33" s="73"/>
      <c r="AM33" s="74">
        <v>963</v>
      </c>
      <c r="AN33" s="11"/>
      <c r="AO33" s="16"/>
      <c r="AP33" s="124"/>
      <c r="AQ33" s="12" t="s">
        <v>23</v>
      </c>
      <c r="AR33" s="71">
        <v>1015</v>
      </c>
      <c r="AS33" s="71" t="s">
        <v>282</v>
      </c>
      <c r="AT33" s="71" t="s">
        <v>282</v>
      </c>
      <c r="AU33" s="72" t="s">
        <v>282</v>
      </c>
      <c r="AV33" s="73" t="s">
        <v>282</v>
      </c>
      <c r="AW33" s="74">
        <v>1015</v>
      </c>
      <c r="AX33" s="11"/>
      <c r="AY33" s="16"/>
      <c r="AZ33" s="124"/>
      <c r="BA33" s="12" t="s">
        <v>23</v>
      </c>
      <c r="BB33" s="71"/>
      <c r="BC33" s="71"/>
      <c r="BD33" s="71"/>
      <c r="BE33" s="72"/>
      <c r="BF33" s="73"/>
      <c r="BG33" s="74"/>
      <c r="BH33" s="11"/>
      <c r="BI33" s="16"/>
      <c r="BJ33" s="124"/>
      <c r="BK33" s="12" t="s">
        <v>23</v>
      </c>
      <c r="BL33" s="71">
        <v>9711</v>
      </c>
      <c r="BM33" s="71" t="s">
        <v>282</v>
      </c>
      <c r="BN33" s="71" t="s">
        <v>282</v>
      </c>
      <c r="BO33" s="72" t="s">
        <v>282</v>
      </c>
      <c r="BP33" s="73">
        <v>7815</v>
      </c>
      <c r="BQ33" s="74">
        <v>1896</v>
      </c>
      <c r="BR33" s="11"/>
      <c r="BS33" s="16"/>
      <c r="BT33" s="124"/>
      <c r="BU33" s="12" t="s">
        <v>23</v>
      </c>
      <c r="BV33" s="71">
        <v>9154</v>
      </c>
      <c r="BW33" s="71" t="s">
        <v>282</v>
      </c>
      <c r="BX33" s="71" t="s">
        <v>282</v>
      </c>
      <c r="BY33" s="72" t="s">
        <v>282</v>
      </c>
      <c r="BZ33" s="73">
        <v>8024</v>
      </c>
      <c r="CA33" s="74">
        <v>1130</v>
      </c>
      <c r="CB33" s="11"/>
      <c r="CC33" s="16"/>
      <c r="CD33" s="124"/>
      <c r="CE33" s="12" t="s">
        <v>23</v>
      </c>
      <c r="CF33" s="71"/>
      <c r="CG33" s="10"/>
      <c r="CH33" s="10"/>
      <c r="CI33" s="72"/>
      <c r="CJ33" s="73"/>
      <c r="CK33" s="74"/>
      <c r="CL33" s="11"/>
      <c r="CM33" s="16"/>
      <c r="CN33" s="124"/>
      <c r="CO33" s="12" t="s">
        <v>23</v>
      </c>
      <c r="CP33" s="71">
        <v>11261</v>
      </c>
      <c r="CQ33" s="71">
        <v>4491</v>
      </c>
      <c r="CR33" s="71">
        <v>6770</v>
      </c>
      <c r="CS33" s="72">
        <v>1695</v>
      </c>
      <c r="CT33" s="73">
        <v>8313</v>
      </c>
      <c r="CU33" s="74">
        <v>1253</v>
      </c>
      <c r="CV33" s="11"/>
      <c r="CW33" s="16"/>
      <c r="CX33" s="124"/>
      <c r="CY33" s="12" t="s">
        <v>23</v>
      </c>
      <c r="CZ33" s="71"/>
      <c r="DA33" s="71"/>
      <c r="DB33" s="71"/>
      <c r="DC33" s="72"/>
      <c r="DD33" s="73"/>
      <c r="DE33" s="74"/>
      <c r="DF33" s="11"/>
      <c r="DG33" s="16"/>
      <c r="DH33" s="124"/>
      <c r="DI33" s="12" t="s">
        <v>23</v>
      </c>
      <c r="DJ33" s="71">
        <v>11611</v>
      </c>
      <c r="DK33" s="10">
        <v>4653</v>
      </c>
      <c r="DL33" s="10">
        <v>6958</v>
      </c>
      <c r="DM33" s="72">
        <v>1795</v>
      </c>
      <c r="DN33" s="73">
        <v>8475</v>
      </c>
      <c r="DO33" s="74">
        <v>1341</v>
      </c>
      <c r="DP33" s="11"/>
      <c r="DQ33" s="16"/>
      <c r="DR33" s="124"/>
      <c r="DS33" s="12" t="s">
        <v>23</v>
      </c>
      <c r="DT33" s="71"/>
      <c r="DU33" s="10"/>
      <c r="DV33" s="10"/>
      <c r="DW33" s="72"/>
      <c r="DX33" s="73"/>
      <c r="DY33" s="74"/>
      <c r="DZ33" s="11"/>
      <c r="EA33" s="16"/>
      <c r="EB33" s="124"/>
      <c r="EC33" s="12" t="s">
        <v>23</v>
      </c>
      <c r="ED33" s="71">
        <v>12181</v>
      </c>
      <c r="EE33" s="10">
        <v>4824</v>
      </c>
      <c r="EF33" s="10">
        <v>7357</v>
      </c>
      <c r="EG33" s="72">
        <v>1909</v>
      </c>
      <c r="EH33" s="73">
        <v>8829</v>
      </c>
      <c r="EI33" s="74">
        <v>1443</v>
      </c>
      <c r="EJ33" s="11"/>
      <c r="EK33" s="16"/>
      <c r="EL33" s="124"/>
      <c r="EM33" s="12" t="s">
        <v>23</v>
      </c>
      <c r="EN33" s="71"/>
      <c r="EO33" s="10"/>
      <c r="EP33" s="10"/>
      <c r="EQ33" s="72"/>
      <c r="ER33" s="73"/>
      <c r="ES33" s="74"/>
      <c r="ET33" s="11"/>
      <c r="EU33" s="16"/>
      <c r="EV33" s="124"/>
      <c r="EW33" s="12" t="s">
        <v>23</v>
      </c>
      <c r="EX33" s="71"/>
      <c r="EY33" s="71"/>
      <c r="EZ33" s="71"/>
      <c r="FA33" s="72">
        <v>1746</v>
      </c>
      <c r="FB33" s="73">
        <v>9246</v>
      </c>
      <c r="FC33" s="74">
        <v>1497</v>
      </c>
      <c r="FD33" s="11"/>
      <c r="FE33" s="16"/>
      <c r="FF33" s="124"/>
      <c r="FG33" s="12" t="s">
        <v>23</v>
      </c>
      <c r="FH33" s="71"/>
      <c r="FI33" s="71"/>
      <c r="FJ33" s="71"/>
      <c r="FK33" s="72"/>
      <c r="FL33" s="73">
        <v>9559</v>
      </c>
      <c r="FM33" s="74">
        <v>1574</v>
      </c>
      <c r="FN33" s="11"/>
      <c r="FO33" s="16"/>
      <c r="FP33" s="124"/>
      <c r="FQ33" s="12" t="s">
        <v>23</v>
      </c>
      <c r="FR33" s="71"/>
      <c r="FS33" s="71"/>
      <c r="FT33" s="71"/>
      <c r="FU33" s="72"/>
      <c r="FV33" s="73"/>
      <c r="FW33" s="74"/>
      <c r="FX33" s="11"/>
      <c r="FY33" s="16"/>
      <c r="FZ33" s="124"/>
      <c r="GA33" s="12" t="s">
        <v>23</v>
      </c>
      <c r="GB33" s="71">
        <v>9893</v>
      </c>
      <c r="GC33" s="71">
        <v>2907</v>
      </c>
      <c r="GD33" s="71">
        <v>6986</v>
      </c>
      <c r="GE33" s="72" t="s">
        <v>282</v>
      </c>
      <c r="GF33" s="73">
        <v>9893</v>
      </c>
      <c r="GG33" s="74" t="s">
        <v>282</v>
      </c>
      <c r="GH33" s="11"/>
      <c r="GI33" s="16"/>
      <c r="GJ33" s="124"/>
      <c r="GK33" s="12" t="s">
        <v>23</v>
      </c>
      <c r="GL33" s="71">
        <v>14194</v>
      </c>
      <c r="GM33" s="71">
        <v>3004</v>
      </c>
      <c r="GN33" s="71">
        <v>7090</v>
      </c>
      <c r="GO33" s="72">
        <v>2314</v>
      </c>
      <c r="GP33" s="73">
        <v>10094</v>
      </c>
      <c r="GQ33" s="74">
        <v>1786</v>
      </c>
      <c r="GR33" s="11"/>
      <c r="GS33" s="16"/>
      <c r="GT33" s="124"/>
      <c r="GU33" s="12" t="s">
        <v>23</v>
      </c>
      <c r="GV33" s="71"/>
      <c r="GW33" s="71"/>
      <c r="GX33" s="71"/>
      <c r="GY33" s="72"/>
      <c r="GZ33" s="73"/>
      <c r="HA33" s="74"/>
      <c r="HB33" s="11"/>
      <c r="HC33" s="16"/>
      <c r="HD33" s="124"/>
      <c r="HE33" s="12" t="s">
        <v>23</v>
      </c>
      <c r="HF33" s="71">
        <v>12175</v>
      </c>
      <c r="HG33" s="71">
        <v>3074</v>
      </c>
      <c r="HH33" s="71">
        <v>7205</v>
      </c>
      <c r="HI33" s="72" t="s">
        <v>282</v>
      </c>
      <c r="HJ33" s="73">
        <v>10279</v>
      </c>
      <c r="HK33" s="74">
        <v>1896</v>
      </c>
      <c r="HL33" s="11"/>
      <c r="HM33" s="16"/>
      <c r="HN33" s="124"/>
      <c r="HO33" s="12" t="s">
        <v>23</v>
      </c>
      <c r="HP33" s="71">
        <v>15334</v>
      </c>
      <c r="HQ33" s="71">
        <v>3315</v>
      </c>
      <c r="HR33" s="71">
        <v>7370</v>
      </c>
      <c r="HS33" s="72">
        <v>2587</v>
      </c>
      <c r="HT33" s="73">
        <v>10685</v>
      </c>
      <c r="HU33" s="74">
        <v>2062</v>
      </c>
      <c r="HV33" s="11"/>
      <c r="HW33" s="16"/>
      <c r="HX33" s="124"/>
      <c r="HY33" s="12" t="s">
        <v>23</v>
      </c>
      <c r="HZ33" s="71"/>
      <c r="IA33" s="71"/>
      <c r="IB33" s="71"/>
      <c r="IC33" s="72"/>
      <c r="ID33" s="73"/>
      <c r="IE33" s="74"/>
      <c r="IF33" s="11"/>
      <c r="IG33" s="397"/>
      <c r="IH33" s="124"/>
      <c r="II33" s="12" t="s">
        <v>23</v>
      </c>
      <c r="IJ33" s="71"/>
      <c r="IK33" s="71"/>
      <c r="IL33" s="71"/>
      <c r="IM33" s="72"/>
      <c r="IN33" s="73"/>
      <c r="IO33" s="74"/>
      <c r="IP33" s="11"/>
      <c r="IQ33" s="397"/>
    </row>
    <row xmlns:x14ac="http://schemas.microsoft.com/office/spreadsheetml/2009/9/ac" r="34" s="3" customFormat="true" ht="16.5" customHeight="true" thickBot="true" x14ac:dyDescent="0.3">
      <c r="A34" s="405" t="str">
        <f ca="true">IF(ISBLANK('Data Summary'!A36),"",'Data Summary'!A36)</f>
        <v/>
      </c>
      <c r="B34" s="125"/>
      <c r="C34" s="28" t="s">
        <v>20</v>
      </c>
      <c r="D34" s="76"/>
      <c r="E34" s="76"/>
      <c r="F34" s="76"/>
      <c r="G34" s="76"/>
      <c r="H34" s="76"/>
      <c r="I34" s="77"/>
      <c r="J34" s="25"/>
      <c r="K34" s="18"/>
      <c r="L34" s="125"/>
      <c r="M34" s="28" t="s">
        <v>20</v>
      </c>
      <c r="N34" s="76"/>
      <c r="O34" s="76"/>
      <c r="P34" s="76"/>
      <c r="Q34" s="76"/>
      <c r="R34" s="76"/>
      <c r="S34" s="77">
        <v>793</v>
      </c>
      <c r="T34" s="25"/>
      <c r="U34" s="18"/>
      <c r="V34" s="125"/>
      <c r="W34" s="28" t="s">
        <v>20</v>
      </c>
      <c r="X34" s="76"/>
      <c r="Y34" s="76"/>
      <c r="Z34" s="76"/>
      <c r="AA34" s="76"/>
      <c r="AB34" s="76"/>
      <c r="AC34" s="77">
        <v>866</v>
      </c>
      <c r="AD34" s="25"/>
      <c r="AE34" s="18"/>
      <c r="AF34" s="125"/>
      <c r="AG34" s="28" t="s">
        <v>20</v>
      </c>
      <c r="AH34" s="76"/>
      <c r="AI34" s="76"/>
      <c r="AJ34" s="76"/>
      <c r="AK34" s="76"/>
      <c r="AL34" s="76"/>
      <c r="AM34" s="77">
        <v>963</v>
      </c>
      <c r="AN34" s="25"/>
      <c r="AO34" s="18"/>
      <c r="AP34" s="125"/>
      <c r="AQ34" s="28" t="s">
        <v>20</v>
      </c>
      <c r="AR34" s="76">
        <v>1015</v>
      </c>
      <c r="AS34" s="76" t="s">
        <v>282</v>
      </c>
      <c r="AT34" s="76" t="s">
        <v>282</v>
      </c>
      <c r="AU34" s="76" t="s">
        <v>282</v>
      </c>
      <c r="AV34" s="76" t="s">
        <v>282</v>
      </c>
      <c r="AW34" s="77">
        <v>1015</v>
      </c>
      <c r="AX34" s="25"/>
      <c r="AY34" s="18"/>
      <c r="AZ34" s="125"/>
      <c r="BA34" s="28" t="s">
        <v>20</v>
      </c>
      <c r="BB34" s="76"/>
      <c r="BC34" s="76"/>
      <c r="BD34" s="76"/>
      <c r="BE34" s="76"/>
      <c r="BF34" s="76"/>
      <c r="BG34" s="77"/>
      <c r="BH34" s="25"/>
      <c r="BI34" s="18"/>
      <c r="BJ34" s="125"/>
      <c r="BK34" s="28" t="s">
        <v>20</v>
      </c>
      <c r="BL34" s="76">
        <v>9711</v>
      </c>
      <c r="BM34" s="76" t="s">
        <v>282</v>
      </c>
      <c r="BN34" s="76" t="s">
        <v>282</v>
      </c>
      <c r="BO34" s="76" t="s">
        <v>282</v>
      </c>
      <c r="BP34" s="76">
        <v>7815</v>
      </c>
      <c r="BQ34" s="77">
        <v>1896</v>
      </c>
      <c r="BR34" s="25"/>
      <c r="BS34" s="18"/>
      <c r="BT34" s="125"/>
      <c r="BU34" s="28" t="s">
        <v>20</v>
      </c>
      <c r="BV34" s="76">
        <v>9154</v>
      </c>
      <c r="BW34" s="76" t="s">
        <v>282</v>
      </c>
      <c r="BX34" s="76" t="s">
        <v>282</v>
      </c>
      <c r="BY34" s="76" t="s">
        <v>282</v>
      </c>
      <c r="BZ34" s="76">
        <v>8024</v>
      </c>
      <c r="CA34" s="77">
        <v>1130</v>
      </c>
      <c r="CB34" s="25"/>
      <c r="CC34" s="18"/>
      <c r="CD34" s="125"/>
      <c r="CE34" s="28" t="s">
        <v>20</v>
      </c>
      <c r="CF34" s="76"/>
      <c r="CG34" s="81"/>
      <c r="CH34" s="81"/>
      <c r="CI34" s="76"/>
      <c r="CJ34" s="76"/>
      <c r="CK34" s="77"/>
      <c r="CL34" s="25"/>
      <c r="CM34" s="18"/>
      <c r="CN34" s="125"/>
      <c r="CO34" s="28" t="s">
        <v>20</v>
      </c>
      <c r="CP34" s="76"/>
      <c r="CQ34" s="76"/>
      <c r="CR34" s="76"/>
      <c r="CS34" s="76">
        <v>1695</v>
      </c>
      <c r="CT34" s="76">
        <v>8313</v>
      </c>
      <c r="CU34" s="77">
        <v>1253</v>
      </c>
      <c r="CV34" s="25"/>
      <c r="CW34" s="18"/>
      <c r="CX34" s="125"/>
      <c r="CY34" s="28" t="s">
        <v>20</v>
      </c>
      <c r="CZ34" s="76"/>
      <c r="DA34" s="76"/>
      <c r="DB34" s="76"/>
      <c r="DC34" s="76"/>
      <c r="DD34" s="76"/>
      <c r="DE34" s="77"/>
      <c r="DF34" s="25"/>
      <c r="DG34" s="18"/>
      <c r="DH34" s="125"/>
      <c r="DI34" s="28" t="s">
        <v>20</v>
      </c>
      <c r="DJ34" s="76"/>
      <c r="DK34" s="81"/>
      <c r="DL34" s="81"/>
      <c r="DM34" s="76">
        <v>1795</v>
      </c>
      <c r="DN34" s="76">
        <v>8475</v>
      </c>
      <c r="DO34" s="77">
        <v>1341</v>
      </c>
      <c r="DP34" s="25"/>
      <c r="DQ34" s="18"/>
      <c r="DR34" s="125"/>
      <c r="DS34" s="28" t="s">
        <v>20</v>
      </c>
      <c r="DT34" s="76"/>
      <c r="DU34" s="81"/>
      <c r="DV34" s="81"/>
      <c r="DW34" s="76"/>
      <c r="DX34" s="76"/>
      <c r="DY34" s="77"/>
      <c r="DZ34" s="25"/>
      <c r="EA34" s="18"/>
      <c r="EB34" s="125"/>
      <c r="EC34" s="28" t="s">
        <v>20</v>
      </c>
      <c r="ED34" s="76">
        <v>8829</v>
      </c>
      <c r="EE34" s="81"/>
      <c r="EF34" s="81"/>
      <c r="EG34" s="76">
        <v>1909</v>
      </c>
      <c r="EH34" s="76">
        <v>8829</v>
      </c>
      <c r="EI34" s="77">
        <v>1443</v>
      </c>
      <c r="EJ34" s="25"/>
      <c r="EK34" s="18"/>
      <c r="EL34" s="125"/>
      <c r="EM34" s="28" t="s">
        <v>20</v>
      </c>
      <c r="EN34" s="76"/>
      <c r="EO34" s="81"/>
      <c r="EP34" s="81"/>
      <c r="EQ34" s="76"/>
      <c r="ER34" s="76"/>
      <c r="ES34" s="77"/>
      <c r="ET34" s="25"/>
      <c r="EU34" s="18"/>
      <c r="EV34" s="125"/>
      <c r="EW34" s="28" t="s">
        <v>20</v>
      </c>
      <c r="EX34" s="76">
        <f>FA34+FB34+FC34</f>
        <v>12489</v>
      </c>
      <c r="EY34" s="148">
        <v>2745</v>
      </c>
      <c r="EZ34" s="148">
        <v>6501</v>
      </c>
      <c r="FA34" s="76">
        <v>1746</v>
      </c>
      <c r="FB34" s="76">
        <v>9246</v>
      </c>
      <c r="FC34" s="77">
        <v>1497</v>
      </c>
      <c r="FD34" s="25"/>
      <c r="FE34" s="18"/>
      <c r="FF34" s="125"/>
      <c r="FG34" s="28" t="s">
        <v>20</v>
      </c>
      <c r="FH34" s="76">
        <v>11133</v>
      </c>
      <c r="FI34" s="148">
        <v>2794</v>
      </c>
      <c r="FJ34" s="148">
        <v>6765</v>
      </c>
      <c r="FK34" s="76"/>
      <c r="FL34" s="76">
        <v>9559</v>
      </c>
      <c r="FM34" s="77">
        <v>1574</v>
      </c>
      <c r="FN34" s="25"/>
      <c r="FO34" s="18"/>
      <c r="FP34" s="125"/>
      <c r="FQ34" s="28" t="s">
        <v>20</v>
      </c>
      <c r="FR34" s="76"/>
      <c r="FS34" s="148"/>
      <c r="FT34" s="148"/>
      <c r="FU34" s="76"/>
      <c r="FV34" s="76"/>
      <c r="FW34" s="77"/>
      <c r="FX34" s="25"/>
      <c r="FY34" s="18"/>
      <c r="FZ34" s="125"/>
      <c r="GA34" s="28" t="s">
        <v>20</v>
      </c>
      <c r="GB34" s="76">
        <v>9893</v>
      </c>
      <c r="GC34" s="148">
        <v>2907</v>
      </c>
      <c r="GD34" s="148">
        <v>6986</v>
      </c>
      <c r="GE34" s="76" t="s">
        <v>282</v>
      </c>
      <c r="GF34" s="76">
        <v>9893</v>
      </c>
      <c r="GG34" s="77" t="s">
        <v>282</v>
      </c>
      <c r="GH34" s="25"/>
      <c r="GI34" s="18"/>
      <c r="GJ34" s="125"/>
      <c r="GK34" s="28" t="s">
        <v>20</v>
      </c>
      <c r="GL34" s="76">
        <v>14194</v>
      </c>
      <c r="GM34" s="148">
        <v>3004</v>
      </c>
      <c r="GN34" s="148">
        <v>7090</v>
      </c>
      <c r="GO34" s="76">
        <v>2314</v>
      </c>
      <c r="GP34" s="76">
        <v>10094</v>
      </c>
      <c r="GQ34" s="77">
        <v>1786</v>
      </c>
      <c r="GR34" s="25"/>
      <c r="GS34" s="18"/>
      <c r="GT34" s="125"/>
      <c r="GU34" s="28" t="s">
        <v>20</v>
      </c>
      <c r="GV34" s="76"/>
      <c r="GW34" s="148"/>
      <c r="GX34" s="148"/>
      <c r="GY34" s="76"/>
      <c r="GZ34" s="76"/>
      <c r="HA34" s="77"/>
      <c r="HB34" s="25"/>
      <c r="HC34" s="18"/>
      <c r="HD34" s="125"/>
      <c r="HE34" s="28" t="s">
        <v>20</v>
      </c>
      <c r="HF34" s="76">
        <v>12175</v>
      </c>
      <c r="HG34" s="148">
        <v>3074</v>
      </c>
      <c r="HH34" s="148">
        <v>7205</v>
      </c>
      <c r="HI34" s="76" t="s">
        <v>282</v>
      </c>
      <c r="HJ34" s="76">
        <v>10279</v>
      </c>
      <c r="HK34" s="77">
        <v>1896</v>
      </c>
      <c r="HL34" s="25"/>
      <c r="HM34" s="18"/>
      <c r="HN34" s="125"/>
      <c r="HO34" s="28" t="s">
        <v>20</v>
      </c>
      <c r="HP34" s="76">
        <v>15334</v>
      </c>
      <c r="HQ34" s="148">
        <v>3315</v>
      </c>
      <c r="HR34" s="148">
        <v>7370</v>
      </c>
      <c r="HS34" s="76">
        <v>2587</v>
      </c>
      <c r="HT34" s="76">
        <v>10685</v>
      </c>
      <c r="HU34" s="77">
        <v>2062</v>
      </c>
      <c r="HV34" s="25"/>
      <c r="HW34" s="18"/>
      <c r="HX34" s="125"/>
      <c r="HY34" s="28" t="s">
        <v>20</v>
      </c>
      <c r="HZ34" s="76"/>
      <c r="IA34" s="148"/>
      <c r="IB34" s="148"/>
      <c r="IC34" s="76"/>
      <c r="ID34" s="76"/>
      <c r="IE34" s="77"/>
      <c r="IF34" s="25"/>
      <c r="IG34" s="25"/>
      <c r="IH34" s="125"/>
      <c r="II34" s="28" t="s">
        <v>20</v>
      </c>
      <c r="IJ34" s="76"/>
      <c r="IK34" s="148"/>
      <c r="IL34" s="148"/>
      <c r="IM34" s="76"/>
      <c r="IN34" s="76"/>
      <c r="IO34" s="77"/>
      <c r="IP34" s="25"/>
      <c r="IQ34" s="25"/>
      <c r="IR34" s="126"/>
      <c r="JB34" s="126"/>
      <c r="JL34" s="126"/>
      <c r="JV34" s="126"/>
      <c r="KF34" s="126"/>
      <c r="KP34" s="126"/>
      <c r="KZ34" s="126"/>
      <c r="LJ34" s="126"/>
      <c r="LT34" s="126"/>
    </row>
    <row xmlns:x14ac="http://schemas.microsoft.com/office/spreadsheetml/2009/9/ac" r="35" s="3" customFormat="true" x14ac:dyDescent="0.25">
      <c r="A35" s="405" t="str">
        <f ca="true">IF(ISBLANK('Data Summary'!A37),"",'Data Summary'!A37)</f>
        <v/>
      </c>
      <c r="B35" s="126"/>
      <c r="L35" s="126"/>
      <c r="V35" s="126"/>
      <c r="AF35" s="126"/>
      <c r="AP35" s="126"/>
      <c r="AZ35" s="126"/>
      <c r="BJ35" s="126"/>
      <c r="BT35" s="126"/>
      <c r="CD35" s="126"/>
      <c r="CN35" s="126"/>
      <c r="CO35" s="126"/>
      <c r="CP35" s="126"/>
      <c r="CQ35" s="126"/>
      <c r="CR35" s="126"/>
      <c r="CS35" s="126"/>
      <c r="CT35" s="126"/>
      <c r="CU35" s="126"/>
      <c r="CX35" s="126"/>
      <c r="DH35" s="126"/>
      <c r="DR35" s="126"/>
      <c r="EB35" s="126"/>
      <c r="EL35" s="126"/>
      <c r="EV35" s="126"/>
      <c r="FF35" s="126"/>
      <c r="FP35" s="126"/>
      <c r="FZ35" s="126"/>
      <c r="GJ35" s="126"/>
      <c r="GT35" s="126"/>
      <c r="HD35" s="126"/>
      <c r="HN35" s="126"/>
      <c r="HX35" s="126"/>
      <c r="IH35" s="126"/>
      <c r="IR35" s="126"/>
      <c r="JB35" s="126"/>
      <c r="JL35" s="126"/>
      <c r="JV35" s="126"/>
      <c r="KF35" s="126"/>
      <c r="KP35" s="126"/>
      <c r="KZ35" s="126"/>
      <c r="LJ35" s="126"/>
      <c r="LT35" s="126"/>
    </row>
    <row xmlns:x14ac="http://schemas.microsoft.com/office/spreadsheetml/2009/9/ac" r="36" s="3" customFormat="true" x14ac:dyDescent="0.25">
      <c r="A36" s="405" t="str">
        <f ca="true">IF(ISBLANK('Data Summary'!A38),"",'Data Summary'!A38)</f>
        <v/>
      </c>
      <c r="B36" s="126"/>
      <c r="L36" s="126"/>
      <c r="V36" s="126"/>
      <c r="AF36" s="126"/>
      <c r="AP36" s="126"/>
      <c r="AZ36" s="126"/>
      <c r="BJ36" s="126"/>
      <c r="BT36" s="126"/>
      <c r="CD36" s="126"/>
      <c r="CN36" s="126"/>
      <c r="CO36" s="126"/>
      <c r="CP36" s="126"/>
      <c r="CQ36" s="126"/>
      <c r="CR36" s="126"/>
      <c r="CS36" s="126"/>
      <c r="CT36" s="126"/>
      <c r="CU36" s="126"/>
      <c r="CX36" s="126"/>
      <c r="DH36" s="126"/>
      <c r="DR36" s="126"/>
      <c r="EB36" s="126"/>
      <c r="EL36" s="126"/>
      <c r="EV36" s="126"/>
      <c r="FF36" s="126"/>
      <c r="FP36" s="126"/>
      <c r="FZ36" s="126"/>
      <c r="GJ36" s="126"/>
      <c r="GT36" s="126"/>
      <c r="HD36" s="126"/>
      <c r="HN36" s="126"/>
      <c r="HX36" s="126"/>
      <c r="IH36" s="126"/>
      <c r="IR36" s="126"/>
      <c r="JB36" s="126"/>
      <c r="JL36" s="126"/>
      <c r="JV36" s="126"/>
      <c r="KF36" s="126"/>
      <c r="KP36" s="126"/>
      <c r="KZ36" s="126"/>
      <c r="LJ36" s="126"/>
      <c r="LT36" s="126"/>
    </row>
    <row xmlns:x14ac="http://schemas.microsoft.com/office/spreadsheetml/2009/9/ac" r="37" s="3" customFormat="true" x14ac:dyDescent="0.25">
      <c r="A37" s="405" t="str">
        <f ca="true">IF(ISBLANK('Data Summary'!A39),"",'Data Summary'!A39)</f>
        <v/>
      </c>
      <c r="B37" s="126"/>
      <c r="L37" s="126"/>
      <c r="V37" s="126"/>
      <c r="AF37" s="126"/>
      <c r="AP37" s="126"/>
      <c r="AZ37" s="126"/>
      <c r="BJ37" s="126"/>
      <c r="BT37" s="126"/>
      <c r="CD37" s="126"/>
      <c r="CN37" s="126"/>
      <c r="CO37" s="126"/>
      <c r="CP37" s="126"/>
      <c r="CQ37" s="126"/>
      <c r="CR37" s="126"/>
      <c r="CS37" s="126"/>
      <c r="CT37" s="126"/>
      <c r="CU37" s="126"/>
      <c r="CX37" s="126"/>
      <c r="DH37" s="126"/>
      <c r="DR37" s="126"/>
      <c r="EB37" s="126"/>
      <c r="EL37" s="126"/>
      <c r="EV37" s="126"/>
      <c r="FF37" s="126"/>
      <c r="FP37" s="126"/>
      <c r="FZ37" s="126"/>
      <c r="GJ37" s="126"/>
      <c r="GT37" s="126"/>
      <c r="HD37" s="126"/>
      <c r="HN37" s="126"/>
      <c r="HX37" s="126"/>
      <c r="IH37" s="126"/>
      <c r="IR37" s="126"/>
      <c r="JB37" s="126"/>
      <c r="JL37" s="126"/>
      <c r="JV37" s="126"/>
      <c r="KF37" s="126"/>
      <c r="KP37" s="126"/>
      <c r="KZ37" s="126"/>
      <c r="LJ37" s="126"/>
      <c r="LT37" s="126"/>
    </row>
    <row xmlns:x14ac="http://schemas.microsoft.com/office/spreadsheetml/2009/9/ac" r="38" s="3" customFormat="true" x14ac:dyDescent="0.25">
      <c r="A38" s="405" t="str">
        <f ca="true">IF(ISBLANK('Data Summary'!A40),"",'Data Summary'!A40)</f>
        <v/>
      </c>
      <c r="B38" s="126"/>
      <c r="L38" s="126"/>
      <c r="V38" s="126"/>
      <c r="AF38" s="126"/>
      <c r="AP38" s="126"/>
      <c r="AZ38" s="126"/>
      <c r="BJ38" s="126"/>
      <c r="BT38" s="126"/>
      <c r="CD38" s="126"/>
      <c r="CN38" s="126"/>
      <c r="CO38" s="126"/>
      <c r="CP38" s="126"/>
      <c r="CQ38" s="126"/>
      <c r="CR38" s="126"/>
      <c r="CS38" s="126"/>
      <c r="CT38" s="126"/>
      <c r="CU38" s="126"/>
      <c r="CX38" s="126"/>
      <c r="DH38" s="126"/>
      <c r="DR38" s="126"/>
      <c r="EB38" s="126"/>
      <c r="EL38" s="126"/>
      <c r="EV38" s="126"/>
      <c r="FF38" s="126"/>
      <c r="FP38" s="126"/>
      <c r="FZ38" s="126"/>
      <c r="GJ38" s="126"/>
      <c r="GT38" s="126"/>
      <c r="HD38" s="126"/>
      <c r="HN38" s="126"/>
      <c r="HX38" s="126"/>
      <c r="IH38" s="126"/>
      <c r="IR38" s="126"/>
      <c r="JB38" s="126"/>
      <c r="JL38" s="126"/>
      <c r="JV38" s="126"/>
      <c r="KF38" s="126"/>
      <c r="KP38" s="126"/>
      <c r="KZ38" s="126"/>
      <c r="LJ38" s="126"/>
      <c r="LT38" s="126"/>
    </row>
    <row xmlns:x14ac="http://schemas.microsoft.com/office/spreadsheetml/2009/9/ac" r="39" s="3" customFormat="true" x14ac:dyDescent="0.25">
      <c r="A39" s="405" t="str">
        <f ca="true">IF(ISBLANK('Data Summary'!A41),"",'Data Summary'!A41)</f>
        <v/>
      </c>
      <c r="B39" s="126"/>
      <c r="L39" s="126"/>
      <c r="V39" s="126"/>
      <c r="AF39" s="126"/>
      <c r="AP39" s="126"/>
      <c r="AZ39" s="126"/>
      <c r="BJ39" s="126"/>
      <c r="BT39" s="126"/>
      <c r="CD39" s="126"/>
      <c r="CN39" s="126"/>
      <c r="CO39" s="126"/>
      <c r="CP39" s="126"/>
      <c r="CQ39" s="126"/>
      <c r="CR39" s="126"/>
      <c r="CS39" s="126"/>
      <c r="CT39" s="126"/>
      <c r="CU39" s="126"/>
      <c r="CX39" s="126"/>
      <c r="DH39" s="126"/>
      <c r="DR39" s="126"/>
      <c r="EB39" s="126"/>
      <c r="EL39" s="126"/>
      <c r="EV39" s="126"/>
      <c r="FF39" s="126"/>
      <c r="FP39" s="126"/>
      <c r="FZ39" s="126"/>
      <c r="GJ39" s="126"/>
      <c r="GT39" s="126"/>
      <c r="HD39" s="126"/>
      <c r="HN39" s="126"/>
      <c r="HX39" s="126"/>
      <c r="IH39" s="126"/>
      <c r="IR39" s="126"/>
      <c r="JB39" s="126"/>
      <c r="JL39" s="126"/>
      <c r="JV39" s="126"/>
      <c r="KF39" s="126"/>
      <c r="KP39" s="126"/>
      <c r="KZ39" s="126"/>
      <c r="LJ39" s="126"/>
      <c r="LT39" s="126"/>
    </row>
    <row xmlns:x14ac="http://schemas.microsoft.com/office/spreadsheetml/2009/9/ac" r="40" s="3" customFormat="true" x14ac:dyDescent="0.25">
      <c r="A40" s="405" t="str">
        <f ca="true">IF(ISBLANK('Data Summary'!A42),"",'Data Summary'!A42)</f>
        <v/>
      </c>
      <c r="B40" s="126"/>
      <c r="L40" s="126"/>
      <c r="V40" s="126"/>
      <c r="AF40" s="126"/>
      <c r="AP40" s="126"/>
      <c r="AZ40" s="126"/>
      <c r="BJ40" s="126"/>
      <c r="BT40" s="126"/>
      <c r="CD40" s="126"/>
      <c r="CN40" s="126"/>
      <c r="CO40" s="126"/>
      <c r="CP40" s="126"/>
      <c r="CQ40" s="126"/>
      <c r="CR40" s="126"/>
      <c r="CS40" s="126"/>
      <c r="CT40" s="126"/>
      <c r="CU40" s="126"/>
      <c r="CX40" s="126"/>
      <c r="DH40" s="126"/>
      <c r="DR40" s="126"/>
      <c r="EB40" s="126"/>
      <c r="EL40" s="126"/>
      <c r="EV40" s="126"/>
      <c r="FF40" s="126"/>
      <c r="FP40" s="126"/>
      <c r="FZ40" s="126"/>
      <c r="GJ40" s="126"/>
      <c r="GT40" s="126"/>
      <c r="HD40" s="126"/>
      <c r="HN40" s="126"/>
      <c r="HX40" s="126"/>
      <c r="IH40" s="126"/>
      <c r="IR40" s="126"/>
      <c r="JB40" s="126"/>
      <c r="JL40" s="126"/>
      <c r="JV40" s="126"/>
      <c r="KF40" s="126"/>
      <c r="KP40" s="126"/>
      <c r="KZ40" s="126"/>
      <c r="LJ40" s="126"/>
      <c r="LT40" s="126"/>
    </row>
    <row xmlns:x14ac="http://schemas.microsoft.com/office/spreadsheetml/2009/9/ac" r="41" s="3" customFormat="true" x14ac:dyDescent="0.25">
      <c r="A41" s="405" t="str">
        <f ca="true">IF(ISBLANK('Data Summary'!A43),"",'Data Summary'!A43)</f>
        <v/>
      </c>
      <c r="B41" s="126"/>
      <c r="L41" s="126"/>
      <c r="V41" s="126"/>
      <c r="AF41" s="126"/>
      <c r="AP41" s="126"/>
      <c r="AZ41" s="126"/>
      <c r="BJ41" s="126"/>
      <c r="BT41" s="126"/>
      <c r="CD41" s="126"/>
      <c r="CN41" s="126"/>
      <c r="CO41" s="126"/>
      <c r="CP41" s="126"/>
      <c r="CQ41" s="126"/>
      <c r="CR41" s="126"/>
      <c r="CS41" s="126"/>
      <c r="CT41" s="126"/>
      <c r="CU41" s="126"/>
      <c r="CX41" s="126"/>
      <c r="DH41" s="126"/>
      <c r="DR41" s="126"/>
      <c r="EB41" s="126"/>
      <c r="EL41" s="126"/>
      <c r="EV41" s="126"/>
      <c r="FF41" s="126"/>
      <c r="FP41" s="126"/>
      <c r="FZ41" s="126"/>
      <c r="GJ41" s="126"/>
      <c r="GT41" s="126"/>
      <c r="HD41" s="126"/>
      <c r="HN41" s="126"/>
      <c r="HX41" s="126"/>
      <c r="IH41" s="126"/>
      <c r="IR41" s="126"/>
      <c r="JB41" s="126"/>
      <c r="JL41" s="126"/>
      <c r="JV41" s="126"/>
      <c r="KF41" s="126"/>
      <c r="KP41" s="126"/>
      <c r="KZ41" s="126"/>
      <c r="LJ41" s="126"/>
      <c r="LT41" s="126"/>
    </row>
    <row xmlns:x14ac="http://schemas.microsoft.com/office/spreadsheetml/2009/9/ac" r="42" s="3" customFormat="true" x14ac:dyDescent="0.25">
      <c r="A42" s="405" t="str">
        <f ca="true">IF(ISBLANK('Data Summary'!A44),"",'Data Summary'!A44)</f>
        <v/>
      </c>
      <c r="B42" s="126"/>
      <c r="L42" s="126"/>
      <c r="V42" s="126"/>
      <c r="AF42" s="126"/>
      <c r="AP42" s="126"/>
      <c r="AZ42" s="126"/>
      <c r="BJ42" s="126"/>
      <c r="BT42" s="126"/>
      <c r="CD42" s="126"/>
      <c r="CN42" s="126"/>
      <c r="CO42" s="126"/>
      <c r="CP42" s="126"/>
      <c r="CQ42" s="126"/>
      <c r="CR42" s="126"/>
      <c r="CS42" s="126"/>
      <c r="CT42" s="126"/>
      <c r="CU42" s="126"/>
      <c r="CX42" s="126"/>
      <c r="DH42" s="126"/>
      <c r="DR42" s="126"/>
      <c r="EB42" s="126"/>
      <c r="EL42" s="126"/>
      <c r="EV42" s="126"/>
      <c r="FF42" s="126"/>
      <c r="FP42" s="126"/>
      <c r="FZ42" s="126"/>
      <c r="GJ42" s="126"/>
      <c r="GT42" s="126"/>
      <c r="HD42" s="126"/>
      <c r="HN42" s="126"/>
      <c r="HX42" s="126"/>
      <c r="IH42" s="126"/>
      <c r="IR42" s="126"/>
      <c r="JB42" s="126"/>
      <c r="JL42" s="126"/>
      <c r="JV42" s="126"/>
      <c r="KF42" s="126"/>
      <c r="KP42" s="126"/>
      <c r="KZ42" s="126"/>
      <c r="LJ42" s="126"/>
      <c r="LT42" s="126"/>
    </row>
    <row xmlns:x14ac="http://schemas.microsoft.com/office/spreadsheetml/2009/9/ac" r="43" s="3" customFormat="true" x14ac:dyDescent="0.25">
      <c r="A43" s="405" t="str">
        <f ca="true">IF(ISBLANK('Data Summary'!A45),"",'Data Summary'!A45)</f>
        <v/>
      </c>
      <c r="B43" s="126"/>
      <c r="L43" s="126"/>
      <c r="V43" s="126"/>
      <c r="AF43" s="126"/>
      <c r="AP43" s="126"/>
      <c r="AZ43" s="126"/>
      <c r="BJ43" s="126"/>
      <c r="BT43" s="126"/>
      <c r="CD43" s="126"/>
      <c r="CN43" s="126"/>
      <c r="CO43" s="126"/>
      <c r="CP43" s="126"/>
      <c r="CQ43" s="126"/>
      <c r="CR43" s="126"/>
      <c r="CS43" s="126"/>
      <c r="CT43" s="126"/>
      <c r="CU43" s="126"/>
      <c r="CX43" s="126"/>
      <c r="DH43" s="126"/>
      <c r="DR43" s="126"/>
      <c r="EB43" s="126"/>
      <c r="EL43" s="126"/>
      <c r="EV43" s="126"/>
      <c r="FF43" s="126"/>
      <c r="FP43" s="126"/>
      <c r="FZ43" s="126"/>
      <c r="GJ43" s="126"/>
      <c r="GT43" s="126"/>
      <c r="HD43" s="126"/>
      <c r="HN43" s="126"/>
      <c r="HX43" s="126"/>
      <c r="IH43" s="126"/>
      <c r="IR43" s="126"/>
      <c r="JB43" s="126"/>
      <c r="JL43" s="126"/>
      <c r="JV43" s="126"/>
      <c r="KF43" s="126"/>
      <c r="KP43" s="126"/>
      <c r="KZ43" s="126"/>
      <c r="LJ43" s="126"/>
      <c r="LT43" s="126"/>
    </row>
    <row xmlns:x14ac="http://schemas.microsoft.com/office/spreadsheetml/2009/9/ac" r="44" s="3" customFormat="true" x14ac:dyDescent="0.25">
      <c r="A44" s="405" t="str">
        <f ca="true">IF(ISBLANK('Data Summary'!A46),"",'Data Summary'!A46)</f>
        <v/>
      </c>
      <c r="B44" s="126"/>
      <c r="L44" s="126"/>
      <c r="V44" s="126"/>
      <c r="AF44" s="126"/>
      <c r="AP44" s="126"/>
      <c r="AZ44" s="126"/>
      <c r="BJ44" s="126"/>
      <c r="BT44" s="126"/>
      <c r="CD44" s="126"/>
      <c r="CN44" s="126"/>
      <c r="CO44" s="126"/>
      <c r="CP44" s="126"/>
      <c r="CQ44" s="126"/>
      <c r="CR44" s="126"/>
      <c r="CS44" s="126"/>
      <c r="CT44" s="126"/>
      <c r="CU44" s="126"/>
      <c r="CX44" s="126"/>
      <c r="DH44" s="126"/>
      <c r="DR44" s="126"/>
      <c r="EB44" s="126"/>
      <c r="EL44" s="126"/>
      <c r="EV44" s="126"/>
      <c r="FF44" s="126"/>
      <c r="FP44" s="126"/>
      <c r="FZ44" s="126"/>
      <c r="GJ44" s="126"/>
      <c r="GT44" s="126"/>
      <c r="HD44" s="126"/>
      <c r="HN44" s="126"/>
      <c r="HX44" s="126"/>
      <c r="IH44" s="126"/>
      <c r="IR44" s="126"/>
      <c r="JB44" s="126"/>
      <c r="JL44" s="126"/>
      <c r="JV44" s="126"/>
      <c r="KF44" s="126"/>
      <c r="KP44" s="126"/>
      <c r="KZ44" s="126"/>
      <c r="LJ44" s="126"/>
      <c r="LT44" s="126"/>
    </row>
    <row xmlns:x14ac="http://schemas.microsoft.com/office/spreadsheetml/2009/9/ac" r="45" s="3" customFormat="true" x14ac:dyDescent="0.25">
      <c r="A45" s="405" t="str">
        <f ca="true">IF(ISBLANK('Data Summary'!A47),"",'Data Summary'!A47)</f>
        <v/>
      </c>
      <c r="B45" s="126"/>
      <c r="L45" s="126"/>
      <c r="V45" s="126"/>
      <c r="AF45" s="126"/>
      <c r="AP45" s="126"/>
      <c r="AZ45" s="126"/>
      <c r="BJ45" s="126"/>
      <c r="BT45" s="126"/>
      <c r="CD45" s="126"/>
      <c r="CN45" s="126"/>
      <c r="CO45" s="126"/>
      <c r="CP45" s="126"/>
      <c r="CQ45" s="126"/>
      <c r="CR45" s="126"/>
      <c r="CS45" s="126"/>
      <c r="CT45" s="126"/>
      <c r="CU45" s="126"/>
      <c r="CX45" s="126"/>
      <c r="DH45" s="126"/>
      <c r="DR45" s="126"/>
      <c r="EB45" s="126"/>
      <c r="EL45" s="126"/>
      <c r="EV45" s="126"/>
      <c r="FF45" s="126"/>
      <c r="FP45" s="126"/>
      <c r="FZ45" s="126"/>
      <c r="GJ45" s="126"/>
      <c r="GT45" s="126"/>
      <c r="HD45" s="126"/>
      <c r="HN45" s="126"/>
      <c r="HX45" s="126"/>
      <c r="IH45" s="126"/>
      <c r="IR45" s="126"/>
      <c r="JB45" s="126"/>
      <c r="JL45" s="126"/>
      <c r="JV45" s="126"/>
      <c r="KF45" s="126"/>
      <c r="KP45" s="126"/>
      <c r="KZ45" s="126"/>
      <c r="LJ45" s="126"/>
      <c r="LT45" s="126"/>
    </row>
    <row xmlns:x14ac="http://schemas.microsoft.com/office/spreadsheetml/2009/9/ac" r="46" s="3" customFormat="true" x14ac:dyDescent="0.25">
      <c r="A46" s="405" t="str">
        <f ca="true">IF(ISBLANK('Data Summary'!A48),"",'Data Summary'!A48)</f>
        <v/>
      </c>
      <c r="B46" s="126"/>
      <c r="L46" s="126"/>
      <c r="V46" s="126"/>
      <c r="AF46" s="126"/>
      <c r="AP46" s="126"/>
      <c r="AZ46" s="126"/>
      <c r="BJ46" s="126"/>
      <c r="BT46" s="126"/>
      <c r="CD46" s="126"/>
      <c r="CN46" s="126"/>
      <c r="CO46" s="126"/>
      <c r="CP46" s="126"/>
      <c r="CQ46" s="126"/>
      <c r="CR46" s="126"/>
      <c r="CS46" s="126"/>
      <c r="CT46" s="126"/>
      <c r="CU46" s="126"/>
      <c r="CX46" s="126"/>
      <c r="DH46" s="126"/>
      <c r="DR46" s="126"/>
      <c r="EB46" s="126"/>
      <c r="EL46" s="126"/>
      <c r="EV46" s="126"/>
      <c r="FF46" s="126"/>
      <c r="FP46" s="126"/>
      <c r="FZ46" s="126"/>
      <c r="GJ46" s="126"/>
      <c r="GT46" s="126"/>
      <c r="HD46" s="126"/>
      <c r="HN46" s="126"/>
      <c r="HX46" s="126"/>
      <c r="IH46" s="126"/>
      <c r="IR46" s="126"/>
      <c r="JB46" s="126"/>
      <c r="JL46" s="126"/>
      <c r="JV46" s="126"/>
      <c r="KF46" s="126"/>
      <c r="KP46" s="126"/>
      <c r="KZ46" s="126"/>
      <c r="LJ46" s="126"/>
      <c r="LT46" s="126"/>
    </row>
    <row xmlns:x14ac="http://schemas.microsoft.com/office/spreadsheetml/2009/9/ac" r="47" s="3" customFormat="true" x14ac:dyDescent="0.25">
      <c r="A47" s="405" t="str">
        <f ca="true">IF(ISBLANK('Data Summary'!A49),"",'Data Summary'!A49)</f>
        <v/>
      </c>
      <c r="B47" s="126"/>
      <c r="L47" s="126"/>
      <c r="V47" s="126"/>
      <c r="AF47" s="126"/>
      <c r="AP47" s="126"/>
      <c r="AZ47" s="126"/>
      <c r="BJ47" s="126"/>
      <c r="BT47" s="126"/>
      <c r="CD47" s="126"/>
      <c r="CN47" s="126"/>
      <c r="CO47" s="126"/>
      <c r="CP47" s="126"/>
      <c r="CQ47" s="126"/>
      <c r="CR47" s="126"/>
      <c r="CS47" s="126"/>
      <c r="CT47" s="126"/>
      <c r="CU47" s="126"/>
      <c r="CX47" s="126"/>
      <c r="DH47" s="126"/>
      <c r="DR47" s="126"/>
      <c r="EB47" s="126"/>
      <c r="EL47" s="126"/>
      <c r="EV47" s="126"/>
      <c r="FF47" s="126"/>
      <c r="FP47" s="126"/>
      <c r="FZ47" s="126"/>
      <c r="GJ47" s="126"/>
      <c r="GT47" s="126"/>
      <c r="HD47" s="126"/>
      <c r="HN47" s="126"/>
      <c r="HX47" s="126"/>
      <c r="IH47" s="126"/>
      <c r="IR47" s="126"/>
      <c r="JB47" s="126"/>
      <c r="JL47" s="126"/>
      <c r="JV47" s="126"/>
      <c r="KF47" s="126"/>
      <c r="KP47" s="126"/>
      <c r="KZ47" s="126"/>
      <c r="LJ47" s="126"/>
      <c r="LT47" s="126"/>
    </row>
    <row xmlns:x14ac="http://schemas.microsoft.com/office/spreadsheetml/2009/9/ac" r="48" s="3" customFormat="true" x14ac:dyDescent="0.25">
      <c r="A48" s="405" t="str">
        <f ca="true">IF(ISBLANK('Data Summary'!A50),"",'Data Summary'!A50)</f>
        <v/>
      </c>
      <c r="B48" s="126"/>
      <c r="L48" s="126"/>
      <c r="V48" s="126"/>
      <c r="AF48" s="126"/>
      <c r="AP48" s="126"/>
      <c r="AZ48" s="126"/>
      <c r="BJ48" s="126"/>
      <c r="BT48" s="126"/>
      <c r="CD48" s="126"/>
      <c r="CN48" s="126"/>
      <c r="CO48" s="126"/>
      <c r="CP48" s="126"/>
      <c r="CQ48" s="126"/>
      <c r="CR48" s="126"/>
      <c r="CS48" s="126"/>
      <c r="CT48" s="126"/>
      <c r="CU48" s="126"/>
      <c r="CX48" s="126"/>
      <c r="DH48" s="126"/>
      <c r="DR48" s="126"/>
      <c r="EB48" s="126"/>
      <c r="EL48" s="126"/>
      <c r="EV48" s="126"/>
      <c r="FF48" s="126"/>
      <c r="FP48" s="126"/>
      <c r="FZ48" s="126"/>
      <c r="GJ48" s="126"/>
      <c r="GT48" s="126"/>
      <c r="HD48" s="126"/>
      <c r="HN48" s="126"/>
      <c r="HX48" s="126"/>
      <c r="IH48" s="126"/>
      <c r="IR48" s="126"/>
      <c r="JB48" s="126"/>
      <c r="JL48" s="126"/>
      <c r="JV48" s="126"/>
      <c r="KF48" s="126"/>
      <c r="KP48" s="126"/>
      <c r="KZ48" s="126"/>
      <c r="LJ48" s="126"/>
      <c r="LT48" s="126"/>
    </row>
    <row xmlns:x14ac="http://schemas.microsoft.com/office/spreadsheetml/2009/9/ac" r="49" s="3" customFormat="true" x14ac:dyDescent="0.25">
      <c r="A49" s="405" t="str">
        <f ca="true">IF(ISBLANK('Data Summary'!A51),"",'Data Summary'!A51)</f>
        <v/>
      </c>
      <c r="B49" s="126"/>
      <c r="L49" s="126"/>
      <c r="V49" s="126"/>
      <c r="AF49" s="126"/>
      <c r="AP49" s="126"/>
      <c r="AZ49" s="126"/>
      <c r="BJ49" s="126"/>
      <c r="BT49" s="126"/>
      <c r="CD49" s="126"/>
      <c r="CN49" s="126"/>
      <c r="CO49" s="126"/>
      <c r="CP49" s="126"/>
      <c r="CQ49" s="126"/>
      <c r="CR49" s="126"/>
      <c r="CS49" s="126"/>
      <c r="CT49" s="126"/>
      <c r="CU49" s="126"/>
      <c r="CX49" s="126"/>
      <c r="DH49" s="126"/>
      <c r="DR49" s="126"/>
      <c r="EB49" s="126"/>
      <c r="EL49" s="126"/>
      <c r="EV49" s="126"/>
      <c r="FF49" s="126"/>
      <c r="FP49" s="126"/>
      <c r="FZ49" s="126"/>
      <c r="GJ49" s="126"/>
      <c r="GT49" s="126"/>
      <c r="HD49" s="126"/>
      <c r="HN49" s="126"/>
      <c r="HX49" s="126"/>
      <c r="IH49" s="126"/>
      <c r="IR49" s="126"/>
      <c r="JB49" s="126"/>
      <c r="JL49" s="126"/>
      <c r="JV49" s="126"/>
      <c r="KF49" s="126"/>
      <c r="KP49" s="126"/>
      <c r="KZ49" s="126"/>
      <c r="LJ49" s="126"/>
      <c r="LT49" s="126"/>
    </row>
    <row xmlns:x14ac="http://schemas.microsoft.com/office/spreadsheetml/2009/9/ac" r="50" s="3" customFormat="true" x14ac:dyDescent="0.25">
      <c r="A50" s="405" t="str">
        <f ca="true">IF(ISBLANK('Data Summary'!A52),"",'Data Summary'!A52)</f>
        <v/>
      </c>
      <c r="B50" s="126"/>
      <c r="L50" s="126"/>
      <c r="V50" s="126"/>
      <c r="AF50" s="126"/>
      <c r="AP50" s="126"/>
      <c r="AZ50" s="126"/>
      <c r="BJ50" s="126"/>
      <c r="BT50" s="126"/>
      <c r="CD50" s="126"/>
      <c r="CN50" s="126"/>
      <c r="CO50" s="126"/>
      <c r="CP50" s="126"/>
      <c r="CQ50" s="126"/>
      <c r="CR50" s="126"/>
      <c r="CS50" s="126"/>
      <c r="CT50" s="126"/>
      <c r="CU50" s="126"/>
      <c r="CX50" s="126"/>
      <c r="DH50" s="126"/>
      <c r="DR50" s="126"/>
      <c r="EB50" s="126"/>
      <c r="EL50" s="126"/>
      <c r="EV50" s="126"/>
      <c r="FF50" s="126"/>
      <c r="FP50" s="126"/>
      <c r="FZ50" s="126"/>
      <c r="GJ50" s="126"/>
      <c r="GT50" s="126"/>
      <c r="HD50" s="126"/>
      <c r="HN50" s="126"/>
      <c r="HX50" s="126"/>
      <c r="IH50" s="126"/>
      <c r="IR50" s="126"/>
      <c r="JB50" s="126"/>
      <c r="JL50" s="126"/>
      <c r="JV50" s="126"/>
      <c r="KF50" s="126"/>
      <c r="KP50" s="126"/>
      <c r="KZ50" s="126"/>
      <c r="LJ50" s="126"/>
      <c r="LT50" s="126"/>
    </row>
    <row xmlns:x14ac="http://schemas.microsoft.com/office/spreadsheetml/2009/9/ac" r="51" s="3" customFormat="true" x14ac:dyDescent="0.25">
      <c r="A51" s="405" t="str">
        <f ca="true">IF(ISBLANK('Data Summary'!A53),"",'Data Summary'!A53)</f>
        <v/>
      </c>
      <c r="B51" s="126"/>
      <c r="L51" s="126"/>
      <c r="V51" s="126"/>
      <c r="AF51" s="126"/>
      <c r="AP51" s="126"/>
      <c r="AZ51" s="126"/>
      <c r="BJ51" s="126"/>
      <c r="BT51" s="126"/>
      <c r="CD51" s="126"/>
      <c r="CN51" s="126"/>
      <c r="CO51" s="126"/>
      <c r="CP51" s="126"/>
      <c r="CQ51" s="126"/>
      <c r="CR51" s="126"/>
      <c r="CS51" s="126"/>
      <c r="CT51" s="126"/>
      <c r="CU51" s="126"/>
      <c r="CX51" s="126"/>
      <c r="DH51" s="126"/>
      <c r="DR51" s="126"/>
      <c r="EB51" s="126"/>
      <c r="EL51" s="126"/>
      <c r="EV51" s="126"/>
      <c r="FF51" s="126"/>
      <c r="FP51" s="126"/>
      <c r="FZ51" s="126"/>
      <c r="GJ51" s="126"/>
      <c r="GT51" s="126"/>
      <c r="HD51" s="126"/>
      <c r="HN51" s="126"/>
      <c r="HX51" s="126"/>
      <c r="IH51" s="126"/>
      <c r="IR51" s="126"/>
      <c r="JB51" s="126"/>
      <c r="JL51" s="126"/>
      <c r="JV51" s="126"/>
      <c r="KF51" s="126"/>
      <c r="KP51" s="126"/>
      <c r="KZ51" s="126"/>
      <c r="LJ51" s="126"/>
      <c r="LT51" s="126"/>
    </row>
    <row xmlns:x14ac="http://schemas.microsoft.com/office/spreadsheetml/2009/9/ac" r="52" s="3" customFormat="true" x14ac:dyDescent="0.25">
      <c r="A52" s="405" t="str">
        <f ca="true">IF(ISBLANK('Data Summary'!A54),"",'Data Summary'!A54)</f>
        <v/>
      </c>
      <c r="B52" s="126"/>
      <c r="L52" s="126"/>
      <c r="V52" s="126"/>
      <c r="AF52" s="126"/>
      <c r="AP52" s="126"/>
      <c r="AZ52" s="126"/>
      <c r="BJ52" s="126"/>
      <c r="BT52" s="126"/>
      <c r="CD52" s="126"/>
      <c r="CN52" s="126"/>
      <c r="CO52" s="126"/>
      <c r="CP52" s="126"/>
      <c r="CQ52" s="126"/>
      <c r="CR52" s="126"/>
      <c r="CS52" s="126"/>
      <c r="CT52" s="126"/>
      <c r="CU52" s="126"/>
      <c r="CX52" s="126"/>
      <c r="DH52" s="126"/>
      <c r="DR52" s="126"/>
      <c r="EB52" s="126"/>
      <c r="EL52" s="126"/>
      <c r="EV52" s="126"/>
      <c r="FF52" s="126"/>
      <c r="FP52" s="126"/>
      <c r="FZ52" s="126"/>
      <c r="GJ52" s="126"/>
      <c r="GT52" s="126"/>
      <c r="HD52" s="126"/>
      <c r="HN52" s="126"/>
      <c r="HX52" s="126"/>
      <c r="IH52" s="126"/>
      <c r="IR52" s="126"/>
      <c r="JB52" s="126"/>
      <c r="JL52" s="126"/>
      <c r="JV52" s="126"/>
      <c r="KF52" s="126"/>
      <c r="KP52" s="126"/>
      <c r="KZ52" s="126"/>
      <c r="LJ52" s="126"/>
      <c r="LT52" s="126"/>
    </row>
    <row xmlns:x14ac="http://schemas.microsoft.com/office/spreadsheetml/2009/9/ac" r="53" s="3" customFormat="true" x14ac:dyDescent="0.25">
      <c r="A53" s="405" t="str">
        <f ca="true">IF(ISBLANK('Data Summary'!A55),"",'Data Summary'!A55)</f>
        <v/>
      </c>
      <c r="B53" s="126"/>
      <c r="L53" s="126"/>
      <c r="V53" s="126"/>
      <c r="AF53" s="126"/>
      <c r="AP53" s="126"/>
      <c r="AZ53" s="126"/>
      <c r="BJ53" s="126"/>
      <c r="BT53" s="126"/>
      <c r="CD53" s="126"/>
      <c r="CN53" s="126"/>
      <c r="CO53" s="126"/>
      <c r="CP53" s="126"/>
      <c r="CQ53" s="126"/>
      <c r="CR53" s="126"/>
      <c r="CS53" s="126"/>
      <c r="CT53" s="126"/>
      <c r="CU53" s="126"/>
      <c r="CX53" s="126"/>
      <c r="DH53" s="126"/>
      <c r="DR53" s="126"/>
      <c r="EB53" s="126"/>
      <c r="EL53" s="126"/>
      <c r="EV53" s="126"/>
      <c r="FF53" s="126"/>
      <c r="FP53" s="126"/>
      <c r="FZ53" s="126"/>
      <c r="GJ53" s="126"/>
      <c r="GT53" s="126"/>
      <c r="HD53" s="126"/>
      <c r="HN53" s="126"/>
      <c r="HX53" s="126"/>
      <c r="IH53" s="126"/>
      <c r="IR53" s="126"/>
      <c r="JB53" s="126"/>
      <c r="JL53" s="126"/>
      <c r="JV53" s="126"/>
      <c r="KF53" s="126"/>
      <c r="KP53" s="126"/>
      <c r="KZ53" s="126"/>
      <c r="LJ53" s="126"/>
      <c r="LT53" s="126"/>
    </row>
    <row xmlns:x14ac="http://schemas.microsoft.com/office/spreadsheetml/2009/9/ac" r="54" s="3" customFormat="true" x14ac:dyDescent="0.25">
      <c r="A54" s="405" t="str">
        <f ca="true">IF(ISBLANK('Data Summary'!A56),"",'Data Summary'!A56)</f>
        <v/>
      </c>
      <c r="B54" s="126"/>
      <c r="L54" s="126"/>
      <c r="V54" s="126"/>
      <c r="AF54" s="126"/>
      <c r="AP54" s="126"/>
      <c r="AZ54" s="126"/>
      <c r="BJ54" s="126"/>
      <c r="BT54" s="126"/>
      <c r="CD54" s="126"/>
      <c r="CN54" s="126"/>
      <c r="CO54" s="126"/>
      <c r="CP54" s="126"/>
      <c r="CQ54" s="126"/>
      <c r="CR54" s="126"/>
      <c r="CS54" s="126"/>
      <c r="CT54" s="126"/>
      <c r="CU54" s="126"/>
      <c r="CX54" s="126"/>
      <c r="DH54" s="126"/>
      <c r="DR54" s="126"/>
      <c r="EB54" s="126"/>
      <c r="EL54" s="126"/>
      <c r="EV54" s="126"/>
      <c r="FF54" s="126"/>
      <c r="FP54" s="126"/>
      <c r="FZ54" s="126"/>
      <c r="GJ54" s="126"/>
      <c r="GT54" s="126"/>
      <c r="HD54" s="126"/>
      <c r="HN54" s="126"/>
      <c r="HX54" s="126"/>
      <c r="IH54" s="126"/>
      <c r="IR54" s="126"/>
      <c r="JB54" s="126"/>
      <c r="JL54" s="126"/>
      <c r="JV54" s="126"/>
      <c r="KF54" s="126"/>
      <c r="KP54" s="126"/>
      <c r="KZ54" s="126"/>
      <c r="LJ54" s="126"/>
      <c r="LT54" s="126"/>
    </row>
    <row xmlns:x14ac="http://schemas.microsoft.com/office/spreadsheetml/2009/9/ac" r="55" s="3" customFormat="true" x14ac:dyDescent="0.25">
      <c r="A55" s="405" t="str">
        <f ca="true">IF(ISBLANK('Data Summary'!A57),"",'Data Summary'!A57)</f>
        <v/>
      </c>
      <c r="B55" s="126"/>
      <c r="L55" s="126"/>
      <c r="V55" s="126"/>
      <c r="AF55" s="126"/>
      <c r="AP55" s="126"/>
      <c r="AZ55" s="126"/>
      <c r="BJ55" s="126"/>
      <c r="BT55" s="126"/>
      <c r="CD55" s="126"/>
      <c r="CN55" s="126"/>
      <c r="CO55" s="126"/>
      <c r="CP55" s="126"/>
      <c r="CQ55" s="126"/>
      <c r="CR55" s="126"/>
      <c r="CS55" s="126"/>
      <c r="CT55" s="126"/>
      <c r="CU55" s="126"/>
      <c r="CX55" s="126"/>
      <c r="DH55" s="126"/>
      <c r="DR55" s="126"/>
      <c r="EB55" s="126"/>
      <c r="EL55" s="126"/>
      <c r="EV55" s="126"/>
      <c r="FF55" s="126"/>
      <c r="FP55" s="126"/>
      <c r="FZ55" s="126"/>
      <c r="GJ55" s="126"/>
      <c r="GT55" s="126"/>
      <c r="HD55" s="126"/>
      <c r="HN55" s="126"/>
      <c r="HX55" s="126"/>
      <c r="IH55" s="126"/>
      <c r="IR55" s="126"/>
      <c r="JB55" s="126"/>
      <c r="JL55" s="126"/>
      <c r="JV55" s="126"/>
      <c r="KF55" s="126"/>
      <c r="KP55" s="126"/>
      <c r="KZ55" s="126"/>
      <c r="LJ55" s="126"/>
      <c r="LT55" s="126"/>
    </row>
    <row xmlns:x14ac="http://schemas.microsoft.com/office/spreadsheetml/2009/9/ac" r="56" s="3" customFormat="true" x14ac:dyDescent="0.25">
      <c r="A56" s="405" t="str">
        <f ca="true">IF(ISBLANK('Data Summary'!A58),"",'Data Summary'!A58)</f>
        <v/>
      </c>
      <c r="B56" s="126"/>
      <c r="L56" s="126"/>
      <c r="V56" s="126"/>
      <c r="AF56" s="126"/>
      <c r="AP56" s="126"/>
      <c r="AZ56" s="126"/>
      <c r="BJ56" s="126"/>
      <c r="BT56" s="126"/>
      <c r="CD56" s="126"/>
      <c r="CN56" s="126"/>
      <c r="CO56" s="126"/>
      <c r="CP56" s="126"/>
      <c r="CQ56" s="126"/>
      <c r="CR56" s="126"/>
      <c r="CS56" s="126"/>
      <c r="CT56" s="126"/>
      <c r="CU56" s="126"/>
      <c r="CX56" s="126"/>
      <c r="DH56" s="126"/>
      <c r="DR56" s="126"/>
      <c r="EB56" s="126"/>
      <c r="EL56" s="126"/>
      <c r="EV56" s="126"/>
      <c r="FF56" s="126"/>
      <c r="FP56" s="126"/>
      <c r="FZ56" s="126"/>
      <c r="GJ56" s="126"/>
      <c r="GT56" s="126"/>
      <c r="HD56" s="126"/>
      <c r="HN56" s="126"/>
      <c r="HX56" s="126"/>
      <c r="IH56" s="126"/>
      <c r="IR56" s="126"/>
      <c r="JB56" s="126"/>
      <c r="JL56" s="126"/>
      <c r="JV56" s="126"/>
      <c r="KF56" s="126"/>
      <c r="KP56" s="126"/>
      <c r="KZ56" s="126"/>
      <c r="LJ56" s="126"/>
      <c r="LT56" s="126"/>
    </row>
    <row xmlns:x14ac="http://schemas.microsoft.com/office/spreadsheetml/2009/9/ac" r="57" s="3" customFormat="true" x14ac:dyDescent="0.25">
      <c r="A57" s="405" t="str">
        <f ca="true">IF(ISBLANK('Data Summary'!A59),"",'Data Summary'!A59)</f>
        <v/>
      </c>
      <c r="B57" s="126"/>
      <c r="L57" s="126"/>
      <c r="V57" s="126"/>
      <c r="AF57" s="126"/>
      <c r="AP57" s="126"/>
      <c r="AZ57" s="126"/>
      <c r="BJ57" s="126"/>
      <c r="BT57" s="126"/>
      <c r="CD57" s="126"/>
      <c r="CN57" s="126"/>
      <c r="CO57" s="126"/>
      <c r="CP57" s="126"/>
      <c r="CQ57" s="126"/>
      <c r="CR57" s="126"/>
      <c r="CS57" s="126"/>
      <c r="CT57" s="126"/>
      <c r="CU57" s="126"/>
      <c r="CX57" s="126"/>
      <c r="DH57" s="126"/>
      <c r="DR57" s="126"/>
      <c r="EB57" s="126"/>
      <c r="EL57" s="126"/>
      <c r="EV57" s="126"/>
      <c r="FF57" s="126"/>
      <c r="FP57" s="126"/>
      <c r="FZ57" s="126"/>
      <c r="GJ57" s="126"/>
      <c r="GT57" s="126"/>
      <c r="HD57" s="126"/>
      <c r="HN57" s="126"/>
      <c r="HX57" s="126"/>
      <c r="IH57" s="126"/>
      <c r="IR57" s="126"/>
      <c r="JB57" s="126"/>
      <c r="JL57" s="126"/>
      <c r="JV57" s="126"/>
      <c r="KF57" s="126"/>
      <c r="KP57" s="126"/>
      <c r="KZ57" s="126"/>
      <c r="LJ57" s="126"/>
      <c r="LT57" s="126"/>
    </row>
    <row xmlns:x14ac="http://schemas.microsoft.com/office/spreadsheetml/2009/9/ac" r="58" s="3" customFormat="true" x14ac:dyDescent="0.25">
      <c r="A58" s="405" t="str">
        <f ca="true">IF(ISBLANK('Data Summary'!A60),"",'Data Summary'!A60)</f>
        <v/>
      </c>
      <c r="B58" s="126"/>
      <c r="L58" s="126"/>
      <c r="V58" s="126"/>
      <c r="AF58" s="126"/>
      <c r="AP58" s="126"/>
      <c r="AZ58" s="126"/>
      <c r="BJ58" s="126"/>
      <c r="BT58" s="126"/>
      <c r="CD58" s="126"/>
      <c r="CN58" s="126"/>
      <c r="CO58" s="126"/>
      <c r="CP58" s="126"/>
      <c r="CQ58" s="126"/>
      <c r="CR58" s="126"/>
      <c r="CS58" s="126"/>
      <c r="CT58" s="126"/>
      <c r="CU58" s="126"/>
      <c r="CX58" s="126"/>
      <c r="DH58" s="126"/>
      <c r="DR58" s="126"/>
      <c r="EB58" s="126"/>
      <c r="EL58" s="126"/>
      <c r="EV58" s="126"/>
      <c r="FF58" s="126"/>
      <c r="FP58" s="126"/>
      <c r="FZ58" s="126"/>
      <c r="GJ58" s="126"/>
      <c r="GT58" s="126"/>
      <c r="HD58" s="126"/>
      <c r="HN58" s="126"/>
      <c r="HX58" s="126"/>
      <c r="IH58" s="126"/>
      <c r="IR58" s="126"/>
      <c r="JB58" s="126"/>
      <c r="JL58" s="126"/>
      <c r="JV58" s="126"/>
      <c r="KF58" s="126"/>
      <c r="KP58" s="126"/>
      <c r="KZ58" s="126"/>
      <c r="LJ58" s="126"/>
      <c r="LT58" s="126"/>
    </row>
    <row xmlns:x14ac="http://schemas.microsoft.com/office/spreadsheetml/2009/9/ac" r="59" s="3" customFormat="true" x14ac:dyDescent="0.25">
      <c r="A59" s="405" t="str">
        <f ca="true">IF(ISBLANK('Data Summary'!A61),"",'Data Summary'!A61)</f>
        <v/>
      </c>
      <c r="B59" s="126"/>
      <c r="L59" s="126"/>
      <c r="V59" s="126"/>
      <c r="AF59" s="126"/>
      <c r="AP59" s="126"/>
      <c r="AZ59" s="126"/>
      <c r="BJ59" s="126"/>
      <c r="BT59" s="126"/>
      <c r="CD59" s="126"/>
      <c r="CN59" s="126"/>
      <c r="CO59" s="126"/>
      <c r="CP59" s="126"/>
      <c r="CQ59" s="126"/>
      <c r="CR59" s="126"/>
      <c r="CS59" s="126"/>
      <c r="CT59" s="126"/>
      <c r="CU59" s="126"/>
      <c r="CX59" s="126"/>
      <c r="DH59" s="126"/>
      <c r="DR59" s="126"/>
      <c r="EB59" s="126"/>
      <c r="EL59" s="126"/>
      <c r="EV59" s="126"/>
      <c r="FF59" s="126"/>
      <c r="FP59" s="126"/>
      <c r="FZ59" s="126"/>
      <c r="GJ59" s="126"/>
      <c r="GT59" s="126"/>
      <c r="HD59" s="126"/>
      <c r="HN59" s="126"/>
      <c r="HX59" s="126"/>
      <c r="IH59" s="126"/>
      <c r="IR59" s="126"/>
      <c r="JB59" s="126"/>
      <c r="JL59" s="126"/>
      <c r="JV59" s="126"/>
      <c r="KF59" s="126"/>
      <c r="KP59" s="126"/>
      <c r="KZ59" s="126"/>
      <c r="LJ59" s="126"/>
      <c r="LT59" s="126"/>
    </row>
    <row xmlns:x14ac="http://schemas.microsoft.com/office/spreadsheetml/2009/9/ac" r="60" s="3" customFormat="true" x14ac:dyDescent="0.25">
      <c r="A60" s="405" t="str">
        <f ca="true">IF(ISBLANK('Data Summary'!A62),"",'Data Summary'!A62)</f>
        <v/>
      </c>
      <c r="B60" s="126"/>
      <c r="L60" s="126"/>
      <c r="V60" s="126"/>
      <c r="AF60" s="126"/>
      <c r="AP60" s="126"/>
      <c r="AZ60" s="126"/>
      <c r="BJ60" s="126"/>
      <c r="BT60" s="126"/>
      <c r="CD60" s="126"/>
      <c r="CN60" s="126"/>
      <c r="CO60" s="126"/>
      <c r="CP60" s="126"/>
      <c r="CQ60" s="126"/>
      <c r="CR60" s="126"/>
      <c r="CS60" s="126"/>
      <c r="CT60" s="126"/>
      <c r="CU60" s="126"/>
      <c r="CX60" s="126"/>
      <c r="DH60" s="126"/>
      <c r="DR60" s="126"/>
      <c r="EB60" s="126"/>
      <c r="EL60" s="126"/>
      <c r="EV60" s="126"/>
      <c r="FF60" s="126"/>
      <c r="FP60" s="126"/>
      <c r="FZ60" s="126"/>
      <c r="GJ60" s="126"/>
      <c r="GT60" s="126"/>
      <c r="HD60" s="126"/>
      <c r="HN60" s="126"/>
      <c r="HX60" s="126"/>
      <c r="IH60" s="126"/>
      <c r="IR60" s="126"/>
      <c r="JB60" s="126"/>
      <c r="JL60" s="126"/>
      <c r="JV60" s="126"/>
      <c r="KF60" s="126"/>
      <c r="KP60" s="126"/>
      <c r="KZ60" s="126"/>
      <c r="LJ60" s="126"/>
      <c r="LT60" s="126"/>
    </row>
    <row xmlns:x14ac="http://schemas.microsoft.com/office/spreadsheetml/2009/9/ac" r="61" s="3" customFormat="true" x14ac:dyDescent="0.25">
      <c r="A61" s="405" t="str">
        <f ca="true">IF(ISBLANK('Data Summary'!A63),"",'Data Summary'!A63)</f>
        <v/>
      </c>
      <c r="B61" s="126"/>
      <c r="L61" s="126"/>
      <c r="V61" s="126"/>
      <c r="AF61" s="126"/>
      <c r="AP61" s="126"/>
      <c r="AZ61" s="126"/>
      <c r="BJ61" s="126"/>
      <c r="BT61" s="126"/>
      <c r="CD61" s="126"/>
      <c r="CN61" s="126"/>
      <c r="CO61" s="126"/>
      <c r="CP61" s="126"/>
      <c r="CQ61" s="126"/>
      <c r="CR61" s="126"/>
      <c r="CS61" s="126"/>
      <c r="CT61" s="126"/>
      <c r="CU61" s="126"/>
      <c r="CX61" s="126"/>
      <c r="DH61" s="126"/>
      <c r="DR61" s="126"/>
      <c r="EB61" s="126"/>
      <c r="EL61" s="126"/>
      <c r="EV61" s="126"/>
      <c r="FF61" s="126"/>
      <c r="FP61" s="126"/>
      <c r="FZ61" s="126"/>
      <c r="GJ61" s="126"/>
      <c r="GT61" s="126"/>
      <c r="HD61" s="126"/>
      <c r="HN61" s="126"/>
      <c r="HX61" s="126"/>
      <c r="IH61" s="126"/>
      <c r="IR61" s="126"/>
      <c r="JB61" s="126"/>
      <c r="JL61" s="126"/>
      <c r="JV61" s="126"/>
      <c r="KF61" s="126"/>
      <c r="KP61" s="126"/>
      <c r="KZ61" s="126"/>
      <c r="LJ61" s="126"/>
      <c r="LT61" s="126"/>
    </row>
    <row xmlns:x14ac="http://schemas.microsoft.com/office/spreadsheetml/2009/9/ac" r="62" s="3" customFormat="true" x14ac:dyDescent="0.25">
      <c r="A62" s="405" t="str">
        <f ca="true">IF(ISBLANK('Data Summary'!A64),"",'Data Summary'!A64)</f>
        <v/>
      </c>
      <c r="B62" s="126"/>
      <c r="L62" s="126"/>
      <c r="V62" s="126"/>
      <c r="AF62" s="126"/>
      <c r="AP62" s="126"/>
      <c r="AZ62" s="126"/>
      <c r="BJ62" s="126"/>
      <c r="BT62" s="126"/>
      <c r="CD62" s="126"/>
      <c r="CN62" s="126"/>
      <c r="CO62" s="126"/>
      <c r="CP62" s="126"/>
      <c r="CQ62" s="126"/>
      <c r="CR62" s="126"/>
      <c r="CS62" s="126"/>
      <c r="CT62" s="126"/>
      <c r="CU62" s="126"/>
      <c r="CX62" s="126"/>
      <c r="DH62" s="126"/>
      <c r="DR62" s="126"/>
      <c r="EB62" s="126"/>
      <c r="EL62" s="126"/>
      <c r="EV62" s="126"/>
      <c r="FF62" s="126"/>
      <c r="FP62" s="126"/>
      <c r="FZ62" s="126"/>
      <c r="GJ62" s="126"/>
      <c r="GT62" s="126"/>
      <c r="HD62" s="126"/>
      <c r="HN62" s="126"/>
      <c r="HX62" s="126"/>
      <c r="IH62" s="126"/>
      <c r="IR62" s="126"/>
      <c r="JB62" s="126"/>
      <c r="JL62" s="126"/>
      <c r="JV62" s="126"/>
      <c r="KF62" s="126"/>
      <c r="KP62" s="126"/>
      <c r="KZ62" s="126"/>
      <c r="LJ62" s="126"/>
      <c r="LT62" s="126"/>
    </row>
    <row xmlns:x14ac="http://schemas.microsoft.com/office/spreadsheetml/2009/9/ac" r="63" s="3" customFormat="true" x14ac:dyDescent="0.25">
      <c r="A63" s="405" t="str">
        <f ca="true">IF(ISBLANK('Data Summary'!A65),"",'Data Summary'!A65)</f>
        <v/>
      </c>
      <c r="B63" s="126"/>
      <c r="L63" s="126"/>
      <c r="V63" s="126"/>
      <c r="AF63" s="126"/>
      <c r="AP63" s="126"/>
      <c r="AZ63" s="126"/>
      <c r="BJ63" s="126"/>
      <c r="BT63" s="126"/>
      <c r="CD63" s="126"/>
      <c r="CN63" s="126"/>
      <c r="CO63" s="126"/>
      <c r="CP63" s="126"/>
      <c r="CQ63" s="126"/>
      <c r="CR63" s="126"/>
      <c r="CS63" s="126"/>
      <c r="CT63" s="126"/>
      <c r="CU63" s="126"/>
      <c r="CX63" s="126"/>
      <c r="DH63" s="126"/>
      <c r="DR63" s="126"/>
      <c r="EB63" s="126"/>
      <c r="EL63" s="126"/>
      <c r="EV63" s="126"/>
      <c r="FF63" s="126"/>
      <c r="FP63" s="126"/>
      <c r="FZ63" s="126"/>
      <c r="GJ63" s="126"/>
      <c r="GT63" s="126"/>
      <c r="HD63" s="126"/>
      <c r="HN63" s="126"/>
      <c r="HX63" s="126"/>
      <c r="IH63" s="126"/>
      <c r="IR63" s="126"/>
      <c r="JB63" s="126"/>
      <c r="JL63" s="126"/>
      <c r="JV63" s="126"/>
      <c r="KF63" s="126"/>
      <c r="KP63" s="126"/>
      <c r="KZ63" s="126"/>
      <c r="LJ63" s="126"/>
      <c r="LT63" s="126"/>
    </row>
    <row xmlns:x14ac="http://schemas.microsoft.com/office/spreadsheetml/2009/9/ac" r="64" s="3" customFormat="true" x14ac:dyDescent="0.25">
      <c r="A64" s="405" t="str">
        <f ca="true">IF(ISBLANK('Data Summary'!A66),"",'Data Summary'!A66)</f>
        <v/>
      </c>
      <c r="B64" s="126"/>
      <c r="L64" s="126"/>
      <c r="V64" s="126"/>
      <c r="AF64" s="126"/>
      <c r="AP64" s="126"/>
      <c r="AZ64" s="126"/>
      <c r="BJ64" s="126"/>
      <c r="BT64" s="126"/>
      <c r="CD64" s="126"/>
      <c r="CN64" s="126"/>
      <c r="CO64" s="126"/>
      <c r="CP64" s="126"/>
      <c r="CQ64" s="126"/>
      <c r="CR64" s="126"/>
      <c r="CS64" s="126"/>
      <c r="CT64" s="126"/>
      <c r="CU64" s="126"/>
      <c r="CX64" s="126"/>
      <c r="DH64" s="126"/>
      <c r="DR64" s="126"/>
      <c r="EB64" s="126"/>
      <c r="EL64" s="126"/>
      <c r="EV64" s="126"/>
      <c r="FF64" s="126"/>
      <c r="FP64" s="126"/>
      <c r="FZ64" s="126"/>
      <c r="GJ64" s="126"/>
      <c r="GT64" s="126"/>
      <c r="HD64" s="126"/>
      <c r="HN64" s="126"/>
      <c r="HX64" s="126"/>
      <c r="IH64" s="126"/>
      <c r="IR64" s="126"/>
      <c r="JB64" s="126"/>
      <c r="JL64" s="126"/>
      <c r="JV64" s="126"/>
      <c r="KF64" s="126"/>
      <c r="KP64" s="126"/>
      <c r="KZ64" s="126"/>
      <c r="LJ64" s="126"/>
      <c r="LT64" s="126"/>
    </row>
    <row xmlns:x14ac="http://schemas.microsoft.com/office/spreadsheetml/2009/9/ac" r="65" s="3" customFormat="true" x14ac:dyDescent="0.25">
      <c r="A65" s="405" t="str">
        <f ca="true">IF(ISBLANK('Data Summary'!A67),"",'Data Summary'!A67)</f>
        <v/>
      </c>
      <c r="B65" s="126"/>
      <c r="L65" s="126"/>
      <c r="V65" s="126"/>
      <c r="AF65" s="126"/>
      <c r="AP65" s="126"/>
      <c r="AZ65" s="126"/>
      <c r="BJ65" s="126"/>
      <c r="BT65" s="126"/>
      <c r="CD65" s="126"/>
      <c r="CN65" s="126"/>
      <c r="CO65" s="126"/>
      <c r="CP65" s="126"/>
      <c r="CQ65" s="126"/>
      <c r="CR65" s="126"/>
      <c r="CS65" s="126"/>
      <c r="CT65" s="126"/>
      <c r="CU65" s="126"/>
      <c r="CX65" s="126"/>
      <c r="DH65" s="126"/>
      <c r="DR65" s="126"/>
      <c r="EB65" s="126"/>
      <c r="EL65" s="126"/>
      <c r="EV65" s="126"/>
      <c r="FF65" s="126"/>
      <c r="FP65" s="126"/>
      <c r="FZ65" s="126"/>
      <c r="GJ65" s="126"/>
      <c r="GT65" s="126"/>
      <c r="HD65" s="126"/>
      <c r="HN65" s="126"/>
      <c r="HX65" s="126"/>
      <c r="IH65" s="126"/>
      <c r="IR65" s="126"/>
      <c r="JB65" s="126"/>
      <c r="JL65" s="126"/>
      <c r="JV65" s="126"/>
      <c r="KF65" s="126"/>
      <c r="KP65" s="126"/>
      <c r="KZ65" s="126"/>
      <c r="LJ65" s="126"/>
      <c r="LT65" s="126"/>
    </row>
    <row xmlns:x14ac="http://schemas.microsoft.com/office/spreadsheetml/2009/9/ac" r="66" s="3" customFormat="true" x14ac:dyDescent="0.25">
      <c r="A66" s="405" t="str">
        <f ca="true">IF(ISBLANK('Data Summary'!A68),"",'Data Summary'!A68)</f>
        <v/>
      </c>
      <c r="B66" s="126"/>
      <c r="L66" s="126"/>
      <c r="V66" s="126"/>
      <c r="AF66" s="126"/>
      <c r="AP66" s="126"/>
      <c r="AZ66" s="126"/>
      <c r="BJ66" s="126"/>
      <c r="BT66" s="126"/>
      <c r="CD66" s="126"/>
      <c r="CN66" s="126"/>
      <c r="CO66" s="126"/>
      <c r="CP66" s="126"/>
      <c r="CQ66" s="126"/>
      <c r="CR66" s="126"/>
      <c r="CS66" s="126"/>
      <c r="CT66" s="126"/>
      <c r="CU66" s="126"/>
      <c r="CX66" s="126"/>
      <c r="DH66" s="126"/>
      <c r="DR66" s="126"/>
      <c r="EB66" s="126"/>
      <c r="EL66" s="126"/>
      <c r="EV66" s="126"/>
      <c r="FF66" s="126"/>
      <c r="FP66" s="126"/>
      <c r="FZ66" s="126"/>
      <c r="GJ66" s="126"/>
      <c r="GT66" s="126"/>
      <c r="HD66" s="126"/>
      <c r="HN66" s="126"/>
      <c r="HX66" s="126"/>
      <c r="IH66" s="126"/>
      <c r="IR66" s="126"/>
      <c r="JB66" s="126"/>
      <c r="JL66" s="126"/>
      <c r="JV66" s="126"/>
      <c r="KF66" s="126"/>
      <c r="KP66" s="126"/>
      <c r="KZ66" s="126"/>
      <c r="LJ66" s="126"/>
      <c r="LT66" s="126"/>
    </row>
    <row xmlns:x14ac="http://schemas.microsoft.com/office/spreadsheetml/2009/9/ac" r="67" s="3" customFormat="true" x14ac:dyDescent="0.25">
      <c r="A67" s="405" t="str">
        <f ca="true">IF(ISBLANK('Data Summary'!A69),"",'Data Summary'!A69)</f>
        <v/>
      </c>
      <c r="B67" s="126"/>
      <c r="L67" s="126"/>
      <c r="V67" s="126"/>
      <c r="AF67" s="126"/>
      <c r="AP67" s="126"/>
      <c r="AZ67" s="126"/>
      <c r="BJ67" s="126"/>
      <c r="BT67" s="126"/>
      <c r="CD67" s="126"/>
      <c r="CN67" s="126"/>
      <c r="CO67" s="126"/>
      <c r="CP67" s="126"/>
      <c r="CQ67" s="126"/>
      <c r="CR67" s="126"/>
      <c r="CS67" s="126"/>
      <c r="CT67" s="126"/>
      <c r="CU67" s="126"/>
      <c r="CX67" s="126"/>
      <c r="DH67" s="126"/>
      <c r="DR67" s="126"/>
      <c r="EB67" s="126"/>
      <c r="EL67" s="126"/>
      <c r="EV67" s="126"/>
      <c r="FF67" s="126"/>
      <c r="FP67" s="126"/>
      <c r="FZ67" s="126"/>
      <c r="GJ67" s="126"/>
      <c r="GT67" s="126"/>
      <c r="HD67" s="126"/>
      <c r="HN67" s="126"/>
      <c r="HX67" s="126"/>
      <c r="IH67" s="126"/>
      <c r="IR67" s="126"/>
      <c r="JB67" s="126"/>
      <c r="JL67" s="126"/>
      <c r="JV67" s="126"/>
      <c r="KF67" s="126"/>
      <c r="KP67" s="126"/>
      <c r="KZ67" s="126"/>
      <c r="LJ67" s="126"/>
      <c r="LT67" s="126"/>
    </row>
    <row xmlns:x14ac="http://schemas.microsoft.com/office/spreadsheetml/2009/9/ac" r="68" s="3" customFormat="true" x14ac:dyDescent="0.25">
      <c r="A68" s="405" t="str">
        <f ca="true">IF(ISBLANK('Data Summary'!A70),"",'Data Summary'!A70)</f>
        <v/>
      </c>
      <c r="B68" s="126"/>
      <c r="L68" s="126"/>
      <c r="V68" s="126"/>
      <c r="AF68" s="126"/>
      <c r="AP68" s="126"/>
      <c r="AZ68" s="126"/>
      <c r="BJ68" s="126"/>
      <c r="BT68" s="126"/>
      <c r="CD68" s="126"/>
      <c r="CN68" s="126"/>
      <c r="CO68" s="126"/>
      <c r="CP68" s="126"/>
      <c r="CQ68" s="126"/>
      <c r="CR68" s="126"/>
      <c r="CS68" s="126"/>
      <c r="CT68" s="126"/>
      <c r="CU68" s="126"/>
      <c r="CX68" s="126"/>
      <c r="DH68" s="126"/>
      <c r="DR68" s="126"/>
      <c r="EB68" s="126"/>
      <c r="EL68" s="126"/>
      <c r="EV68" s="126"/>
      <c r="FF68" s="126"/>
      <c r="FP68" s="126"/>
      <c r="FZ68" s="126"/>
      <c r="GJ68" s="126"/>
      <c r="GT68" s="126"/>
      <c r="HD68" s="126"/>
      <c r="HN68" s="126"/>
      <c r="HX68" s="126"/>
      <c r="IH68" s="126"/>
      <c r="IR68" s="126"/>
      <c r="JB68" s="126"/>
      <c r="JL68" s="126"/>
      <c r="JV68" s="126"/>
      <c r="KF68" s="126"/>
      <c r="KP68" s="126"/>
      <c r="KZ68" s="126"/>
      <c r="LJ68" s="126"/>
      <c r="LT68" s="126"/>
    </row>
    <row xmlns:x14ac="http://schemas.microsoft.com/office/spreadsheetml/2009/9/ac" r="69" s="3" customFormat="true" x14ac:dyDescent="0.25">
      <c r="A69" s="405" t="str">
        <f ca="true">IF(ISBLANK('Data Summary'!A71),"",'Data Summary'!A71)</f>
        <v/>
      </c>
      <c r="B69" s="126"/>
      <c r="L69" s="126"/>
      <c r="V69" s="126"/>
      <c r="AF69" s="126"/>
      <c r="AP69" s="126"/>
      <c r="AZ69" s="126"/>
      <c r="BJ69" s="126"/>
      <c r="BT69" s="126"/>
      <c r="CD69" s="126"/>
      <c r="CN69" s="126"/>
      <c r="CO69" s="126"/>
      <c r="CP69" s="126"/>
      <c r="CQ69" s="126"/>
      <c r="CR69" s="126"/>
      <c r="CS69" s="126"/>
      <c r="CT69" s="126"/>
      <c r="CU69" s="126"/>
      <c r="CX69" s="126"/>
      <c r="DH69" s="126"/>
      <c r="DR69" s="126"/>
      <c r="EB69" s="126"/>
      <c r="EL69" s="126"/>
      <c r="EV69" s="126"/>
      <c r="FF69" s="126"/>
      <c r="FP69" s="126"/>
      <c r="FZ69" s="126"/>
      <c r="GJ69" s="126"/>
      <c r="GT69" s="126"/>
      <c r="HD69" s="126"/>
      <c r="HN69" s="126"/>
      <c r="HX69" s="126"/>
      <c r="IH69" s="126"/>
      <c r="IR69" s="126"/>
      <c r="JB69" s="126"/>
      <c r="JL69" s="126"/>
      <c r="JV69" s="126"/>
      <c r="KF69" s="126"/>
      <c r="KP69" s="126"/>
      <c r="KZ69" s="126"/>
      <c r="LJ69" s="126"/>
      <c r="LT69" s="126"/>
    </row>
    <row xmlns:x14ac="http://schemas.microsoft.com/office/spreadsheetml/2009/9/ac" r="70" s="3" customFormat="true" x14ac:dyDescent="0.25">
      <c r="A70" s="405" t="str">
        <f ca="true">IF(ISBLANK('Data Summary'!A72),"",'Data Summary'!A72)</f>
        <v/>
      </c>
      <c r="B70" s="126"/>
      <c r="L70" s="126"/>
      <c r="V70" s="126"/>
      <c r="AF70" s="126"/>
      <c r="AP70" s="126"/>
      <c r="AZ70" s="126"/>
      <c r="BJ70" s="126"/>
      <c r="BT70" s="126"/>
      <c r="CD70" s="126"/>
      <c r="CN70" s="126"/>
      <c r="CO70" s="126"/>
      <c r="CP70" s="126"/>
      <c r="CQ70" s="126"/>
      <c r="CR70" s="126"/>
      <c r="CS70" s="126"/>
      <c r="CT70" s="126"/>
      <c r="CU70" s="126"/>
      <c r="CX70" s="126"/>
      <c r="DH70" s="126"/>
      <c r="DR70" s="126"/>
      <c r="EB70" s="126"/>
      <c r="EL70" s="126"/>
      <c r="EV70" s="126"/>
      <c r="FF70" s="126"/>
      <c r="FP70" s="126"/>
      <c r="FZ70" s="126"/>
      <c r="GJ70" s="126"/>
      <c r="GT70" s="126"/>
      <c r="HD70" s="126"/>
      <c r="HN70" s="126"/>
      <c r="HX70" s="126"/>
      <c r="IH70" s="126"/>
      <c r="IR70" s="126"/>
      <c r="JB70" s="126"/>
      <c r="JL70" s="126"/>
      <c r="JV70" s="126"/>
      <c r="KF70" s="126"/>
      <c r="KP70" s="126"/>
      <c r="KZ70" s="126"/>
      <c r="LJ70" s="126"/>
      <c r="LT70" s="126"/>
    </row>
    <row xmlns:x14ac="http://schemas.microsoft.com/office/spreadsheetml/2009/9/ac" r="71" s="3" customFormat="true" x14ac:dyDescent="0.25">
      <c r="A71" s="405" t="str">
        <f ca="true">IF(ISBLANK('Data Summary'!A73),"",'Data Summary'!A73)</f>
        <v/>
      </c>
      <c r="B71" s="126"/>
      <c r="L71" s="126"/>
      <c r="V71" s="126"/>
      <c r="AF71" s="126"/>
      <c r="AP71" s="126"/>
      <c r="AZ71" s="126"/>
      <c r="BJ71" s="126"/>
      <c r="BT71" s="126"/>
      <c r="CD71" s="126"/>
      <c r="CN71" s="126"/>
      <c r="CO71" s="126"/>
      <c r="CP71" s="126"/>
      <c r="CQ71" s="126"/>
      <c r="CR71" s="126"/>
      <c r="CS71" s="126"/>
      <c r="CT71" s="126"/>
      <c r="CU71" s="126"/>
      <c r="CX71" s="126"/>
      <c r="DH71" s="126"/>
      <c r="DR71" s="126"/>
      <c r="EB71" s="126"/>
      <c r="EL71" s="126"/>
      <c r="EV71" s="126"/>
      <c r="FF71" s="126"/>
      <c r="FP71" s="126"/>
      <c r="FZ71" s="126"/>
      <c r="GJ71" s="126"/>
      <c r="GT71" s="126"/>
      <c r="HD71" s="126"/>
      <c r="HN71" s="126"/>
      <c r="HX71" s="126"/>
      <c r="IH71" s="126"/>
      <c r="IR71" s="126"/>
      <c r="JB71" s="126"/>
      <c r="JL71" s="126"/>
      <c r="JV71" s="126"/>
      <c r="KF71" s="126"/>
      <c r="KP71" s="126"/>
      <c r="KZ71" s="126"/>
      <c r="LJ71" s="126"/>
      <c r="LT71" s="126"/>
    </row>
    <row xmlns:x14ac="http://schemas.microsoft.com/office/spreadsheetml/2009/9/ac" r="72" s="3" customFormat="true" x14ac:dyDescent="0.25">
      <c r="A72" s="405" t="str">
        <f ca="true">IF(ISBLANK('Data Summary'!A74),"",'Data Summary'!A74)</f>
        <v/>
      </c>
      <c r="B72" s="126"/>
      <c r="L72" s="126"/>
      <c r="V72" s="126"/>
      <c r="AF72" s="126"/>
      <c r="AP72" s="126"/>
      <c r="AZ72" s="126"/>
      <c r="BJ72" s="126"/>
      <c r="BT72" s="126"/>
      <c r="CD72" s="126"/>
      <c r="CN72" s="126"/>
      <c r="CO72" s="126"/>
      <c r="CP72" s="126"/>
      <c r="CQ72" s="126"/>
      <c r="CR72" s="126"/>
      <c r="CS72" s="126"/>
      <c r="CT72" s="126"/>
      <c r="CU72" s="126"/>
      <c r="CX72" s="126"/>
      <c r="DH72" s="126"/>
      <c r="DR72" s="126"/>
      <c r="EB72" s="126"/>
      <c r="EL72" s="126"/>
      <c r="EV72" s="126"/>
      <c r="FF72" s="126"/>
      <c r="FP72" s="126"/>
      <c r="FZ72" s="126"/>
      <c r="GJ72" s="126"/>
      <c r="GT72" s="126"/>
      <c r="HD72" s="126"/>
      <c r="HN72" s="126"/>
      <c r="HX72" s="126"/>
      <c r="IH72" s="126"/>
      <c r="IR72" s="126"/>
      <c r="JB72" s="126"/>
      <c r="JL72" s="126"/>
      <c r="JV72" s="126"/>
      <c r="KF72" s="126"/>
      <c r="KP72" s="126"/>
      <c r="KZ72" s="126"/>
      <c r="LJ72" s="126"/>
      <c r="LT72" s="126"/>
    </row>
    <row xmlns:x14ac="http://schemas.microsoft.com/office/spreadsheetml/2009/9/ac" r="73" s="3" customFormat="true" x14ac:dyDescent="0.25">
      <c r="A73" s="405" t="str">
        <f ca="true">IF(ISBLANK('Data Summary'!A75),"",'Data Summary'!A75)</f>
        <v/>
      </c>
      <c r="B73" s="126"/>
      <c r="L73" s="126"/>
      <c r="V73" s="126"/>
      <c r="AF73" s="126"/>
      <c r="AP73" s="126"/>
      <c r="AZ73" s="126"/>
      <c r="BJ73" s="126"/>
      <c r="BT73" s="126"/>
      <c r="CD73" s="126"/>
      <c r="CN73" s="126"/>
      <c r="CO73" s="126"/>
      <c r="CP73" s="126"/>
      <c r="CQ73" s="126"/>
      <c r="CR73" s="126"/>
      <c r="CS73" s="126"/>
      <c r="CT73" s="126"/>
      <c r="CU73" s="126"/>
      <c r="CX73" s="126"/>
      <c r="DH73" s="126"/>
      <c r="DR73" s="126"/>
      <c r="EB73" s="126"/>
      <c r="EL73" s="126"/>
      <c r="EV73" s="126"/>
      <c r="FF73" s="126"/>
      <c r="FP73" s="126"/>
      <c r="FZ73" s="126"/>
      <c r="GJ73" s="126"/>
      <c r="GT73" s="126"/>
      <c r="HD73" s="126"/>
      <c r="HN73" s="126"/>
      <c r="HX73" s="126"/>
      <c r="IH73" s="126"/>
      <c r="IR73" s="126"/>
      <c r="JB73" s="126"/>
      <c r="JL73" s="126"/>
      <c r="JV73" s="126"/>
      <c r="KF73" s="126"/>
      <c r="KP73" s="126"/>
      <c r="KZ73" s="126"/>
      <c r="LJ73" s="126"/>
      <c r="LT73" s="126"/>
    </row>
    <row xmlns:x14ac="http://schemas.microsoft.com/office/spreadsheetml/2009/9/ac" r="74" s="3" customFormat="true" x14ac:dyDescent="0.25">
      <c r="A74" s="405" t="str">
        <f ca="true">IF(ISBLANK('Data Summary'!A76),"",'Data Summary'!A76)</f>
        <v/>
      </c>
      <c r="B74" s="126"/>
      <c r="L74" s="126"/>
      <c r="V74" s="126"/>
      <c r="AF74" s="126"/>
      <c r="AP74" s="126"/>
      <c r="AZ74" s="126"/>
      <c r="BJ74" s="126"/>
      <c r="BT74" s="126"/>
      <c r="CD74" s="126"/>
      <c r="CN74" s="126"/>
      <c r="CO74" s="126"/>
      <c r="CP74" s="126"/>
      <c r="CQ74" s="126"/>
      <c r="CR74" s="126"/>
      <c r="CS74" s="126"/>
      <c r="CT74" s="126"/>
      <c r="CU74" s="126"/>
      <c r="CX74" s="126"/>
      <c r="DH74" s="126"/>
      <c r="DR74" s="126"/>
      <c r="EB74" s="126"/>
      <c r="EL74" s="126"/>
      <c r="EV74" s="126"/>
      <c r="FF74" s="126"/>
      <c r="FP74" s="126"/>
      <c r="FZ74" s="126"/>
      <c r="GJ74" s="126"/>
      <c r="GT74" s="126"/>
      <c r="HD74" s="126"/>
      <c r="HN74" s="126"/>
      <c r="HX74" s="126"/>
      <c r="IH74" s="126"/>
      <c r="IR74" s="126"/>
      <c r="JB74" s="126"/>
      <c r="JL74" s="126"/>
      <c r="JV74" s="126"/>
      <c r="KF74" s="126"/>
      <c r="KP74" s="126"/>
      <c r="KZ74" s="126"/>
      <c r="LJ74" s="126"/>
      <c r="LT74" s="126"/>
    </row>
    <row xmlns:x14ac="http://schemas.microsoft.com/office/spreadsheetml/2009/9/ac" r="75" s="3" customFormat="true" x14ac:dyDescent="0.25">
      <c r="A75" s="405" t="str">
        <f ca="true">IF(ISBLANK('Data Summary'!A77),"",'Data Summary'!A77)</f>
        <v/>
      </c>
      <c r="B75" s="126"/>
      <c r="L75" s="126"/>
      <c r="V75" s="126"/>
      <c r="AF75" s="126"/>
      <c r="AP75" s="126"/>
      <c r="AZ75" s="126"/>
      <c r="BJ75" s="126"/>
      <c r="BT75" s="126"/>
      <c r="CD75" s="126"/>
      <c r="CN75" s="126"/>
      <c r="CO75" s="126"/>
      <c r="CP75" s="126"/>
      <c r="CQ75" s="126"/>
      <c r="CR75" s="126"/>
      <c r="CS75" s="126"/>
      <c r="CT75" s="126"/>
      <c r="CU75" s="126"/>
      <c r="CX75" s="126"/>
      <c r="DH75" s="126"/>
      <c r="DR75" s="126"/>
      <c r="EB75" s="126"/>
      <c r="EL75" s="126"/>
      <c r="EV75" s="126"/>
      <c r="FF75" s="126"/>
      <c r="FP75" s="126"/>
      <c r="FZ75" s="126"/>
      <c r="GJ75" s="126"/>
      <c r="GT75" s="126"/>
      <c r="HD75" s="126"/>
      <c r="HN75" s="126"/>
      <c r="HX75" s="126"/>
      <c r="IH75" s="126"/>
      <c r="IR75" s="126"/>
      <c r="JB75" s="126"/>
      <c r="JL75" s="126"/>
      <c r="JV75" s="126"/>
      <c r="KF75" s="126"/>
      <c r="KP75" s="126"/>
      <c r="KZ75" s="126"/>
      <c r="LJ75" s="126"/>
      <c r="LT75" s="126"/>
    </row>
    <row xmlns:x14ac="http://schemas.microsoft.com/office/spreadsheetml/2009/9/ac" r="76" s="3" customFormat="true" x14ac:dyDescent="0.25">
      <c r="A76" s="405" t="str">
        <f ca="true">IF(ISBLANK('Data Summary'!A78),"",'Data Summary'!A78)</f>
        <v/>
      </c>
      <c r="B76" s="126"/>
      <c r="L76" s="126"/>
      <c r="V76" s="126"/>
      <c r="AF76" s="126"/>
      <c r="AP76" s="126"/>
      <c r="AZ76" s="126"/>
      <c r="BJ76" s="126"/>
      <c r="BT76" s="126"/>
      <c r="CD76" s="126"/>
      <c r="CN76" s="126"/>
      <c r="CO76" s="126"/>
      <c r="CP76" s="126"/>
      <c r="CQ76" s="126"/>
      <c r="CR76" s="126"/>
      <c r="CS76" s="126"/>
      <c r="CT76" s="126"/>
      <c r="CU76" s="126"/>
      <c r="CX76" s="126"/>
      <c r="DH76" s="126"/>
      <c r="DR76" s="126"/>
      <c r="EB76" s="126"/>
      <c r="EL76" s="126"/>
      <c r="EV76" s="126"/>
      <c r="FF76" s="126"/>
      <c r="FP76" s="126"/>
      <c r="FZ76" s="126"/>
      <c r="GJ76" s="126"/>
      <c r="GT76" s="126"/>
      <c r="HD76" s="126"/>
      <c r="HN76" s="126"/>
      <c r="HX76" s="126"/>
      <c r="IH76" s="126"/>
      <c r="IR76" s="126"/>
      <c r="JB76" s="126"/>
      <c r="JL76" s="126"/>
      <c r="JV76" s="126"/>
      <c r="KF76" s="126"/>
      <c r="KP76" s="126"/>
      <c r="KZ76" s="126"/>
      <c r="LJ76" s="126"/>
      <c r="LT76" s="126"/>
    </row>
    <row xmlns:x14ac="http://schemas.microsoft.com/office/spreadsheetml/2009/9/ac" r="77" s="3" customFormat="true" x14ac:dyDescent="0.25">
      <c r="A77" s="405" t="str">
        <f ca="true">IF(ISBLANK('Data Summary'!A79),"",'Data Summary'!A79)</f>
        <v/>
      </c>
      <c r="B77" s="126"/>
      <c r="L77" s="126"/>
      <c r="V77" s="126"/>
      <c r="AF77" s="126"/>
      <c r="AP77" s="126"/>
      <c r="AZ77" s="126"/>
      <c r="BJ77" s="126"/>
      <c r="BT77" s="126"/>
      <c r="CD77" s="126"/>
      <c r="CN77" s="126"/>
      <c r="CO77" s="126"/>
      <c r="CP77" s="126"/>
      <c r="CQ77" s="126"/>
      <c r="CR77" s="126"/>
      <c r="CS77" s="126"/>
      <c r="CT77" s="126"/>
      <c r="CU77" s="126"/>
      <c r="CX77" s="126"/>
      <c r="DH77" s="126"/>
      <c r="DR77" s="126"/>
      <c r="EB77" s="126"/>
      <c r="EL77" s="126"/>
      <c r="EV77" s="126"/>
      <c r="FF77" s="126"/>
      <c r="FP77" s="126"/>
      <c r="FZ77" s="126"/>
      <c r="GJ77" s="126"/>
      <c r="GT77" s="126"/>
      <c r="HD77" s="126"/>
      <c r="HN77" s="126"/>
      <c r="HX77" s="126"/>
      <c r="IH77" s="126"/>
      <c r="IR77" s="126"/>
      <c r="JB77" s="126"/>
      <c r="JL77" s="126"/>
      <c r="JV77" s="126"/>
      <c r="KF77" s="126"/>
      <c r="KP77" s="126"/>
      <c r="KZ77" s="126"/>
      <c r="LJ77" s="126"/>
      <c r="LT77" s="126"/>
    </row>
    <row xmlns:x14ac="http://schemas.microsoft.com/office/spreadsheetml/2009/9/ac" r="78" s="3" customFormat="true" x14ac:dyDescent="0.25">
      <c r="A78" s="405" t="str">
        <f ca="true">IF(ISBLANK('Data Summary'!A80),"",'Data Summary'!A80)</f>
        <v/>
      </c>
      <c r="B78" s="126"/>
      <c r="L78" s="126"/>
      <c r="V78" s="126"/>
      <c r="AF78" s="126"/>
      <c r="AP78" s="126"/>
      <c r="AZ78" s="126"/>
      <c r="BJ78" s="126"/>
      <c r="BT78" s="126"/>
      <c r="CD78" s="126"/>
      <c r="CN78" s="126"/>
      <c r="CO78" s="126"/>
      <c r="CP78" s="126"/>
      <c r="CQ78" s="126"/>
      <c r="CR78" s="126"/>
      <c r="CS78" s="126"/>
      <c r="CT78" s="126"/>
      <c r="CU78" s="126"/>
      <c r="CX78" s="126"/>
      <c r="DH78" s="126"/>
      <c r="DR78" s="126"/>
      <c r="EB78" s="126"/>
      <c r="EL78" s="126"/>
      <c r="EV78" s="126"/>
      <c r="FF78" s="126"/>
      <c r="FP78" s="126"/>
      <c r="FZ78" s="126"/>
      <c r="GJ78" s="126"/>
      <c r="GT78" s="126"/>
      <c r="HD78" s="126"/>
      <c r="HN78" s="126"/>
      <c r="HX78" s="126"/>
      <c r="IH78" s="126"/>
      <c r="IR78" s="126"/>
      <c r="JB78" s="126"/>
      <c r="JL78" s="126"/>
      <c r="JV78" s="126"/>
      <c r="KF78" s="126"/>
      <c r="KP78" s="126"/>
      <c r="KZ78" s="126"/>
      <c r="LJ78" s="126"/>
      <c r="LT78" s="126"/>
    </row>
    <row xmlns:x14ac="http://schemas.microsoft.com/office/spreadsheetml/2009/9/ac" r="79" s="3" customFormat="true" x14ac:dyDescent="0.25">
      <c r="A79" s="405" t="str">
        <f ca="true">IF(ISBLANK('Data Summary'!A81),"",'Data Summary'!A81)</f>
        <v/>
      </c>
      <c r="B79" s="126"/>
      <c r="L79" s="126"/>
      <c r="V79" s="126"/>
      <c r="AF79" s="126"/>
      <c r="AP79" s="126"/>
      <c r="AZ79" s="126"/>
      <c r="BJ79" s="126"/>
      <c r="BT79" s="126"/>
      <c r="CD79" s="126"/>
      <c r="CN79" s="126"/>
      <c r="CO79" s="126"/>
      <c r="CP79" s="126"/>
      <c r="CQ79" s="126"/>
      <c r="CR79" s="126"/>
      <c r="CS79" s="126"/>
      <c r="CT79" s="126"/>
      <c r="CU79" s="126"/>
      <c r="CX79" s="126"/>
      <c r="DH79" s="126"/>
      <c r="DR79" s="126"/>
      <c r="EB79" s="126"/>
      <c r="EL79" s="126"/>
      <c r="EV79" s="126"/>
      <c r="FF79" s="126"/>
      <c r="FP79" s="126"/>
      <c r="FZ79" s="126"/>
      <c r="GJ79" s="126"/>
      <c r="GT79" s="126"/>
      <c r="HD79" s="126"/>
      <c r="HN79" s="126"/>
      <c r="HX79" s="126"/>
      <c r="IH79" s="126"/>
      <c r="IR79" s="126"/>
      <c r="JB79" s="126"/>
      <c r="JL79" s="126"/>
      <c r="JV79" s="126"/>
      <c r="KF79" s="126"/>
      <c r="KP79" s="126"/>
      <c r="KZ79" s="126"/>
      <c r="LJ79" s="126"/>
      <c r="LT79" s="126"/>
    </row>
    <row xmlns:x14ac="http://schemas.microsoft.com/office/spreadsheetml/2009/9/ac" r="80" s="3" customFormat="true" x14ac:dyDescent="0.25">
      <c r="A80" s="405" t="str">
        <f ca="true">IF(ISBLANK('Data Summary'!A82),"",'Data Summary'!A82)</f>
        <v/>
      </c>
      <c r="B80" s="126"/>
      <c r="L80" s="126"/>
      <c r="V80" s="126"/>
      <c r="AF80" s="126"/>
      <c r="AP80" s="126"/>
      <c r="AZ80" s="126"/>
      <c r="BJ80" s="126"/>
      <c r="BT80" s="126"/>
      <c r="CD80" s="126"/>
      <c r="CN80" s="126"/>
      <c r="CO80" s="126"/>
      <c r="CP80" s="126"/>
      <c r="CQ80" s="126"/>
      <c r="CR80" s="126"/>
      <c r="CS80" s="126"/>
      <c r="CT80" s="126"/>
      <c r="CU80" s="126"/>
      <c r="CX80" s="126"/>
      <c r="DH80" s="126"/>
      <c r="DR80" s="126"/>
      <c r="EB80" s="126"/>
      <c r="EL80" s="126"/>
      <c r="EV80" s="126"/>
      <c r="FF80" s="126"/>
      <c r="FP80" s="126"/>
      <c r="FZ80" s="126"/>
      <c r="GJ80" s="126"/>
      <c r="GT80" s="126"/>
      <c r="HD80" s="126"/>
      <c r="HN80" s="126"/>
      <c r="HX80" s="126"/>
      <c r="IH80" s="126"/>
      <c r="IR80" s="126"/>
      <c r="JB80" s="126"/>
      <c r="JL80" s="126"/>
      <c r="JV80" s="126"/>
      <c r="KF80" s="126"/>
      <c r="KP80" s="126"/>
      <c r="KZ80" s="126"/>
      <c r="LJ80" s="126"/>
      <c r="LT80" s="126"/>
    </row>
    <row xmlns:x14ac="http://schemas.microsoft.com/office/spreadsheetml/2009/9/ac" r="81" s="3" customFormat="true" x14ac:dyDescent="0.25">
      <c r="A81" s="405" t="str">
        <f ca="true">IF(ISBLANK('Data Summary'!A83),"",'Data Summary'!A83)</f>
        <v/>
      </c>
      <c r="B81" s="126"/>
      <c r="L81" s="126"/>
      <c r="V81" s="126"/>
      <c r="AF81" s="126"/>
      <c r="AP81" s="126"/>
      <c r="AZ81" s="126"/>
      <c r="BJ81" s="126"/>
      <c r="BT81" s="126"/>
      <c r="CD81" s="126"/>
      <c r="CN81" s="126"/>
      <c r="CO81" s="126"/>
      <c r="CP81" s="126"/>
      <c r="CQ81" s="126"/>
      <c r="CR81" s="126"/>
      <c r="CS81" s="126"/>
      <c r="CT81" s="126"/>
      <c r="CU81" s="126"/>
      <c r="CX81" s="126"/>
      <c r="DH81" s="126"/>
      <c r="DR81" s="126"/>
      <c r="EB81" s="126"/>
      <c r="EL81" s="126"/>
      <c r="EV81" s="126"/>
      <c r="FF81" s="126"/>
      <c r="FP81" s="126"/>
      <c r="FZ81" s="126"/>
      <c r="GJ81" s="126"/>
      <c r="GT81" s="126"/>
      <c r="HD81" s="126"/>
      <c r="HN81" s="126"/>
      <c r="HX81" s="126"/>
      <c r="IH81" s="126"/>
      <c r="IR81" s="126"/>
      <c r="JB81" s="126"/>
      <c r="JL81" s="126"/>
      <c r="JV81" s="126"/>
      <c r="KF81" s="126"/>
      <c r="KP81" s="126"/>
      <c r="KZ81" s="126"/>
      <c r="LJ81" s="126"/>
      <c r="LT81" s="126"/>
    </row>
    <row xmlns:x14ac="http://schemas.microsoft.com/office/spreadsheetml/2009/9/ac" r="82" s="3" customFormat="true" x14ac:dyDescent="0.25">
      <c r="A82" s="405" t="str">
        <f ca="true">IF(ISBLANK('Data Summary'!A84),"",'Data Summary'!A84)</f>
        <v/>
      </c>
      <c r="B82" s="126"/>
      <c r="L82" s="126"/>
      <c r="V82" s="126"/>
      <c r="AF82" s="126"/>
      <c r="AP82" s="126"/>
      <c r="AZ82" s="126"/>
      <c r="BJ82" s="126"/>
      <c r="BT82" s="126"/>
      <c r="CD82" s="126"/>
      <c r="CN82" s="126"/>
      <c r="CO82" s="126"/>
      <c r="CP82" s="126"/>
      <c r="CQ82" s="126"/>
      <c r="CR82" s="126"/>
      <c r="CS82" s="126"/>
      <c r="CT82" s="126"/>
      <c r="CU82" s="126"/>
      <c r="CX82" s="126"/>
      <c r="DH82" s="126"/>
      <c r="DR82" s="126"/>
      <c r="EB82" s="126"/>
      <c r="EL82" s="126"/>
      <c r="EV82" s="126"/>
      <c r="FF82" s="126"/>
      <c r="FP82" s="126"/>
      <c r="FZ82" s="126"/>
      <c r="GJ82" s="126"/>
      <c r="GT82" s="126"/>
      <c r="HD82" s="126"/>
      <c r="HN82" s="126"/>
      <c r="HX82" s="126"/>
      <c r="IH82" s="126"/>
      <c r="IR82" s="126"/>
      <c r="JB82" s="126"/>
      <c r="JL82" s="126"/>
      <c r="JV82" s="126"/>
      <c r="KF82" s="126"/>
      <c r="KP82" s="126"/>
      <c r="KZ82" s="126"/>
      <c r="LJ82" s="126"/>
      <c r="LT82" s="126"/>
    </row>
    <row xmlns:x14ac="http://schemas.microsoft.com/office/spreadsheetml/2009/9/ac" r="83" s="3" customFormat="true" x14ac:dyDescent="0.25">
      <c r="A83" s="405" t="str">
        <f ca="true">IF(ISBLANK('Data Summary'!A85),"",'Data Summary'!A85)</f>
        <v/>
      </c>
      <c r="B83" s="126"/>
      <c r="L83" s="126"/>
      <c r="V83" s="126"/>
      <c r="AF83" s="126"/>
      <c r="AP83" s="126"/>
      <c r="AZ83" s="126"/>
      <c r="BJ83" s="126"/>
      <c r="BT83" s="126"/>
      <c r="CD83" s="126"/>
      <c r="CN83" s="126"/>
      <c r="CO83" s="126"/>
      <c r="CP83" s="126"/>
      <c r="CQ83" s="126"/>
      <c r="CR83" s="126"/>
      <c r="CS83" s="126"/>
      <c r="CT83" s="126"/>
      <c r="CU83" s="126"/>
      <c r="CX83" s="126"/>
      <c r="DH83" s="126"/>
      <c r="DR83" s="126"/>
      <c r="EB83" s="126"/>
      <c r="EL83" s="126"/>
      <c r="EV83" s="126"/>
      <c r="FF83" s="126"/>
      <c r="FP83" s="126"/>
      <c r="FZ83" s="126"/>
      <c r="GJ83" s="126"/>
      <c r="GT83" s="126"/>
      <c r="HD83" s="126"/>
      <c r="HN83" s="126"/>
      <c r="HX83" s="126"/>
      <c r="IH83" s="126"/>
      <c r="IR83" s="126"/>
      <c r="JB83" s="126"/>
      <c r="JL83" s="126"/>
      <c r="JV83" s="126"/>
      <c r="KF83" s="126"/>
      <c r="KP83" s="126"/>
      <c r="KZ83" s="126"/>
      <c r="LJ83" s="126"/>
      <c r="LT83" s="126"/>
    </row>
    <row xmlns:x14ac="http://schemas.microsoft.com/office/spreadsheetml/2009/9/ac" r="84" s="3" customFormat="true" x14ac:dyDescent="0.25">
      <c r="A84" s="405" t="str">
        <f ca="true">IF(ISBLANK('Data Summary'!A86),"",'Data Summary'!A86)</f>
        <v/>
      </c>
      <c r="B84" s="126"/>
      <c r="L84" s="126"/>
      <c r="V84" s="126"/>
      <c r="AF84" s="126"/>
      <c r="AP84" s="126"/>
      <c r="AZ84" s="126"/>
      <c r="BJ84" s="126"/>
      <c r="BT84" s="126"/>
      <c r="CD84" s="126"/>
      <c r="CN84" s="126"/>
      <c r="CO84" s="126"/>
      <c r="CP84" s="126"/>
      <c r="CQ84" s="126"/>
      <c r="CR84" s="126"/>
      <c r="CS84" s="126"/>
      <c r="CT84" s="126"/>
      <c r="CU84" s="126"/>
      <c r="CX84" s="126"/>
      <c r="DH84" s="126"/>
      <c r="DR84" s="126"/>
      <c r="EB84" s="126"/>
      <c r="EL84" s="126"/>
      <c r="EV84" s="126"/>
      <c r="FF84" s="126"/>
      <c r="FP84" s="126"/>
      <c r="FZ84" s="126"/>
      <c r="GJ84" s="126"/>
      <c r="GT84" s="126"/>
      <c r="HD84" s="126"/>
      <c r="HN84" s="126"/>
      <c r="HX84" s="126"/>
      <c r="IH84" s="126"/>
      <c r="IR84" s="126"/>
      <c r="JB84" s="126"/>
      <c r="JL84" s="126"/>
      <c r="JV84" s="126"/>
      <c r="KF84" s="126"/>
      <c r="KP84" s="126"/>
      <c r="KZ84" s="126"/>
      <c r="LJ84" s="126"/>
      <c r="LT84" s="126"/>
    </row>
    <row xmlns:x14ac="http://schemas.microsoft.com/office/spreadsheetml/2009/9/ac" r="85" s="3" customFormat="true" x14ac:dyDescent="0.25">
      <c r="A85" s="405" t="str">
        <f ca="true">IF(ISBLANK('Data Summary'!A87),"",'Data Summary'!A87)</f>
        <v/>
      </c>
      <c r="B85" s="126"/>
      <c r="L85" s="126"/>
      <c r="V85" s="126"/>
      <c r="AF85" s="126"/>
      <c r="AP85" s="126"/>
      <c r="AZ85" s="126"/>
      <c r="BJ85" s="126"/>
      <c r="BT85" s="126"/>
      <c r="CD85" s="126"/>
      <c r="CN85" s="126"/>
      <c r="CO85" s="126"/>
      <c r="CP85" s="126"/>
      <c r="CQ85" s="126"/>
      <c r="CR85" s="126"/>
      <c r="CS85" s="126"/>
      <c r="CT85" s="126"/>
      <c r="CU85" s="126"/>
      <c r="CX85" s="126"/>
      <c r="DH85" s="126"/>
      <c r="DR85" s="126"/>
      <c r="EB85" s="126"/>
      <c r="EL85" s="126"/>
      <c r="EV85" s="126"/>
      <c r="FF85" s="126"/>
      <c r="FP85" s="126"/>
      <c r="FZ85" s="126"/>
      <c r="GJ85" s="126"/>
      <c r="GT85" s="126"/>
      <c r="HD85" s="126"/>
      <c r="HN85" s="126"/>
      <c r="HX85" s="126"/>
      <c r="IH85" s="126"/>
      <c r="IR85" s="126"/>
      <c r="JB85" s="126"/>
      <c r="JL85" s="126"/>
      <c r="JV85" s="126"/>
      <c r="KF85" s="126"/>
      <c r="KP85" s="126"/>
      <c r="KZ85" s="126"/>
      <c r="LJ85" s="126"/>
      <c r="LT85" s="126"/>
    </row>
    <row xmlns:x14ac="http://schemas.microsoft.com/office/spreadsheetml/2009/9/ac" r="86" s="3" customFormat="true" x14ac:dyDescent="0.25">
      <c r="A86" s="405" t="str">
        <f ca="true">IF(ISBLANK('Data Summary'!A88),"",'Data Summary'!A88)</f>
        <v/>
      </c>
      <c r="B86" s="126"/>
      <c r="L86" s="126"/>
      <c r="V86" s="126"/>
      <c r="AF86" s="126"/>
      <c r="AP86" s="126"/>
      <c r="AZ86" s="126"/>
      <c r="BJ86" s="126"/>
      <c r="BT86" s="126"/>
      <c r="CD86" s="126"/>
      <c r="CN86" s="126"/>
      <c r="CO86" s="126"/>
      <c r="CP86" s="126"/>
      <c r="CQ86" s="126"/>
      <c r="CR86" s="126"/>
      <c r="CS86" s="126"/>
      <c r="CT86" s="126"/>
      <c r="CU86" s="126"/>
      <c r="CX86" s="126"/>
      <c r="DH86" s="126"/>
      <c r="DR86" s="126"/>
      <c r="EB86" s="126"/>
      <c r="EL86" s="126"/>
      <c r="EV86" s="126"/>
      <c r="FF86" s="126"/>
      <c r="FP86" s="126"/>
      <c r="FZ86" s="126"/>
      <c r="GJ86" s="126"/>
      <c r="GT86" s="126"/>
      <c r="HD86" s="126"/>
      <c r="HN86" s="126"/>
      <c r="HX86" s="126"/>
      <c r="IH86" s="126"/>
      <c r="IR86" s="126"/>
      <c r="JB86" s="126"/>
      <c r="JL86" s="126"/>
      <c r="JV86" s="126"/>
      <c r="KF86" s="126"/>
      <c r="KP86" s="126"/>
      <c r="KZ86" s="126"/>
      <c r="LJ86" s="126"/>
      <c r="LT86" s="126"/>
    </row>
    <row xmlns:x14ac="http://schemas.microsoft.com/office/spreadsheetml/2009/9/ac" r="87" s="3" customFormat="true" x14ac:dyDescent="0.25">
      <c r="A87" s="405" t="str">
        <f ca="true">IF(ISBLANK('Data Summary'!A89),"",'Data Summary'!A89)</f>
        <v/>
      </c>
      <c r="B87" s="126"/>
      <c r="L87" s="126"/>
      <c r="V87" s="126"/>
      <c r="AF87" s="126"/>
      <c r="AP87" s="126"/>
      <c r="AZ87" s="126"/>
      <c r="BJ87" s="126"/>
      <c r="BT87" s="126"/>
      <c r="CD87" s="126"/>
      <c r="CN87" s="126"/>
      <c r="CO87" s="126"/>
      <c r="CP87" s="126"/>
      <c r="CQ87" s="126"/>
      <c r="CR87" s="126"/>
      <c r="CS87" s="126"/>
      <c r="CT87" s="126"/>
      <c r="CU87" s="126"/>
      <c r="CX87" s="126"/>
      <c r="DH87" s="126"/>
      <c r="DR87" s="126"/>
      <c r="EB87" s="126"/>
      <c r="EL87" s="126"/>
      <c r="EV87" s="126"/>
      <c r="FF87" s="126"/>
      <c r="FP87" s="126"/>
      <c r="FZ87" s="126"/>
      <c r="GJ87" s="126"/>
      <c r="GT87" s="126"/>
      <c r="HD87" s="126"/>
      <c r="HN87" s="126"/>
      <c r="HX87" s="126"/>
      <c r="IH87" s="126"/>
      <c r="IR87" s="126"/>
      <c r="JB87" s="126"/>
      <c r="JL87" s="126"/>
      <c r="JV87" s="126"/>
      <c r="KF87" s="126"/>
      <c r="KP87" s="126"/>
      <c r="KZ87" s="126"/>
      <c r="LJ87" s="126"/>
      <c r="LT87" s="126"/>
    </row>
    <row xmlns:x14ac="http://schemas.microsoft.com/office/spreadsheetml/2009/9/ac" r="88" s="3" customFormat="true" x14ac:dyDescent="0.25">
      <c r="A88" s="405" t="str">
        <f ca="true">IF(ISBLANK('Data Summary'!A90),"",'Data Summary'!A90)</f>
        <v/>
      </c>
      <c r="B88" s="126"/>
      <c r="L88" s="126"/>
      <c r="V88" s="126"/>
      <c r="AF88" s="126"/>
      <c r="AP88" s="126"/>
      <c r="AZ88" s="126"/>
      <c r="BJ88" s="126"/>
      <c r="BT88" s="126"/>
      <c r="CD88" s="126"/>
      <c r="CN88" s="126"/>
      <c r="CO88" s="126"/>
      <c r="CP88" s="126"/>
      <c r="CQ88" s="126"/>
      <c r="CR88" s="126"/>
      <c r="CS88" s="126"/>
      <c r="CT88" s="126"/>
      <c r="CU88" s="126"/>
      <c r="CX88" s="126"/>
      <c r="DH88" s="126"/>
      <c r="DR88" s="126"/>
      <c r="EB88" s="126"/>
      <c r="EL88" s="126"/>
      <c r="EV88" s="126"/>
      <c r="FF88" s="126"/>
      <c r="FP88" s="126"/>
      <c r="FZ88" s="126"/>
      <c r="GJ88" s="126"/>
      <c r="GT88" s="126"/>
      <c r="HD88" s="126"/>
      <c r="HN88" s="126"/>
      <c r="HX88" s="126"/>
      <c r="IH88" s="126"/>
      <c r="IR88" s="126"/>
      <c r="JB88" s="126"/>
      <c r="JL88" s="126"/>
      <c r="JV88" s="126"/>
      <c r="KF88" s="126"/>
      <c r="KP88" s="126"/>
      <c r="KZ88" s="126"/>
      <c r="LJ88" s="126"/>
      <c r="LT88" s="126"/>
    </row>
    <row xmlns:x14ac="http://schemas.microsoft.com/office/spreadsheetml/2009/9/ac" r="89" s="3" customFormat="true" x14ac:dyDescent="0.25">
      <c r="A89" s="405" t="str">
        <f ca="true">IF(ISBLANK('Data Summary'!A91),"",'Data Summary'!A91)</f>
        <v/>
      </c>
      <c r="B89" s="126"/>
      <c r="L89" s="126"/>
      <c r="V89" s="126"/>
      <c r="AF89" s="126"/>
      <c r="AP89" s="126"/>
      <c r="AZ89" s="126"/>
      <c r="BJ89" s="126"/>
      <c r="BT89" s="126"/>
      <c r="CD89" s="126"/>
      <c r="CN89" s="126"/>
      <c r="CO89" s="126"/>
      <c r="CP89" s="126"/>
      <c r="CQ89" s="126"/>
      <c r="CR89" s="126"/>
      <c r="CS89" s="126"/>
      <c r="CT89" s="126"/>
      <c r="CU89" s="126"/>
      <c r="CX89" s="126"/>
      <c r="DH89" s="126"/>
      <c r="DR89" s="126"/>
      <c r="EB89" s="126"/>
      <c r="EL89" s="126"/>
      <c r="EV89" s="126"/>
      <c r="FF89" s="126"/>
      <c r="FP89" s="126"/>
      <c r="FZ89" s="126"/>
      <c r="GJ89" s="126"/>
      <c r="GT89" s="126"/>
      <c r="HD89" s="126"/>
      <c r="HN89" s="126"/>
      <c r="HX89" s="126"/>
      <c r="IH89" s="126"/>
      <c r="IR89" s="126"/>
      <c r="JB89" s="126"/>
      <c r="JL89" s="126"/>
      <c r="JV89" s="126"/>
      <c r="KF89" s="126"/>
      <c r="KP89" s="126"/>
      <c r="KZ89" s="126"/>
      <c r="LJ89" s="126"/>
      <c r="LT89" s="126"/>
    </row>
    <row xmlns:x14ac="http://schemas.microsoft.com/office/spreadsheetml/2009/9/ac" r="90" s="3" customFormat="true" x14ac:dyDescent="0.25">
      <c r="A90" s="405" t="str">
        <f ca="true">IF(ISBLANK('Data Summary'!A92),"",'Data Summary'!A92)</f>
        <v/>
      </c>
      <c r="B90" s="126"/>
      <c r="L90" s="126"/>
      <c r="V90" s="126"/>
      <c r="AF90" s="126"/>
      <c r="AP90" s="126"/>
      <c r="AZ90" s="126"/>
      <c r="BJ90" s="126"/>
      <c r="BT90" s="126"/>
      <c r="CD90" s="126"/>
      <c r="CN90" s="126"/>
      <c r="CO90" s="126"/>
      <c r="CP90" s="126"/>
      <c r="CQ90" s="126"/>
      <c r="CR90" s="126"/>
      <c r="CS90" s="126"/>
      <c r="CT90" s="126"/>
      <c r="CU90" s="126"/>
      <c r="CX90" s="126"/>
      <c r="DH90" s="126"/>
      <c r="DR90" s="126"/>
      <c r="EB90" s="126"/>
      <c r="EL90" s="126"/>
      <c r="EV90" s="126"/>
      <c r="FF90" s="126"/>
      <c r="FP90" s="126"/>
      <c r="FZ90" s="126"/>
      <c r="GJ90" s="126"/>
      <c r="GT90" s="126"/>
      <c r="HD90" s="126"/>
      <c r="HN90" s="126"/>
      <c r="HX90" s="126"/>
      <c r="IH90" s="126"/>
      <c r="IR90" s="126"/>
      <c r="JB90" s="126"/>
      <c r="JL90" s="126"/>
      <c r="JV90" s="126"/>
      <c r="KF90" s="126"/>
      <c r="KP90" s="126"/>
      <c r="KZ90" s="126"/>
      <c r="LJ90" s="126"/>
      <c r="LT90" s="126"/>
    </row>
    <row xmlns:x14ac="http://schemas.microsoft.com/office/spreadsheetml/2009/9/ac" r="91" s="3" customFormat="true" x14ac:dyDescent="0.25">
      <c r="A91" s="405" t="str">
        <f ca="true">IF(ISBLANK('Data Summary'!A93),"",'Data Summary'!A93)</f>
        <v/>
      </c>
      <c r="B91" s="126"/>
      <c r="L91" s="126"/>
      <c r="V91" s="126"/>
      <c r="AF91" s="126"/>
      <c r="AP91" s="126"/>
      <c r="AZ91" s="126"/>
      <c r="BJ91" s="126"/>
      <c r="BT91" s="126"/>
      <c r="CD91" s="126"/>
      <c r="CN91" s="126"/>
      <c r="CO91" s="126"/>
      <c r="CP91" s="126"/>
      <c r="CQ91" s="126"/>
      <c r="CR91" s="126"/>
      <c r="CS91" s="126"/>
      <c r="CT91" s="126"/>
      <c r="CU91" s="126"/>
      <c r="CX91" s="126"/>
      <c r="DH91" s="126"/>
      <c r="DR91" s="126"/>
      <c r="EB91" s="126"/>
      <c r="EL91" s="126"/>
      <c r="EV91" s="126"/>
      <c r="FF91" s="126"/>
      <c r="FP91" s="126"/>
      <c r="FZ91" s="126"/>
      <c r="GJ91" s="126"/>
      <c r="GT91" s="126"/>
      <c r="HD91" s="126"/>
      <c r="HN91" s="126"/>
      <c r="HX91" s="126"/>
      <c r="IH91" s="126"/>
      <c r="IR91" s="126"/>
      <c r="JB91" s="126"/>
      <c r="JL91" s="126"/>
      <c r="JV91" s="126"/>
      <c r="KF91" s="126"/>
      <c r="KP91" s="126"/>
      <c r="KZ91" s="126"/>
      <c r="LJ91" s="126"/>
      <c r="LT91" s="126"/>
    </row>
    <row xmlns:x14ac="http://schemas.microsoft.com/office/spreadsheetml/2009/9/ac" r="92" s="3" customFormat="true" x14ac:dyDescent="0.25">
      <c r="A92" s="405" t="str">
        <f ca="true">IF(ISBLANK('Data Summary'!A94),"",'Data Summary'!A94)</f>
        <v/>
      </c>
      <c r="B92" s="126"/>
      <c r="L92" s="126"/>
      <c r="V92" s="126"/>
      <c r="AF92" s="126"/>
      <c r="AP92" s="126"/>
      <c r="AZ92" s="126"/>
      <c r="BJ92" s="126"/>
      <c r="BT92" s="126"/>
      <c r="CD92" s="126"/>
      <c r="CN92" s="126"/>
      <c r="CO92" s="126"/>
      <c r="CP92" s="126"/>
      <c r="CQ92" s="126"/>
      <c r="CR92" s="126"/>
      <c r="CS92" s="126"/>
      <c r="CT92" s="126"/>
      <c r="CU92" s="126"/>
      <c r="CX92" s="126"/>
      <c r="DH92" s="126"/>
      <c r="DR92" s="126"/>
      <c r="EB92" s="126"/>
      <c r="EL92" s="126"/>
      <c r="EV92" s="126"/>
      <c r="FF92" s="126"/>
      <c r="FP92" s="126"/>
      <c r="FZ92" s="126"/>
      <c r="GJ92" s="126"/>
      <c r="GT92" s="126"/>
      <c r="HD92" s="126"/>
      <c r="HN92" s="126"/>
      <c r="HX92" s="126"/>
      <c r="IH92" s="126"/>
      <c r="IR92" s="126"/>
      <c r="JB92" s="126"/>
      <c r="JL92" s="126"/>
      <c r="JV92" s="126"/>
      <c r="KF92" s="126"/>
      <c r="KP92" s="126"/>
      <c r="KZ92" s="126"/>
      <c r="LJ92" s="126"/>
      <c r="LT92" s="126"/>
    </row>
    <row xmlns:x14ac="http://schemas.microsoft.com/office/spreadsheetml/2009/9/ac" r="93" s="3" customFormat="true" x14ac:dyDescent="0.25">
      <c r="A93" s="405" t="str">
        <f ca="true">IF(ISBLANK('Data Summary'!A95),"",'Data Summary'!A95)</f>
        <v/>
      </c>
      <c r="B93" s="126"/>
      <c r="L93" s="126"/>
      <c r="V93" s="126"/>
      <c r="AF93" s="126"/>
      <c r="AP93" s="126"/>
      <c r="AZ93" s="126"/>
      <c r="BJ93" s="126"/>
      <c r="BT93" s="126"/>
      <c r="CD93" s="126"/>
      <c r="CN93" s="126"/>
      <c r="CO93" s="126"/>
      <c r="CP93" s="126"/>
      <c r="CQ93" s="126"/>
      <c r="CR93" s="126"/>
      <c r="CS93" s="126"/>
      <c r="CT93" s="126"/>
      <c r="CU93" s="126"/>
      <c r="CX93" s="126"/>
      <c r="DH93" s="126"/>
      <c r="DR93" s="126"/>
      <c r="EB93" s="126"/>
      <c r="EL93" s="126"/>
      <c r="EV93" s="126"/>
      <c r="FF93" s="126"/>
      <c r="FP93" s="126"/>
      <c r="FZ93" s="126"/>
      <c r="GJ93" s="126"/>
      <c r="GT93" s="126"/>
      <c r="HD93" s="126"/>
      <c r="HN93" s="126"/>
      <c r="HX93" s="126"/>
      <c r="IH93" s="126"/>
      <c r="IR93" s="126"/>
      <c r="JB93" s="126"/>
      <c r="JL93" s="126"/>
      <c r="JV93" s="126"/>
      <c r="KF93" s="126"/>
      <c r="KP93" s="126"/>
      <c r="KZ93" s="126"/>
      <c r="LJ93" s="126"/>
      <c r="LT93" s="126"/>
    </row>
    <row xmlns:x14ac="http://schemas.microsoft.com/office/spreadsheetml/2009/9/ac" r="94" s="3" customFormat="true" x14ac:dyDescent="0.25">
      <c r="A94" s="405" t="str">
        <f ca="true">IF(ISBLANK('Data Summary'!A96),"",'Data Summary'!A96)</f>
        <v/>
      </c>
      <c r="B94" s="126"/>
      <c r="L94" s="126"/>
      <c r="V94" s="126"/>
      <c r="AF94" s="126"/>
      <c r="AP94" s="126"/>
      <c r="AZ94" s="126"/>
      <c r="BJ94" s="126"/>
      <c r="BT94" s="126"/>
      <c r="CD94" s="126"/>
      <c r="CN94" s="126"/>
      <c r="CO94" s="126"/>
      <c r="CP94" s="126"/>
      <c r="CQ94" s="126"/>
      <c r="CR94" s="126"/>
      <c r="CS94" s="126"/>
      <c r="CT94" s="126"/>
      <c r="CU94" s="126"/>
      <c r="CX94" s="126"/>
      <c r="DH94" s="126"/>
      <c r="DR94" s="126"/>
      <c r="EB94" s="126"/>
      <c r="EL94" s="126"/>
      <c r="EV94" s="126"/>
      <c r="FF94" s="126"/>
      <c r="FP94" s="126"/>
      <c r="FZ94" s="126"/>
      <c r="GJ94" s="126"/>
      <c r="GT94" s="126"/>
      <c r="HD94" s="126"/>
      <c r="HN94" s="126"/>
      <c r="HX94" s="126"/>
      <c r="IH94" s="126"/>
      <c r="IR94" s="126"/>
      <c r="JB94" s="126"/>
      <c r="JL94" s="126"/>
      <c r="JV94" s="126"/>
      <c r="KF94" s="126"/>
      <c r="KP94" s="126"/>
      <c r="KZ94" s="126"/>
      <c r="LJ94" s="126"/>
      <c r="LT94" s="126"/>
    </row>
    <row xmlns:x14ac="http://schemas.microsoft.com/office/spreadsheetml/2009/9/ac" r="95" s="3" customFormat="true" x14ac:dyDescent="0.25">
      <c r="A95" s="405" t="str">
        <f ca="true">IF(ISBLANK('Data Summary'!A97),"",'Data Summary'!A97)</f>
        <v/>
      </c>
      <c r="B95" s="126"/>
      <c r="L95" s="126"/>
      <c r="V95" s="126"/>
      <c r="AF95" s="126"/>
      <c r="AP95" s="126"/>
      <c r="AZ95" s="126"/>
      <c r="BJ95" s="126"/>
      <c r="BT95" s="126"/>
      <c r="CD95" s="126"/>
      <c r="CN95" s="126"/>
      <c r="CO95" s="126"/>
      <c r="CP95" s="126"/>
      <c r="CQ95" s="126"/>
      <c r="CR95" s="126"/>
      <c r="CS95" s="126"/>
      <c r="CT95" s="126"/>
      <c r="CU95" s="126"/>
      <c r="CX95" s="126"/>
      <c r="DH95" s="126"/>
      <c r="DR95" s="126"/>
      <c r="EB95" s="126"/>
      <c r="EL95" s="126"/>
      <c r="EV95" s="126"/>
      <c r="FF95" s="126"/>
      <c r="FP95" s="126"/>
      <c r="FZ95" s="126"/>
      <c r="GJ95" s="126"/>
      <c r="GT95" s="126"/>
      <c r="HD95" s="126"/>
      <c r="HN95" s="126"/>
      <c r="HX95" s="126"/>
      <c r="IH95" s="126"/>
      <c r="IR95" s="126"/>
      <c r="JB95" s="126"/>
      <c r="JL95" s="126"/>
      <c r="JV95" s="126"/>
      <c r="KF95" s="126"/>
      <c r="KP95" s="126"/>
      <c r="KZ95" s="126"/>
      <c r="LJ95" s="126"/>
      <c r="LT95" s="126"/>
    </row>
    <row xmlns:x14ac="http://schemas.microsoft.com/office/spreadsheetml/2009/9/ac" r="96" s="3" customFormat="true" x14ac:dyDescent="0.25">
      <c r="A96" s="405" t="str">
        <f ca="true">IF(ISBLANK('Data Summary'!A98),"",'Data Summary'!A98)</f>
        <v/>
      </c>
      <c r="B96" s="126"/>
      <c r="L96" s="126"/>
      <c r="V96" s="126"/>
      <c r="AF96" s="126"/>
      <c r="AP96" s="126"/>
      <c r="AZ96" s="126"/>
      <c r="BJ96" s="126"/>
      <c r="BT96" s="126"/>
      <c r="CD96" s="126"/>
      <c r="CN96" s="126"/>
      <c r="CO96" s="126"/>
      <c r="CP96" s="126"/>
      <c r="CQ96" s="126"/>
      <c r="CR96" s="126"/>
      <c r="CS96" s="126"/>
      <c r="CT96" s="126"/>
      <c r="CU96" s="126"/>
      <c r="CX96" s="126"/>
      <c r="DH96" s="126"/>
      <c r="DR96" s="126"/>
      <c r="EB96" s="126"/>
      <c r="EL96" s="126"/>
      <c r="EV96" s="126"/>
      <c r="FF96" s="126"/>
      <c r="FP96" s="126"/>
      <c r="FZ96" s="126"/>
      <c r="GJ96" s="126"/>
      <c r="GT96" s="126"/>
      <c r="HD96" s="126"/>
      <c r="HN96" s="126"/>
      <c r="HX96" s="126"/>
      <c r="IH96" s="126"/>
      <c r="IR96" s="126"/>
      <c r="JB96" s="126"/>
      <c r="JL96" s="126"/>
      <c r="JV96" s="126"/>
      <c r="KF96" s="126"/>
      <c r="KP96" s="126"/>
      <c r="KZ96" s="126"/>
      <c r="LJ96" s="126"/>
      <c r="LT96" s="126"/>
    </row>
    <row xmlns:x14ac="http://schemas.microsoft.com/office/spreadsheetml/2009/9/ac" r="97" s="3" customFormat="true" x14ac:dyDescent="0.25">
      <c r="A97" s="405" t="str">
        <f ca="true">IF(ISBLANK('Data Summary'!A99),"",'Data Summary'!A99)</f>
        <v/>
      </c>
      <c r="B97" s="126"/>
      <c r="L97" s="126"/>
      <c r="V97" s="126"/>
      <c r="AF97" s="126"/>
      <c r="AP97" s="126"/>
      <c r="AZ97" s="126"/>
      <c r="BJ97" s="126"/>
      <c r="BT97" s="126"/>
      <c r="CD97" s="126"/>
      <c r="CN97" s="126"/>
      <c r="CO97" s="126"/>
      <c r="CP97" s="126"/>
      <c r="CQ97" s="126"/>
      <c r="CR97" s="126"/>
      <c r="CS97" s="126"/>
      <c r="CT97" s="126"/>
      <c r="CU97" s="126"/>
      <c r="CX97" s="126"/>
      <c r="DH97" s="126"/>
      <c r="DR97" s="126"/>
      <c r="EB97" s="126"/>
      <c r="EL97" s="126"/>
      <c r="EV97" s="126"/>
      <c r="FF97" s="126"/>
      <c r="FP97" s="126"/>
      <c r="FZ97" s="126"/>
      <c r="GJ97" s="126"/>
      <c r="GT97" s="126"/>
      <c r="HD97" s="126"/>
      <c r="HN97" s="126"/>
      <c r="HX97" s="126"/>
      <c r="IH97" s="126"/>
      <c r="IR97" s="126"/>
      <c r="JB97" s="126"/>
      <c r="JL97" s="126"/>
      <c r="JV97" s="126"/>
      <c r="KF97" s="126"/>
      <c r="KP97" s="126"/>
      <c r="KZ97" s="126"/>
      <c r="LJ97" s="126"/>
      <c r="LT97" s="126"/>
    </row>
    <row xmlns:x14ac="http://schemas.microsoft.com/office/spreadsheetml/2009/9/ac" r="98" s="3" customFormat="true" x14ac:dyDescent="0.25">
      <c r="A98" s="405" t="str">
        <f ca="true">IF(ISBLANK('Data Summary'!A100),"",'Data Summary'!A100)</f>
        <v/>
      </c>
      <c r="B98" s="126"/>
      <c r="L98" s="126"/>
      <c r="V98" s="126"/>
      <c r="AF98" s="126"/>
      <c r="AP98" s="126"/>
      <c r="AZ98" s="126"/>
      <c r="BJ98" s="126"/>
      <c r="BT98" s="126"/>
      <c r="CD98" s="126"/>
      <c r="CN98" s="126"/>
      <c r="CO98" s="126"/>
      <c r="CP98" s="126"/>
      <c r="CQ98" s="126"/>
      <c r="CR98" s="126"/>
      <c r="CS98" s="126"/>
      <c r="CT98" s="126"/>
      <c r="CU98" s="126"/>
      <c r="CX98" s="126"/>
      <c r="DH98" s="126"/>
      <c r="DR98" s="126"/>
      <c r="EB98" s="126"/>
      <c r="EL98" s="126"/>
      <c r="EV98" s="126"/>
      <c r="FF98" s="126"/>
      <c r="FP98" s="126"/>
      <c r="FZ98" s="126"/>
      <c r="GJ98" s="126"/>
      <c r="GT98" s="126"/>
      <c r="HD98" s="126"/>
      <c r="HN98" s="126"/>
      <c r="HX98" s="126"/>
      <c r="IH98" s="126"/>
      <c r="IR98" s="126"/>
      <c r="JB98" s="126"/>
      <c r="JL98" s="126"/>
      <c r="JV98" s="126"/>
      <c r="KF98" s="126"/>
      <c r="KP98" s="126"/>
      <c r="KZ98" s="126"/>
      <c r="LJ98" s="126"/>
      <c r="LT98" s="126"/>
    </row>
    <row xmlns:x14ac="http://schemas.microsoft.com/office/spreadsheetml/2009/9/ac" r="99" s="3" customFormat="true" x14ac:dyDescent="0.25">
      <c r="A99" s="405" t="str">
        <f ca="true">IF(ISBLANK('Data Summary'!A101),"",'Data Summary'!A101)</f>
        <v/>
      </c>
      <c r="B99" s="126"/>
      <c r="L99" s="126"/>
      <c r="V99" s="126"/>
      <c r="AF99" s="126"/>
      <c r="AP99" s="126"/>
      <c r="AZ99" s="126"/>
      <c r="BJ99" s="126"/>
      <c r="BT99" s="126"/>
      <c r="CD99" s="126"/>
      <c r="CN99" s="126"/>
      <c r="CO99" s="126"/>
      <c r="CP99" s="126"/>
      <c r="CQ99" s="126"/>
      <c r="CR99" s="126"/>
      <c r="CS99" s="126"/>
      <c r="CT99" s="126"/>
      <c r="CU99" s="126"/>
      <c r="CX99" s="126"/>
      <c r="DH99" s="126"/>
      <c r="DR99" s="126"/>
      <c r="EB99" s="126"/>
      <c r="EL99" s="126"/>
      <c r="EV99" s="126"/>
      <c r="FF99" s="126"/>
      <c r="FP99" s="126"/>
      <c r="FZ99" s="126"/>
      <c r="GJ99" s="126"/>
      <c r="GT99" s="126"/>
      <c r="HD99" s="126"/>
      <c r="HN99" s="126"/>
      <c r="HX99" s="126"/>
      <c r="IH99" s="126"/>
      <c r="IR99" s="126"/>
      <c r="JB99" s="126"/>
      <c r="JL99" s="126"/>
      <c r="JV99" s="126"/>
      <c r="KF99" s="126"/>
      <c r="KP99" s="126"/>
      <c r="KZ99" s="126"/>
      <c r="LJ99" s="126"/>
      <c r="LT99" s="126"/>
    </row>
    <row xmlns:x14ac="http://schemas.microsoft.com/office/spreadsheetml/2009/9/ac" r="100" s="3" customFormat="true" x14ac:dyDescent="0.25">
      <c r="A100" s="405" t="str">
        <f ca="true">IF(ISBLANK('Data Summary'!A102),"",'Data Summary'!A102)</f>
        <v/>
      </c>
      <c r="B100" s="126"/>
      <c r="L100" s="126"/>
      <c r="V100" s="126"/>
      <c r="AF100" s="126"/>
      <c r="AP100" s="126"/>
      <c r="AZ100" s="126"/>
      <c r="BJ100" s="126"/>
      <c r="BT100" s="126"/>
      <c r="CD100" s="126"/>
      <c r="CN100" s="126"/>
      <c r="CO100" s="126"/>
      <c r="CP100" s="126"/>
      <c r="CQ100" s="126"/>
      <c r="CR100" s="126"/>
      <c r="CS100" s="126"/>
      <c r="CT100" s="126"/>
      <c r="CU100" s="126"/>
      <c r="CX100" s="126"/>
      <c r="DH100" s="126"/>
      <c r="DR100" s="126"/>
      <c r="EB100" s="126"/>
      <c r="EL100" s="126"/>
      <c r="EV100" s="126"/>
      <c r="FF100" s="126"/>
      <c r="FP100" s="126"/>
      <c r="FZ100" s="126"/>
      <c r="GJ100" s="126"/>
      <c r="GT100" s="126"/>
      <c r="HD100" s="126"/>
      <c r="HN100" s="126"/>
      <c r="HX100" s="126"/>
      <c r="IH100" s="126"/>
      <c r="IR100" s="126"/>
      <c r="JB100" s="126"/>
      <c r="JL100" s="126"/>
      <c r="JV100" s="126"/>
      <c r="KF100" s="126"/>
      <c r="KP100" s="126"/>
      <c r="KZ100" s="126"/>
      <c r="LJ100" s="126"/>
      <c r="LT100" s="126"/>
    </row>
    <row xmlns:x14ac="http://schemas.microsoft.com/office/spreadsheetml/2009/9/ac" r="101" s="3" customFormat="true" x14ac:dyDescent="0.25">
      <c r="A101" s="405" t="str">
        <f ca="true">IF(ISBLANK('Data Summary'!A103),"",'Data Summary'!A103)</f>
        <v/>
      </c>
      <c r="B101" s="126"/>
      <c r="L101" s="126"/>
      <c r="V101" s="126"/>
      <c r="AF101" s="126"/>
      <c r="AP101" s="126"/>
      <c r="AZ101" s="126"/>
      <c r="BJ101" s="126"/>
      <c r="BT101" s="126"/>
      <c r="CD101" s="126"/>
      <c r="CN101" s="126"/>
      <c r="CO101" s="126"/>
      <c r="CP101" s="126"/>
      <c r="CQ101" s="126"/>
      <c r="CR101" s="126"/>
      <c r="CS101" s="126"/>
      <c r="CT101" s="126"/>
      <c r="CU101" s="126"/>
      <c r="CX101" s="126"/>
      <c r="DH101" s="126"/>
      <c r="DR101" s="126"/>
      <c r="EB101" s="126"/>
      <c r="EL101" s="126"/>
      <c r="EV101" s="126"/>
      <c r="FF101" s="126"/>
      <c r="FP101" s="126"/>
      <c r="FZ101" s="126"/>
      <c r="GJ101" s="126"/>
      <c r="GT101" s="126"/>
      <c r="HD101" s="126"/>
      <c r="HN101" s="126"/>
      <c r="HX101" s="126"/>
      <c r="IH101" s="126"/>
      <c r="IR101" s="126"/>
      <c r="JB101" s="126"/>
      <c r="JL101" s="126"/>
      <c r="JV101" s="126"/>
      <c r="KF101" s="126"/>
      <c r="KP101" s="126"/>
      <c r="KZ101" s="126"/>
      <c r="LJ101" s="126"/>
      <c r="LT101" s="126"/>
    </row>
    <row xmlns:x14ac="http://schemas.microsoft.com/office/spreadsheetml/2009/9/ac" r="102" s="3" customFormat="true" x14ac:dyDescent="0.25">
      <c r="A102" s="405" t="str">
        <f ca="true">IF(ISBLANK('Data Summary'!A104),"",'Data Summary'!A104)</f>
        <v/>
      </c>
      <c r="B102" s="126"/>
      <c r="L102" s="126"/>
      <c r="V102" s="126"/>
      <c r="AF102" s="126"/>
      <c r="AP102" s="126"/>
      <c r="AZ102" s="126"/>
      <c r="BJ102" s="126"/>
      <c r="BT102" s="126"/>
      <c r="CD102" s="126"/>
      <c r="CN102" s="126"/>
      <c r="CO102" s="126"/>
      <c r="CP102" s="126"/>
      <c r="CQ102" s="126"/>
      <c r="CR102" s="126"/>
      <c r="CS102" s="126"/>
      <c r="CT102" s="126"/>
      <c r="CU102" s="126"/>
      <c r="CX102" s="126"/>
      <c r="DH102" s="126"/>
      <c r="DR102" s="126"/>
      <c r="EB102" s="126"/>
      <c r="EL102" s="126"/>
      <c r="EV102" s="126"/>
      <c r="FF102" s="126"/>
      <c r="FP102" s="126"/>
      <c r="FZ102" s="126"/>
      <c r="GJ102" s="126"/>
      <c r="GT102" s="126"/>
      <c r="HD102" s="126"/>
      <c r="HN102" s="126"/>
      <c r="HX102" s="126"/>
      <c r="IH102" s="126"/>
      <c r="IR102" s="126"/>
      <c r="JB102" s="126"/>
      <c r="JL102" s="126"/>
      <c r="JV102" s="126"/>
      <c r="KF102" s="126"/>
      <c r="KP102" s="126"/>
      <c r="KZ102" s="126"/>
      <c r="LJ102" s="126"/>
      <c r="LT102" s="126"/>
    </row>
    <row xmlns:x14ac="http://schemas.microsoft.com/office/spreadsheetml/2009/9/ac" r="103" s="3" customFormat="true" x14ac:dyDescent="0.25">
      <c r="A103" s="405" t="str">
        <f ca="true">IF(ISBLANK('Data Summary'!A105),"",'Data Summary'!A105)</f>
        <v/>
      </c>
      <c r="B103" s="126"/>
      <c r="L103" s="126"/>
      <c r="V103" s="126"/>
      <c r="AF103" s="126"/>
      <c r="AP103" s="126"/>
      <c r="AZ103" s="126"/>
      <c r="BJ103" s="126"/>
      <c r="BT103" s="126"/>
      <c r="CD103" s="126"/>
      <c r="CN103" s="126"/>
      <c r="CO103" s="126"/>
      <c r="CP103" s="126"/>
      <c r="CQ103" s="126"/>
      <c r="CR103" s="126"/>
      <c r="CS103" s="126"/>
      <c r="CT103" s="126"/>
      <c r="CU103" s="126"/>
      <c r="CX103" s="126"/>
      <c r="DH103" s="126"/>
      <c r="DR103" s="126"/>
      <c r="EB103" s="126"/>
      <c r="EL103" s="126"/>
      <c r="EV103" s="126"/>
      <c r="FF103" s="126"/>
      <c r="FP103" s="126"/>
      <c r="FZ103" s="126"/>
      <c r="GJ103" s="126"/>
      <c r="GT103" s="126"/>
      <c r="HD103" s="126"/>
      <c r="HN103" s="126"/>
      <c r="HX103" s="126"/>
      <c r="IH103" s="126"/>
      <c r="IR103" s="126"/>
      <c r="JB103" s="126"/>
      <c r="JL103" s="126"/>
      <c r="JV103" s="126"/>
      <c r="KF103" s="126"/>
      <c r="KP103" s="126"/>
      <c r="KZ103" s="126"/>
      <c r="LJ103" s="126"/>
      <c r="LT103" s="126"/>
    </row>
    <row xmlns:x14ac="http://schemas.microsoft.com/office/spreadsheetml/2009/9/ac" r="104" s="3" customFormat="true" x14ac:dyDescent="0.25">
      <c r="A104" s="405" t="str">
        <f ca="true">IF(ISBLANK('Data Summary'!A106),"",'Data Summary'!A106)</f>
        <v/>
      </c>
      <c r="B104" s="126"/>
      <c r="L104" s="126"/>
      <c r="V104" s="126"/>
      <c r="AF104" s="126"/>
      <c r="AP104" s="126"/>
      <c r="AZ104" s="126"/>
      <c r="BJ104" s="126"/>
      <c r="BT104" s="126"/>
      <c r="CD104" s="126"/>
      <c r="CN104" s="126"/>
      <c r="CO104" s="126"/>
      <c r="CP104" s="126"/>
      <c r="CQ104" s="126"/>
      <c r="CR104" s="126"/>
      <c r="CS104" s="126"/>
      <c r="CT104" s="126"/>
      <c r="CU104" s="126"/>
      <c r="CX104" s="126"/>
      <c r="DH104" s="126"/>
      <c r="DR104" s="126"/>
      <c r="EB104" s="126"/>
      <c r="EL104" s="126"/>
      <c r="EV104" s="126"/>
      <c r="FF104" s="126"/>
      <c r="FP104" s="126"/>
      <c r="FZ104" s="126"/>
      <c r="GJ104" s="126"/>
      <c r="GT104" s="126"/>
      <c r="HD104" s="126"/>
      <c r="HN104" s="126"/>
      <c r="HX104" s="126"/>
      <c r="IH104" s="126"/>
      <c r="IR104" s="126"/>
      <c r="JB104" s="126"/>
      <c r="JL104" s="126"/>
      <c r="JV104" s="126"/>
      <c r="KF104" s="126"/>
      <c r="KP104" s="126"/>
      <c r="KZ104" s="126"/>
      <c r="LJ104" s="126"/>
      <c r="LT104" s="126"/>
    </row>
    <row xmlns:x14ac="http://schemas.microsoft.com/office/spreadsheetml/2009/9/ac" r="105" s="3" customFormat="true" x14ac:dyDescent="0.25">
      <c r="A105" s="405" t="str">
        <f ca="true">IF(ISBLANK('Data Summary'!A107),"",'Data Summary'!A107)</f>
        <v/>
      </c>
      <c r="B105" s="126"/>
      <c r="L105" s="126"/>
      <c r="V105" s="126"/>
      <c r="AF105" s="126"/>
      <c r="AP105" s="126"/>
      <c r="AZ105" s="126"/>
      <c r="BJ105" s="126"/>
      <c r="BT105" s="126"/>
      <c r="CD105" s="126"/>
      <c r="CN105" s="126"/>
      <c r="CO105" s="126"/>
      <c r="CP105" s="126"/>
      <c r="CQ105" s="126"/>
      <c r="CR105" s="126"/>
      <c r="CS105" s="126"/>
      <c r="CT105" s="126"/>
      <c r="CU105" s="126"/>
      <c r="CX105" s="126"/>
      <c r="DH105" s="126"/>
      <c r="DR105" s="126"/>
      <c r="EB105" s="126"/>
      <c r="EL105" s="126"/>
      <c r="EV105" s="126"/>
      <c r="FF105" s="126"/>
      <c r="FP105" s="126"/>
      <c r="FZ105" s="126"/>
      <c r="GJ105" s="126"/>
      <c r="GT105" s="126"/>
      <c r="HD105" s="126"/>
      <c r="HN105" s="126"/>
      <c r="HX105" s="126"/>
      <c r="IH105" s="126"/>
      <c r="IR105" s="126"/>
      <c r="JB105" s="126"/>
      <c r="JL105" s="126"/>
      <c r="JV105" s="126"/>
      <c r="KF105" s="126"/>
      <c r="KP105" s="126"/>
      <c r="KZ105" s="126"/>
      <c r="LJ105" s="126"/>
      <c r="LT105" s="126"/>
    </row>
    <row xmlns:x14ac="http://schemas.microsoft.com/office/spreadsheetml/2009/9/ac" r="106" s="3" customFormat="true" x14ac:dyDescent="0.25">
      <c r="A106" s="405" t="str">
        <f ca="true">IF(ISBLANK('Data Summary'!A108),"",'Data Summary'!A108)</f>
        <v/>
      </c>
      <c r="B106" s="126"/>
      <c r="L106" s="126"/>
      <c r="V106" s="126"/>
      <c r="AF106" s="126"/>
      <c r="AP106" s="126"/>
      <c r="AZ106" s="126"/>
      <c r="BJ106" s="126"/>
      <c r="BT106" s="126"/>
      <c r="CD106" s="126"/>
      <c r="CN106" s="126"/>
      <c r="CO106" s="126"/>
      <c r="CP106" s="126"/>
      <c r="CQ106" s="126"/>
      <c r="CR106" s="126"/>
      <c r="CS106" s="126"/>
      <c r="CT106" s="126"/>
      <c r="CU106" s="126"/>
      <c r="CX106" s="126"/>
      <c r="DH106" s="126"/>
      <c r="DR106" s="126"/>
      <c r="EB106" s="126"/>
      <c r="EL106" s="126"/>
      <c r="EV106" s="126"/>
      <c r="FF106" s="126"/>
      <c r="FP106" s="126"/>
      <c r="FZ106" s="126"/>
      <c r="GJ106" s="126"/>
      <c r="GT106" s="126"/>
      <c r="HD106" s="126"/>
      <c r="HN106" s="126"/>
      <c r="HX106" s="126"/>
      <c r="IH106" s="126"/>
      <c r="IR106" s="126"/>
      <c r="JB106" s="126"/>
      <c r="JL106" s="126"/>
      <c r="JV106" s="126"/>
      <c r="KF106" s="126"/>
      <c r="KP106" s="126"/>
      <c r="KZ106" s="126"/>
      <c r="LJ106" s="126"/>
      <c r="LT106" s="126"/>
    </row>
    <row xmlns:x14ac="http://schemas.microsoft.com/office/spreadsheetml/2009/9/ac" r="107" s="3" customFormat="true" x14ac:dyDescent="0.25">
      <c r="A107" s="405" t="str">
        <f ca="true">IF(ISBLANK('Data Summary'!A109),"",'Data Summary'!A109)</f>
        <v/>
      </c>
      <c r="B107" s="126"/>
      <c r="L107" s="126"/>
      <c r="V107" s="126"/>
      <c r="AF107" s="126"/>
      <c r="AP107" s="126"/>
      <c r="AZ107" s="126"/>
      <c r="BJ107" s="126"/>
      <c r="BT107" s="126"/>
      <c r="CD107" s="126"/>
      <c r="CN107" s="126"/>
      <c r="CO107" s="126"/>
      <c r="CP107" s="126"/>
      <c r="CQ107" s="126"/>
      <c r="CR107" s="126"/>
      <c r="CS107" s="126"/>
      <c r="CT107" s="126"/>
      <c r="CU107" s="126"/>
      <c r="CX107" s="126"/>
      <c r="DH107" s="126"/>
      <c r="DR107" s="126"/>
      <c r="EB107" s="126"/>
      <c r="EL107" s="126"/>
      <c r="EV107" s="126"/>
      <c r="FF107" s="126"/>
      <c r="FP107" s="126"/>
      <c r="FZ107" s="126"/>
      <c r="GJ107" s="126"/>
      <c r="GT107" s="126"/>
      <c r="HD107" s="126"/>
      <c r="HN107" s="126"/>
      <c r="HX107" s="126"/>
      <c r="IH107" s="126"/>
      <c r="IR107" s="126"/>
      <c r="JB107" s="126"/>
      <c r="JL107" s="126"/>
      <c r="JV107" s="126"/>
      <c r="KF107" s="126"/>
      <c r="KP107" s="126"/>
      <c r="KZ107" s="126"/>
      <c r="LJ107" s="126"/>
      <c r="LT107" s="126"/>
    </row>
    <row xmlns:x14ac="http://schemas.microsoft.com/office/spreadsheetml/2009/9/ac" r="108" s="3" customFormat="true" x14ac:dyDescent="0.25">
      <c r="A108" s="405" t="str">
        <f ca="true">IF(ISBLANK('Data Summary'!A110),"",'Data Summary'!A110)</f>
        <v/>
      </c>
      <c r="B108" s="126"/>
      <c r="L108" s="126"/>
      <c r="V108" s="126"/>
      <c r="AF108" s="126"/>
      <c r="AP108" s="126"/>
      <c r="AZ108" s="126"/>
      <c r="BJ108" s="126"/>
      <c r="BT108" s="126"/>
      <c r="CD108" s="126"/>
      <c r="CN108" s="126"/>
      <c r="CO108" s="126"/>
      <c r="CP108" s="126"/>
      <c r="CQ108" s="126"/>
      <c r="CR108" s="126"/>
      <c r="CS108" s="126"/>
      <c r="CT108" s="126"/>
      <c r="CU108" s="126"/>
      <c r="CX108" s="126"/>
      <c r="DH108" s="126"/>
      <c r="DR108" s="126"/>
      <c r="EB108" s="126"/>
      <c r="EL108" s="126"/>
      <c r="EV108" s="126"/>
      <c r="FF108" s="126"/>
      <c r="FP108" s="126"/>
      <c r="FZ108" s="126"/>
      <c r="GJ108" s="126"/>
      <c r="GT108" s="126"/>
      <c r="HD108" s="126"/>
      <c r="HN108" s="126"/>
      <c r="HX108" s="126"/>
      <c r="IH108" s="126"/>
      <c r="IR108" s="126"/>
      <c r="JB108" s="126"/>
      <c r="JL108" s="126"/>
      <c r="JV108" s="126"/>
      <c r="KF108" s="126"/>
      <c r="KP108" s="126"/>
      <c r="KZ108" s="126"/>
      <c r="LJ108" s="126"/>
      <c r="LT108" s="126"/>
    </row>
    <row xmlns:x14ac="http://schemas.microsoft.com/office/spreadsheetml/2009/9/ac" r="109" s="3" customFormat="true" x14ac:dyDescent="0.25">
      <c r="A109" s="405" t="str">
        <f ca="true">IF(ISBLANK('Data Summary'!A111),"",'Data Summary'!A111)</f>
        <v/>
      </c>
      <c r="B109" s="126"/>
      <c r="L109" s="126"/>
      <c r="V109" s="126"/>
      <c r="AF109" s="126"/>
      <c r="AP109" s="126"/>
      <c r="AZ109" s="126"/>
      <c r="BJ109" s="126"/>
      <c r="BT109" s="126"/>
      <c r="CD109" s="126"/>
      <c r="CN109" s="126"/>
      <c r="CO109" s="126"/>
      <c r="CP109" s="126"/>
      <c r="CQ109" s="126"/>
      <c r="CR109" s="126"/>
      <c r="CS109" s="126"/>
      <c r="CT109" s="126"/>
      <c r="CU109" s="126"/>
      <c r="CX109" s="126"/>
      <c r="DH109" s="126"/>
      <c r="DR109" s="126"/>
      <c r="EB109" s="126"/>
      <c r="EL109" s="126"/>
      <c r="EV109" s="126"/>
      <c r="FF109" s="126"/>
      <c r="FP109" s="126"/>
      <c r="FZ109" s="126"/>
      <c r="GJ109" s="126"/>
      <c r="GT109" s="126"/>
      <c r="HD109" s="126"/>
      <c r="HN109" s="126"/>
      <c r="HX109" s="126"/>
      <c r="IH109" s="126"/>
      <c r="IR109" s="126"/>
      <c r="JB109" s="126"/>
      <c r="JL109" s="126"/>
      <c r="JV109" s="126"/>
      <c r="KF109" s="126"/>
      <c r="KP109" s="126"/>
      <c r="KZ109" s="126"/>
      <c r="LJ109" s="126"/>
      <c r="LT109" s="126"/>
    </row>
    <row xmlns:x14ac="http://schemas.microsoft.com/office/spreadsheetml/2009/9/ac" r="110" s="3" customFormat="true" x14ac:dyDescent="0.25">
      <c r="A110" s="405" t="str">
        <f ca="true">IF(ISBLANK('Data Summary'!A112),"",'Data Summary'!A112)</f>
        <v/>
      </c>
      <c r="B110" s="126"/>
      <c r="L110" s="126"/>
      <c r="V110" s="126"/>
      <c r="AF110" s="126"/>
      <c r="AP110" s="126"/>
      <c r="AZ110" s="126"/>
      <c r="BJ110" s="126"/>
      <c r="BT110" s="126"/>
      <c r="CD110" s="126"/>
      <c r="CN110" s="126"/>
      <c r="CO110" s="126"/>
      <c r="CP110" s="126"/>
      <c r="CQ110" s="126"/>
      <c r="CR110" s="126"/>
      <c r="CS110" s="126"/>
      <c r="CT110" s="126"/>
      <c r="CU110" s="126"/>
      <c r="CX110" s="126"/>
      <c r="DH110" s="126"/>
      <c r="DR110" s="126"/>
      <c r="EB110" s="126"/>
      <c r="EL110" s="126"/>
      <c r="EV110" s="126"/>
      <c r="FF110" s="126"/>
      <c r="FP110" s="126"/>
      <c r="FZ110" s="126"/>
      <c r="GJ110" s="126"/>
      <c r="GT110" s="126"/>
      <c r="HD110" s="126"/>
      <c r="HN110" s="126"/>
      <c r="HX110" s="126"/>
      <c r="IH110" s="126"/>
      <c r="IR110" s="126"/>
      <c r="JB110" s="126"/>
      <c r="JL110" s="126"/>
      <c r="JV110" s="126"/>
      <c r="KF110" s="126"/>
      <c r="KP110" s="126"/>
      <c r="KZ110" s="126"/>
      <c r="LJ110" s="126"/>
      <c r="LT110" s="126"/>
    </row>
    <row xmlns:x14ac="http://schemas.microsoft.com/office/spreadsheetml/2009/9/ac" r="111" s="3" customFormat="true" x14ac:dyDescent="0.25">
      <c r="A111" s="405" t="str">
        <f ca="true">IF(ISBLANK('Data Summary'!A113),"",'Data Summary'!A113)</f>
        <v/>
      </c>
      <c r="B111" s="126"/>
      <c r="L111" s="126"/>
      <c r="V111" s="126"/>
      <c r="AF111" s="126"/>
      <c r="AP111" s="126"/>
      <c r="AZ111" s="126"/>
      <c r="BJ111" s="126"/>
      <c r="BT111" s="126"/>
      <c r="CD111" s="126"/>
      <c r="CN111" s="126"/>
      <c r="CO111" s="126"/>
      <c r="CP111" s="126"/>
      <c r="CQ111" s="126"/>
      <c r="CR111" s="126"/>
      <c r="CS111" s="126"/>
      <c r="CT111" s="126"/>
      <c r="CU111" s="126"/>
      <c r="CX111" s="126"/>
      <c r="DH111" s="126"/>
      <c r="DR111" s="126"/>
      <c r="EB111" s="126"/>
      <c r="EL111" s="126"/>
      <c r="EV111" s="126"/>
      <c r="FF111" s="126"/>
      <c r="FP111" s="126"/>
      <c r="FZ111" s="126"/>
      <c r="GJ111" s="126"/>
      <c r="GT111" s="126"/>
      <c r="HD111" s="126"/>
      <c r="HN111" s="126"/>
      <c r="HX111" s="126"/>
      <c r="IH111" s="126"/>
      <c r="IR111" s="126"/>
      <c r="JB111" s="126"/>
      <c r="JL111" s="126"/>
      <c r="JV111" s="126"/>
      <c r="KF111" s="126"/>
      <c r="KP111" s="126"/>
      <c r="KZ111" s="126"/>
      <c r="LJ111" s="126"/>
      <c r="LT111" s="126"/>
    </row>
    <row xmlns:x14ac="http://schemas.microsoft.com/office/spreadsheetml/2009/9/ac" r="112" s="3" customFormat="true" x14ac:dyDescent="0.25">
      <c r="A112" s="405" t="str">
        <f ca="true">IF(ISBLANK('Data Summary'!A114),"",'Data Summary'!A114)</f>
        <v/>
      </c>
      <c r="B112" s="126"/>
      <c r="L112" s="126"/>
      <c r="V112" s="126"/>
      <c r="AF112" s="126"/>
      <c r="AP112" s="126"/>
      <c r="AZ112" s="126"/>
      <c r="BJ112" s="126"/>
      <c r="BT112" s="126"/>
      <c r="CD112" s="126"/>
      <c r="CN112" s="126"/>
      <c r="CO112" s="126"/>
      <c r="CP112" s="126"/>
      <c r="CQ112" s="126"/>
      <c r="CR112" s="126"/>
      <c r="CS112" s="126"/>
      <c r="CT112" s="126"/>
      <c r="CU112" s="126"/>
      <c r="CX112" s="126"/>
      <c r="DH112" s="126"/>
      <c r="DR112" s="126"/>
      <c r="EB112" s="126"/>
      <c r="EL112" s="126"/>
      <c r="EV112" s="126"/>
      <c r="FF112" s="126"/>
      <c r="FP112" s="126"/>
      <c r="FZ112" s="126"/>
      <c r="GJ112" s="126"/>
      <c r="GT112" s="126"/>
      <c r="HD112" s="126"/>
      <c r="HN112" s="126"/>
      <c r="HX112" s="126"/>
      <c r="IH112" s="126"/>
      <c r="IR112" s="126"/>
      <c r="JB112" s="126"/>
      <c r="JL112" s="126"/>
      <c r="JV112" s="126"/>
      <c r="KF112" s="126"/>
      <c r="KP112" s="126"/>
      <c r="KZ112" s="126"/>
      <c r="LJ112" s="126"/>
      <c r="LT112" s="126"/>
    </row>
    <row xmlns:x14ac="http://schemas.microsoft.com/office/spreadsheetml/2009/9/ac" r="113" s="3" customFormat="true" x14ac:dyDescent="0.25">
      <c r="A113" s="405" t="str">
        <f ca="true">IF(ISBLANK('Data Summary'!A115),"",'Data Summary'!A115)</f>
        <v/>
      </c>
      <c r="B113" s="126"/>
      <c r="L113" s="126"/>
      <c r="V113" s="126"/>
      <c r="AF113" s="126"/>
      <c r="AP113" s="126"/>
      <c r="AZ113" s="126"/>
      <c r="BJ113" s="126"/>
      <c r="BT113" s="126"/>
      <c r="CD113" s="126"/>
      <c r="CN113" s="126"/>
      <c r="CO113" s="126"/>
      <c r="CP113" s="126"/>
      <c r="CQ113" s="126"/>
      <c r="CR113" s="126"/>
      <c r="CS113" s="126"/>
      <c r="CT113" s="126"/>
      <c r="CU113" s="126"/>
      <c r="CX113" s="126"/>
      <c r="DH113" s="126"/>
      <c r="DR113" s="126"/>
      <c r="EB113" s="126"/>
      <c r="EL113" s="126"/>
      <c r="EV113" s="126"/>
      <c r="FF113" s="126"/>
      <c r="FP113" s="126"/>
      <c r="FZ113" s="126"/>
      <c r="GJ113" s="126"/>
      <c r="GT113" s="126"/>
      <c r="HD113" s="126"/>
      <c r="HN113" s="126"/>
      <c r="HX113" s="126"/>
      <c r="IH113" s="126"/>
      <c r="IR113" s="126"/>
      <c r="JB113" s="126"/>
      <c r="JL113" s="126"/>
      <c r="JV113" s="126"/>
      <c r="KF113" s="126"/>
      <c r="KP113" s="126"/>
      <c r="KZ113" s="126"/>
      <c r="LJ113" s="126"/>
      <c r="LT113" s="126"/>
    </row>
    <row xmlns:x14ac="http://schemas.microsoft.com/office/spreadsheetml/2009/9/ac" r="114" s="3" customFormat="true" x14ac:dyDescent="0.25">
      <c r="A114" s="405" t="str">
        <f ca="true">IF(ISBLANK('Data Summary'!A116),"",'Data Summary'!A116)</f>
        <v/>
      </c>
      <c r="B114" s="126"/>
      <c r="L114" s="126"/>
      <c r="V114" s="126"/>
      <c r="AF114" s="126"/>
      <c r="AP114" s="126"/>
      <c r="AZ114" s="126"/>
      <c r="BJ114" s="126"/>
      <c r="BT114" s="126"/>
      <c r="CD114" s="126"/>
      <c r="CN114" s="126"/>
      <c r="CO114" s="126"/>
      <c r="CP114" s="126"/>
      <c r="CQ114" s="126"/>
      <c r="CR114" s="126"/>
      <c r="CS114" s="126"/>
      <c r="CT114" s="126"/>
      <c r="CU114" s="126"/>
      <c r="CX114" s="126"/>
      <c r="DH114" s="126"/>
      <c r="DR114" s="126"/>
      <c r="EB114" s="126"/>
      <c r="EL114" s="126"/>
      <c r="EV114" s="126"/>
      <c r="FF114" s="126"/>
      <c r="FP114" s="126"/>
      <c r="FZ114" s="126"/>
      <c r="GJ114" s="126"/>
      <c r="GT114" s="126"/>
      <c r="HD114" s="126"/>
      <c r="HN114" s="126"/>
      <c r="HX114" s="126"/>
      <c r="IH114" s="126"/>
      <c r="IR114" s="126"/>
      <c r="JB114" s="126"/>
      <c r="JL114" s="126"/>
      <c r="JV114" s="126"/>
      <c r="KF114" s="126"/>
      <c r="KP114" s="126"/>
      <c r="KZ114" s="126"/>
      <c r="LJ114" s="126"/>
      <c r="LT114" s="126"/>
    </row>
    <row xmlns:x14ac="http://schemas.microsoft.com/office/spreadsheetml/2009/9/ac" r="115" s="3" customFormat="true" x14ac:dyDescent="0.25">
      <c r="A115" s="405" t="str">
        <f ca="true">IF(ISBLANK('Data Summary'!A117),"",'Data Summary'!A117)</f>
        <v/>
      </c>
      <c r="B115" s="126"/>
      <c r="L115" s="126"/>
      <c r="V115" s="126"/>
      <c r="AF115" s="126"/>
      <c r="AP115" s="126"/>
      <c r="AZ115" s="126"/>
      <c r="BJ115" s="126"/>
      <c r="BT115" s="126"/>
      <c r="CD115" s="126"/>
      <c r="CN115" s="126"/>
      <c r="CO115" s="126"/>
      <c r="CP115" s="126"/>
      <c r="CQ115" s="126"/>
      <c r="CR115" s="126"/>
      <c r="CS115" s="126"/>
      <c r="CT115" s="126"/>
      <c r="CU115" s="126"/>
      <c r="CX115" s="126"/>
      <c r="DH115" s="126"/>
      <c r="DR115" s="126"/>
      <c r="EB115" s="126"/>
      <c r="EL115" s="126"/>
      <c r="EV115" s="126"/>
      <c r="FF115" s="126"/>
      <c r="FP115" s="126"/>
      <c r="FZ115" s="126"/>
      <c r="GJ115" s="126"/>
      <c r="GT115" s="126"/>
      <c r="HD115" s="126"/>
      <c r="HN115" s="126"/>
      <c r="HX115" s="126"/>
      <c r="IH115" s="126"/>
      <c r="IR115" s="126"/>
      <c r="JB115" s="126"/>
      <c r="JL115" s="126"/>
      <c r="JV115" s="126"/>
      <c r="KF115" s="126"/>
      <c r="KP115" s="126"/>
      <c r="KZ115" s="126"/>
      <c r="LJ115" s="126"/>
      <c r="LT115" s="126"/>
    </row>
    <row xmlns:x14ac="http://schemas.microsoft.com/office/spreadsheetml/2009/9/ac" r="116" s="3" customFormat="true" x14ac:dyDescent="0.25">
      <c r="A116" s="405" t="str">
        <f ca="true">IF(ISBLANK('Data Summary'!A118),"",'Data Summary'!A118)</f>
        <v/>
      </c>
      <c r="B116" s="126"/>
      <c r="L116" s="126"/>
      <c r="V116" s="126"/>
      <c r="AF116" s="126"/>
      <c r="AP116" s="126"/>
      <c r="AZ116" s="126"/>
      <c r="BJ116" s="126"/>
      <c r="BT116" s="126"/>
      <c r="CD116" s="126"/>
      <c r="CN116" s="126"/>
      <c r="CO116" s="126"/>
      <c r="CP116" s="126"/>
      <c r="CQ116" s="126"/>
      <c r="CR116" s="126"/>
      <c r="CS116" s="126"/>
      <c r="CT116" s="126"/>
      <c r="CU116" s="126"/>
      <c r="CX116" s="126"/>
      <c r="DH116" s="126"/>
      <c r="DR116" s="126"/>
      <c r="EB116" s="126"/>
      <c r="EL116" s="126"/>
      <c r="EV116" s="126"/>
      <c r="FF116" s="126"/>
      <c r="FP116" s="126"/>
      <c r="FZ116" s="126"/>
      <c r="GJ116" s="126"/>
      <c r="GT116" s="126"/>
      <c r="HD116" s="126"/>
      <c r="HN116" s="126"/>
      <c r="HX116" s="126"/>
      <c r="IH116" s="126"/>
      <c r="IR116" s="126"/>
      <c r="JB116" s="126"/>
      <c r="JL116" s="126"/>
      <c r="JV116" s="126"/>
      <c r="KF116" s="126"/>
      <c r="KP116" s="126"/>
      <c r="KZ116" s="126"/>
      <c r="LJ116" s="126"/>
      <c r="LT116" s="126"/>
    </row>
    <row xmlns:x14ac="http://schemas.microsoft.com/office/spreadsheetml/2009/9/ac" r="117" s="3" customFormat="true" x14ac:dyDescent="0.25">
      <c r="A117" s="405" t="str">
        <f ca="true">IF(ISBLANK('Data Summary'!A119),"",'Data Summary'!A119)</f>
        <v/>
      </c>
      <c r="B117" s="126"/>
      <c r="L117" s="126"/>
      <c r="V117" s="126"/>
      <c r="AF117" s="126"/>
      <c r="AP117" s="126"/>
      <c r="AZ117" s="126"/>
      <c r="BJ117" s="126"/>
      <c r="BT117" s="126"/>
      <c r="CD117" s="126"/>
      <c r="CN117" s="126"/>
      <c r="CO117" s="126"/>
      <c r="CP117" s="126"/>
      <c r="CQ117" s="126"/>
      <c r="CR117" s="126"/>
      <c r="CS117" s="126"/>
      <c r="CT117" s="126"/>
      <c r="CU117" s="126"/>
      <c r="CX117" s="126"/>
      <c r="DH117" s="126"/>
      <c r="DR117" s="126"/>
      <c r="EB117" s="126"/>
      <c r="EL117" s="126"/>
      <c r="EV117" s="126"/>
      <c r="FF117" s="126"/>
      <c r="FP117" s="126"/>
      <c r="FZ117" s="126"/>
      <c r="GJ117" s="126"/>
      <c r="GT117" s="126"/>
      <c r="HD117" s="126"/>
      <c r="HN117" s="126"/>
      <c r="HX117" s="126"/>
      <c r="IH117" s="126"/>
      <c r="IR117" s="126"/>
      <c r="JB117" s="126"/>
      <c r="JL117" s="126"/>
      <c r="JV117" s="126"/>
      <c r="KF117" s="126"/>
      <c r="KP117" s="126"/>
      <c r="KZ117" s="126"/>
      <c r="LJ117" s="126"/>
      <c r="LT117" s="126"/>
    </row>
    <row xmlns:x14ac="http://schemas.microsoft.com/office/spreadsheetml/2009/9/ac" r="118" s="3" customFormat="true" x14ac:dyDescent="0.25">
      <c r="A118" s="405" t="str">
        <f ca="true">IF(ISBLANK('Data Summary'!A120),"",'Data Summary'!A120)</f>
        <v/>
      </c>
      <c r="B118" s="126"/>
      <c r="L118" s="126"/>
      <c r="V118" s="126"/>
      <c r="AF118" s="126"/>
      <c r="AP118" s="126"/>
      <c r="AZ118" s="126"/>
      <c r="BJ118" s="126"/>
      <c r="BT118" s="126"/>
      <c r="CD118" s="126"/>
      <c r="CN118" s="126"/>
      <c r="CO118" s="126"/>
      <c r="CP118" s="126"/>
      <c r="CQ118" s="126"/>
      <c r="CR118" s="126"/>
      <c r="CS118" s="126"/>
      <c r="CT118" s="126"/>
      <c r="CU118" s="126"/>
      <c r="CX118" s="126"/>
      <c r="DH118" s="126"/>
      <c r="DR118" s="126"/>
      <c r="EB118" s="126"/>
      <c r="EL118" s="126"/>
      <c r="EV118" s="126"/>
      <c r="FF118" s="126"/>
      <c r="FP118" s="126"/>
      <c r="FZ118" s="126"/>
      <c r="GJ118" s="126"/>
      <c r="GT118" s="126"/>
      <c r="HD118" s="126"/>
      <c r="HN118" s="126"/>
      <c r="HX118" s="126"/>
      <c r="IH118" s="126"/>
      <c r="IR118" s="126"/>
      <c r="JB118" s="126"/>
      <c r="JL118" s="126"/>
      <c r="JV118" s="126"/>
      <c r="KF118" s="126"/>
      <c r="KP118" s="126"/>
      <c r="KZ118" s="126"/>
      <c r="LJ118" s="126"/>
      <c r="LT118" s="126"/>
    </row>
    <row xmlns:x14ac="http://schemas.microsoft.com/office/spreadsheetml/2009/9/ac" r="119" s="3" customFormat="true" x14ac:dyDescent="0.25">
      <c r="A119" s="405" t="str">
        <f ca="true">IF(ISBLANK('Data Summary'!A121),"",'Data Summary'!A121)</f>
        <v/>
      </c>
      <c r="B119" s="126"/>
      <c r="L119" s="126"/>
      <c r="V119" s="126"/>
      <c r="AF119" s="126"/>
      <c r="AP119" s="126"/>
      <c r="AZ119" s="126"/>
      <c r="BJ119" s="126"/>
      <c r="BT119" s="126"/>
      <c r="CD119" s="126"/>
      <c r="CN119" s="126"/>
      <c r="CO119" s="126"/>
      <c r="CP119" s="126"/>
      <c r="CQ119" s="126"/>
      <c r="CR119" s="126"/>
      <c r="CS119" s="126"/>
      <c r="CT119" s="126"/>
      <c r="CU119" s="126"/>
      <c r="CX119" s="126"/>
      <c r="DH119" s="126"/>
      <c r="DR119" s="126"/>
      <c r="EB119" s="126"/>
      <c r="EL119" s="126"/>
      <c r="EV119" s="126"/>
      <c r="FF119" s="126"/>
      <c r="FP119" s="126"/>
      <c r="FZ119" s="126"/>
      <c r="GJ119" s="126"/>
      <c r="GT119" s="126"/>
      <c r="HD119" s="126"/>
      <c r="HN119" s="126"/>
      <c r="HX119" s="126"/>
      <c r="IH119" s="126"/>
      <c r="IR119" s="126"/>
      <c r="JB119" s="126"/>
      <c r="JL119" s="126"/>
      <c r="JV119" s="126"/>
      <c r="KF119" s="126"/>
      <c r="KP119" s="126"/>
      <c r="KZ119" s="126"/>
      <c r="LJ119" s="126"/>
      <c r="LT119" s="126"/>
    </row>
    <row xmlns:x14ac="http://schemas.microsoft.com/office/spreadsheetml/2009/9/ac" r="120" s="3" customFormat="true" x14ac:dyDescent="0.25">
      <c r="A120" s="405" t="str">
        <f ca="true">IF(ISBLANK('Data Summary'!A122),"",'Data Summary'!A122)</f>
        <v/>
      </c>
      <c r="B120" s="126"/>
      <c r="L120" s="126"/>
      <c r="V120" s="126"/>
      <c r="AF120" s="126"/>
      <c r="AP120" s="126"/>
      <c r="AZ120" s="126"/>
      <c r="BJ120" s="126"/>
      <c r="BT120" s="126"/>
      <c r="CD120" s="126"/>
      <c r="CN120" s="126"/>
      <c r="CO120" s="126"/>
      <c r="CP120" s="126"/>
      <c r="CQ120" s="126"/>
      <c r="CR120" s="126"/>
      <c r="CS120" s="126"/>
      <c r="CT120" s="126"/>
      <c r="CU120" s="126"/>
      <c r="CX120" s="126"/>
      <c r="DH120" s="126"/>
      <c r="DR120" s="126"/>
      <c r="EB120" s="126"/>
      <c r="EL120" s="126"/>
      <c r="EV120" s="126"/>
      <c r="FF120" s="126"/>
      <c r="FP120" s="126"/>
      <c r="FZ120" s="126"/>
      <c r="GJ120" s="126"/>
      <c r="GT120" s="126"/>
      <c r="HD120" s="126"/>
      <c r="HN120" s="126"/>
      <c r="HX120" s="126"/>
      <c r="IH120" s="126"/>
      <c r="IR120" s="126"/>
      <c r="JB120" s="126"/>
      <c r="JL120" s="126"/>
      <c r="JV120" s="126"/>
      <c r="KF120" s="126"/>
      <c r="KP120" s="126"/>
      <c r="KZ120" s="126"/>
      <c r="LJ120" s="126"/>
      <c r="LT120" s="126"/>
    </row>
    <row xmlns:x14ac="http://schemas.microsoft.com/office/spreadsheetml/2009/9/ac" r="121" s="3" customFormat="true" x14ac:dyDescent="0.25">
      <c r="A121" s="405" t="str">
        <f ca="true">IF(ISBLANK('Data Summary'!A123),"",'Data Summary'!A123)</f>
        <v/>
      </c>
      <c r="B121" s="126"/>
      <c r="L121" s="126"/>
      <c r="V121" s="126"/>
      <c r="AF121" s="126"/>
      <c r="AP121" s="126"/>
      <c r="AZ121" s="126"/>
      <c r="BJ121" s="126"/>
      <c r="BT121" s="126"/>
      <c r="CD121" s="126"/>
      <c r="CN121" s="126"/>
      <c r="CO121" s="126"/>
      <c r="CP121" s="126"/>
      <c r="CQ121" s="126"/>
      <c r="CR121" s="126"/>
      <c r="CS121" s="126"/>
      <c r="CT121" s="126"/>
      <c r="CU121" s="126"/>
      <c r="CX121" s="126"/>
      <c r="DH121" s="126"/>
      <c r="DR121" s="126"/>
      <c r="EB121" s="126"/>
      <c r="EL121" s="126"/>
      <c r="EV121" s="126"/>
      <c r="FF121" s="126"/>
      <c r="FP121" s="126"/>
      <c r="FZ121" s="126"/>
      <c r="GJ121" s="126"/>
      <c r="GT121" s="126"/>
      <c r="HD121" s="126"/>
      <c r="HN121" s="126"/>
      <c r="HX121" s="126"/>
      <c r="IH121" s="126"/>
      <c r="IR121" s="126"/>
      <c r="JB121" s="126"/>
      <c r="JL121" s="126"/>
      <c r="JV121" s="126"/>
      <c r="KF121" s="126"/>
      <c r="KP121" s="126"/>
      <c r="KZ121" s="126"/>
      <c r="LJ121" s="126"/>
      <c r="LT121" s="126"/>
    </row>
    <row xmlns:x14ac="http://schemas.microsoft.com/office/spreadsheetml/2009/9/ac" r="122" s="3" customFormat="true" x14ac:dyDescent="0.25">
      <c r="A122" s="405" t="str">
        <f ca="true">IF(ISBLANK('Data Summary'!A124),"",'Data Summary'!A124)</f>
        <v/>
      </c>
      <c r="B122" s="126"/>
      <c r="L122" s="126"/>
      <c r="V122" s="126"/>
      <c r="AF122" s="126"/>
      <c r="AP122" s="126"/>
      <c r="AZ122" s="126"/>
      <c r="BJ122" s="126"/>
      <c r="BT122" s="126"/>
      <c r="CD122" s="126"/>
      <c r="CN122" s="126"/>
      <c r="CO122" s="126"/>
      <c r="CP122" s="126"/>
      <c r="CQ122" s="126"/>
      <c r="CR122" s="126"/>
      <c r="CS122" s="126"/>
      <c r="CT122" s="126"/>
      <c r="CU122" s="126"/>
      <c r="CX122" s="126"/>
      <c r="DH122" s="126"/>
      <c r="DR122" s="126"/>
      <c r="EB122" s="126"/>
      <c r="EL122" s="126"/>
      <c r="EV122" s="126"/>
      <c r="FF122" s="126"/>
      <c r="FP122" s="126"/>
      <c r="FZ122" s="126"/>
      <c r="GJ122" s="126"/>
      <c r="GT122" s="126"/>
      <c r="HD122" s="126"/>
      <c r="HN122" s="126"/>
      <c r="HX122" s="126"/>
      <c r="IH122" s="126"/>
      <c r="IR122" s="126"/>
      <c r="JB122" s="126"/>
      <c r="JL122" s="126"/>
      <c r="JV122" s="126"/>
      <c r="KF122" s="126"/>
      <c r="KP122" s="126"/>
      <c r="KZ122" s="126"/>
      <c r="LJ122" s="126"/>
      <c r="LT122" s="126"/>
    </row>
    <row xmlns:x14ac="http://schemas.microsoft.com/office/spreadsheetml/2009/9/ac" r="123" s="3" customFormat="true" x14ac:dyDescent="0.25">
      <c r="A123" s="405" t="str">
        <f ca="true">IF(ISBLANK('Data Summary'!A125),"",'Data Summary'!A125)</f>
        <v/>
      </c>
      <c r="B123" s="126"/>
      <c r="L123" s="126"/>
      <c r="V123" s="126"/>
      <c r="AF123" s="126"/>
      <c r="AP123" s="126"/>
      <c r="AZ123" s="126"/>
      <c r="BJ123" s="126"/>
      <c r="BT123" s="126"/>
      <c r="CD123" s="126"/>
      <c r="CN123" s="126"/>
      <c r="CO123" s="126"/>
      <c r="CP123" s="126"/>
      <c r="CQ123" s="126"/>
      <c r="CR123" s="126"/>
      <c r="CS123" s="126"/>
      <c r="CT123" s="126"/>
      <c r="CU123" s="126"/>
      <c r="CX123" s="126"/>
      <c r="DH123" s="126"/>
      <c r="DR123" s="126"/>
      <c r="EB123" s="126"/>
      <c r="EL123" s="126"/>
      <c r="EV123" s="126"/>
      <c r="FF123" s="126"/>
      <c r="FP123" s="126"/>
      <c r="FZ123" s="126"/>
      <c r="GJ123" s="126"/>
      <c r="GT123" s="126"/>
      <c r="HD123" s="126"/>
      <c r="HN123" s="126"/>
      <c r="HX123" s="126"/>
      <c r="IH123" s="126"/>
      <c r="IR123" s="126"/>
      <c r="JB123" s="126"/>
      <c r="JL123" s="126"/>
      <c r="JV123" s="126"/>
      <c r="KF123" s="126"/>
      <c r="KP123" s="126"/>
      <c r="KZ123" s="126"/>
      <c r="LJ123" s="126"/>
      <c r="LT123" s="126"/>
    </row>
    <row xmlns:x14ac="http://schemas.microsoft.com/office/spreadsheetml/2009/9/ac" r="124" s="3" customFormat="true" x14ac:dyDescent="0.25">
      <c r="A124" s="405" t="str">
        <f ca="true">IF(ISBLANK('Data Summary'!A126),"",'Data Summary'!A126)</f>
        <v/>
      </c>
      <c r="B124" s="126"/>
      <c r="L124" s="126"/>
      <c r="V124" s="126"/>
      <c r="AF124" s="126"/>
      <c r="AP124" s="126"/>
      <c r="AZ124" s="126"/>
      <c r="BJ124" s="126"/>
      <c r="BT124" s="126"/>
      <c r="CD124" s="126"/>
      <c r="CN124" s="126"/>
      <c r="CO124" s="126"/>
      <c r="CP124" s="126"/>
      <c r="CQ124" s="126"/>
      <c r="CR124" s="126"/>
      <c r="CS124" s="126"/>
      <c r="CT124" s="126"/>
      <c r="CU124" s="126"/>
      <c r="CX124" s="126"/>
      <c r="DH124" s="126"/>
      <c r="DR124" s="126"/>
      <c r="EB124" s="126"/>
      <c r="EL124" s="126"/>
      <c r="EV124" s="126"/>
      <c r="FF124" s="126"/>
      <c r="FP124" s="126"/>
      <c r="FZ124" s="126"/>
      <c r="GJ124" s="126"/>
      <c r="GT124" s="126"/>
      <c r="HD124" s="126"/>
      <c r="HN124" s="126"/>
      <c r="HX124" s="126"/>
      <c r="IH124" s="126"/>
      <c r="IR124" s="126"/>
      <c r="JB124" s="126"/>
      <c r="JL124" s="126"/>
      <c r="JV124" s="126"/>
      <c r="KF124" s="126"/>
      <c r="KP124" s="126"/>
      <c r="KZ124" s="126"/>
      <c r="LJ124" s="126"/>
      <c r="LT124" s="126"/>
    </row>
    <row xmlns:x14ac="http://schemas.microsoft.com/office/spreadsheetml/2009/9/ac" r="125" s="3" customFormat="true" x14ac:dyDescent="0.25">
      <c r="A125" s="405" t="str">
        <f ca="true">IF(ISBLANK('Data Summary'!A127),"",'Data Summary'!A127)</f>
        <v/>
      </c>
      <c r="B125" s="126"/>
      <c r="L125" s="126"/>
      <c r="V125" s="126"/>
      <c r="AF125" s="126"/>
      <c r="AP125" s="126"/>
      <c r="AZ125" s="126"/>
      <c r="BJ125" s="126"/>
      <c r="BT125" s="126"/>
      <c r="CD125" s="126"/>
      <c r="CN125" s="126"/>
      <c r="CO125" s="126"/>
      <c r="CP125" s="126"/>
      <c r="CQ125" s="126"/>
      <c r="CR125" s="126"/>
      <c r="CS125" s="126"/>
      <c r="CT125" s="126"/>
      <c r="CU125" s="126"/>
      <c r="CX125" s="126"/>
      <c r="DH125" s="126"/>
      <c r="DR125" s="126"/>
      <c r="EB125" s="126"/>
      <c r="EL125" s="126"/>
      <c r="EV125" s="126"/>
      <c r="FF125" s="126"/>
      <c r="FP125" s="126"/>
      <c r="FZ125" s="126"/>
      <c r="GJ125" s="126"/>
      <c r="GT125" s="126"/>
      <c r="HD125" s="126"/>
      <c r="HN125" s="126"/>
      <c r="HX125" s="126"/>
      <c r="IH125" s="126"/>
      <c r="IR125" s="126"/>
      <c r="JB125" s="126"/>
      <c r="JL125" s="126"/>
      <c r="JV125" s="126"/>
      <c r="KF125" s="126"/>
      <c r="KP125" s="126"/>
      <c r="KZ125" s="126"/>
      <c r="LJ125" s="126"/>
      <c r="LT125" s="126"/>
    </row>
    <row xmlns:x14ac="http://schemas.microsoft.com/office/spreadsheetml/2009/9/ac" r="126" s="3" customFormat="true" x14ac:dyDescent="0.25">
      <c r="A126" s="405" t="str">
        <f ca="true">IF(ISBLANK('Data Summary'!A128),"",'Data Summary'!A128)</f>
        <v/>
      </c>
      <c r="B126" s="126"/>
      <c r="L126" s="126"/>
      <c r="V126" s="126"/>
      <c r="AF126" s="126"/>
      <c r="AP126" s="126"/>
      <c r="AZ126" s="126"/>
      <c r="BJ126" s="126"/>
      <c r="BT126" s="126"/>
      <c r="CD126" s="126"/>
      <c r="CN126" s="126"/>
      <c r="CO126" s="126"/>
      <c r="CP126" s="126"/>
      <c r="CQ126" s="126"/>
      <c r="CR126" s="126"/>
      <c r="CS126" s="126"/>
      <c r="CT126" s="126"/>
      <c r="CU126" s="126"/>
      <c r="CX126" s="126"/>
      <c r="DH126" s="126"/>
      <c r="DR126" s="126"/>
      <c r="EB126" s="126"/>
      <c r="EL126" s="126"/>
      <c r="EV126" s="126"/>
      <c r="FF126" s="126"/>
      <c r="FP126" s="126"/>
      <c r="FZ126" s="126"/>
      <c r="GJ126" s="126"/>
      <c r="GT126" s="126"/>
      <c r="HD126" s="126"/>
      <c r="HN126" s="126"/>
      <c r="HX126" s="126"/>
      <c r="IH126" s="126"/>
      <c r="IR126" s="126"/>
      <c r="JB126" s="126"/>
      <c r="JL126" s="126"/>
      <c r="JV126" s="126"/>
      <c r="KF126" s="126"/>
      <c r="KP126" s="126"/>
      <c r="KZ126" s="126"/>
      <c r="LJ126" s="126"/>
      <c r="LT126" s="126"/>
    </row>
    <row xmlns:x14ac="http://schemas.microsoft.com/office/spreadsheetml/2009/9/ac" r="127" s="3" customFormat="true" x14ac:dyDescent="0.25">
      <c r="A127" s="405" t="str">
        <f ca="true">IF(ISBLANK('Data Summary'!A129),"",'Data Summary'!A129)</f>
        <v/>
      </c>
      <c r="B127" s="126"/>
      <c r="L127" s="126"/>
      <c r="V127" s="126"/>
      <c r="AF127" s="126"/>
      <c r="AP127" s="126"/>
      <c r="AZ127" s="126"/>
      <c r="BJ127" s="126"/>
      <c r="BT127" s="126"/>
      <c r="CD127" s="126"/>
      <c r="CN127" s="126"/>
      <c r="CO127" s="126"/>
      <c r="CP127" s="126"/>
      <c r="CQ127" s="126"/>
      <c r="CR127" s="126"/>
      <c r="CS127" s="126"/>
      <c r="CT127" s="126"/>
      <c r="CU127" s="126"/>
      <c r="CX127" s="126"/>
      <c r="DH127" s="126"/>
      <c r="DR127" s="126"/>
      <c r="EB127" s="126"/>
      <c r="EL127" s="126"/>
      <c r="EV127" s="126"/>
      <c r="FF127" s="126"/>
      <c r="FP127" s="126"/>
      <c r="FZ127" s="126"/>
      <c r="GJ127" s="126"/>
      <c r="GT127" s="126"/>
      <c r="HD127" s="126"/>
      <c r="HN127" s="126"/>
      <c r="HX127" s="126"/>
      <c r="IH127" s="126"/>
      <c r="IR127" s="126"/>
      <c r="JB127" s="126"/>
      <c r="JL127" s="126"/>
      <c r="JV127" s="126"/>
      <c r="KF127" s="126"/>
      <c r="KP127" s="126"/>
      <c r="KZ127" s="126"/>
      <c r="LJ127" s="126"/>
      <c r="LT127" s="126"/>
    </row>
    <row xmlns:x14ac="http://schemas.microsoft.com/office/spreadsheetml/2009/9/ac" r="128" s="3" customFormat="true" x14ac:dyDescent="0.25">
      <c r="A128" s="405" t="str">
        <f ca="true">IF(ISBLANK('Data Summary'!A130),"",'Data Summary'!A130)</f>
        <v/>
      </c>
      <c r="B128" s="126"/>
      <c r="L128" s="126"/>
      <c r="V128" s="126"/>
      <c r="AF128" s="126"/>
      <c r="AP128" s="126"/>
      <c r="AZ128" s="126"/>
      <c r="BJ128" s="126"/>
      <c r="BT128" s="126"/>
      <c r="CD128" s="126"/>
      <c r="CN128" s="126"/>
      <c r="CO128" s="126"/>
      <c r="CP128" s="126"/>
      <c r="CQ128" s="126"/>
      <c r="CR128" s="126"/>
      <c r="CS128" s="126"/>
      <c r="CT128" s="126"/>
      <c r="CU128" s="126"/>
      <c r="CX128" s="126"/>
      <c r="DH128" s="126"/>
      <c r="DR128" s="126"/>
      <c r="EB128" s="126"/>
      <c r="EL128" s="126"/>
      <c r="EV128" s="126"/>
      <c r="FF128" s="126"/>
      <c r="FP128" s="126"/>
      <c r="FZ128" s="126"/>
      <c r="GJ128" s="126"/>
      <c r="GT128" s="126"/>
      <c r="HD128" s="126"/>
      <c r="HN128" s="126"/>
      <c r="HX128" s="126"/>
      <c r="IH128" s="126"/>
      <c r="IR128" s="126"/>
      <c r="JB128" s="126"/>
      <c r="JL128" s="126"/>
      <c r="JV128" s="126"/>
      <c r="KF128" s="126"/>
      <c r="KP128" s="126"/>
      <c r="KZ128" s="126"/>
      <c r="LJ128" s="126"/>
      <c r="LT128" s="126"/>
    </row>
    <row xmlns:x14ac="http://schemas.microsoft.com/office/spreadsheetml/2009/9/ac" r="129" s="3" customFormat="true" x14ac:dyDescent="0.25">
      <c r="A129" s="405" t="str">
        <f ca="true">IF(ISBLANK('Data Summary'!A131),"",'Data Summary'!A131)</f>
        <v/>
      </c>
      <c r="B129" s="126"/>
      <c r="L129" s="126"/>
      <c r="V129" s="126"/>
      <c r="AF129" s="126"/>
      <c r="AP129" s="126"/>
      <c r="AZ129" s="126"/>
      <c r="BJ129" s="126"/>
      <c r="BT129" s="126"/>
      <c r="CD129" s="126"/>
      <c r="CN129" s="126"/>
      <c r="CO129" s="126"/>
      <c r="CP129" s="126"/>
      <c r="CQ129" s="126"/>
      <c r="CR129" s="126"/>
      <c r="CS129" s="126"/>
      <c r="CT129" s="126"/>
      <c r="CU129" s="126"/>
      <c r="CX129" s="126"/>
      <c r="DH129" s="126"/>
      <c r="DR129" s="126"/>
      <c r="EB129" s="126"/>
      <c r="EL129" s="126"/>
      <c r="EV129" s="126"/>
      <c r="FF129" s="126"/>
      <c r="FP129" s="126"/>
      <c r="FZ129" s="126"/>
      <c r="GJ129" s="126"/>
      <c r="GT129" s="126"/>
      <c r="HD129" s="126"/>
      <c r="HN129" s="126"/>
      <c r="HX129" s="126"/>
      <c r="IH129" s="126"/>
      <c r="IR129" s="126"/>
      <c r="JB129" s="126"/>
      <c r="JL129" s="126"/>
      <c r="JV129" s="126"/>
      <c r="KF129" s="126"/>
      <c r="KP129" s="126"/>
      <c r="KZ129" s="126"/>
      <c r="LJ129" s="126"/>
      <c r="LT129" s="126"/>
    </row>
    <row xmlns:x14ac="http://schemas.microsoft.com/office/spreadsheetml/2009/9/ac" r="130" s="3" customFormat="true" x14ac:dyDescent="0.25">
      <c r="A130" s="405" t="str">
        <f ca="true">IF(ISBLANK('Data Summary'!A132),"",'Data Summary'!A132)</f>
        <v/>
      </c>
      <c r="B130" s="126"/>
      <c r="L130" s="126"/>
      <c r="V130" s="126"/>
      <c r="AF130" s="126"/>
      <c r="AP130" s="126"/>
      <c r="AZ130" s="126"/>
      <c r="BJ130" s="126"/>
      <c r="BT130" s="126"/>
      <c r="CD130" s="126"/>
      <c r="CN130" s="126"/>
      <c r="CO130" s="126"/>
      <c r="CP130" s="126"/>
      <c r="CQ130" s="126"/>
      <c r="CR130" s="126"/>
      <c r="CS130" s="126"/>
      <c r="CT130" s="126"/>
      <c r="CU130" s="126"/>
      <c r="CX130" s="126"/>
      <c r="DH130" s="126"/>
      <c r="DR130" s="126"/>
      <c r="EB130" s="126"/>
      <c r="EL130" s="126"/>
      <c r="EV130" s="126"/>
      <c r="FF130" s="126"/>
      <c r="FP130" s="126"/>
      <c r="FZ130" s="126"/>
      <c r="GJ130" s="126"/>
      <c r="GT130" s="126"/>
      <c r="HD130" s="126"/>
      <c r="HN130" s="126"/>
      <c r="HX130" s="126"/>
      <c r="IH130" s="126"/>
      <c r="IR130" s="126"/>
      <c r="JB130" s="126"/>
      <c r="JL130" s="126"/>
      <c r="JV130" s="126"/>
      <c r="KF130" s="126"/>
      <c r="KP130" s="126"/>
      <c r="KZ130" s="126"/>
      <c r="LJ130" s="126"/>
      <c r="LT130" s="126"/>
    </row>
    <row xmlns:x14ac="http://schemas.microsoft.com/office/spreadsheetml/2009/9/ac" r="131" s="3" customFormat="true" x14ac:dyDescent="0.25">
      <c r="A131" s="405" t="str">
        <f ca="true">IF(ISBLANK('Data Summary'!A133),"",'Data Summary'!A133)</f>
        <v/>
      </c>
      <c r="B131" s="126"/>
      <c r="L131" s="126"/>
      <c r="V131" s="126"/>
      <c r="AF131" s="126"/>
      <c r="AP131" s="126"/>
      <c r="AZ131" s="126"/>
      <c r="BJ131" s="126"/>
      <c r="BT131" s="126"/>
      <c r="CD131" s="126"/>
      <c r="CN131" s="126"/>
      <c r="CO131" s="126"/>
      <c r="CP131" s="126"/>
      <c r="CQ131" s="126"/>
      <c r="CR131" s="126"/>
      <c r="CS131" s="126"/>
      <c r="CT131" s="126"/>
      <c r="CU131" s="126"/>
      <c r="CX131" s="126"/>
      <c r="DH131" s="126"/>
      <c r="DR131" s="126"/>
      <c r="EB131" s="126"/>
      <c r="EL131" s="126"/>
      <c r="EV131" s="126"/>
      <c r="FF131" s="126"/>
      <c r="FP131" s="126"/>
      <c r="FZ131" s="126"/>
      <c r="GJ131" s="126"/>
      <c r="GT131" s="126"/>
      <c r="HD131" s="126"/>
      <c r="HN131" s="126"/>
      <c r="HX131" s="126"/>
      <c r="IH131" s="126"/>
      <c r="IR131" s="126"/>
      <c r="JB131" s="126"/>
      <c r="JL131" s="126"/>
      <c r="JV131" s="126"/>
      <c r="KF131" s="126"/>
      <c r="KP131" s="126"/>
      <c r="KZ131" s="126"/>
      <c r="LJ131" s="126"/>
      <c r="LT131" s="126"/>
    </row>
    <row xmlns:x14ac="http://schemas.microsoft.com/office/spreadsheetml/2009/9/ac" r="132" s="3" customFormat="true" x14ac:dyDescent="0.25">
      <c r="A132" s="405" t="str">
        <f ca="true">IF(ISBLANK('Data Summary'!A134),"",'Data Summary'!A134)</f>
        <v/>
      </c>
      <c r="B132" s="126"/>
      <c r="L132" s="126"/>
      <c r="V132" s="126"/>
      <c r="AF132" s="126"/>
      <c r="AP132" s="126"/>
      <c r="AZ132" s="126"/>
      <c r="BJ132" s="126"/>
      <c r="BT132" s="126"/>
      <c r="CD132" s="126"/>
      <c r="CN132" s="126"/>
      <c r="CO132" s="126"/>
      <c r="CP132" s="126"/>
      <c r="CQ132" s="126"/>
      <c r="CR132" s="126"/>
      <c r="CS132" s="126"/>
      <c r="CT132" s="126"/>
      <c r="CU132" s="126"/>
      <c r="CX132" s="126"/>
      <c r="DH132" s="126"/>
      <c r="DR132" s="126"/>
      <c r="EB132" s="126"/>
      <c r="EL132" s="126"/>
      <c r="EV132" s="126"/>
      <c r="FF132" s="126"/>
      <c r="FP132" s="126"/>
      <c r="FZ132" s="126"/>
      <c r="GJ132" s="126"/>
      <c r="GT132" s="126"/>
      <c r="HD132" s="126"/>
      <c r="HN132" s="126"/>
      <c r="HX132" s="126"/>
      <c r="IH132" s="126"/>
      <c r="IR132" s="126"/>
      <c r="JB132" s="126"/>
      <c r="JL132" s="126"/>
      <c r="JV132" s="126"/>
      <c r="KF132" s="126"/>
      <c r="KP132" s="126"/>
      <c r="KZ132" s="126"/>
      <c r="LJ132" s="126"/>
      <c r="LT132" s="126"/>
    </row>
    <row xmlns:x14ac="http://schemas.microsoft.com/office/spreadsheetml/2009/9/ac" r="133" s="3" customFormat="true" x14ac:dyDescent="0.25">
      <c r="A133" s="405" t="str">
        <f ca="true">IF(ISBLANK('Data Summary'!A135),"",'Data Summary'!A135)</f>
        <v/>
      </c>
      <c r="B133" s="126"/>
      <c r="L133" s="126"/>
      <c r="V133" s="126"/>
      <c r="AF133" s="126"/>
      <c r="AP133" s="126"/>
      <c r="AZ133" s="126"/>
      <c r="BJ133" s="126"/>
      <c r="BT133" s="126"/>
      <c r="CD133" s="126"/>
      <c r="CN133" s="126"/>
      <c r="CO133" s="126"/>
      <c r="CP133" s="126"/>
      <c r="CQ133" s="126"/>
      <c r="CR133" s="126"/>
      <c r="CS133" s="126"/>
      <c r="CT133" s="126"/>
      <c r="CU133" s="126"/>
      <c r="CX133" s="126"/>
      <c r="DH133" s="126"/>
      <c r="DR133" s="126"/>
      <c r="EB133" s="126"/>
      <c r="EL133" s="126"/>
      <c r="EV133" s="126"/>
      <c r="FF133" s="126"/>
      <c r="FP133" s="126"/>
      <c r="FZ133" s="126"/>
      <c r="GJ133" s="126"/>
      <c r="GT133" s="126"/>
      <c r="HD133" s="126"/>
      <c r="HN133" s="126"/>
      <c r="HX133" s="126"/>
      <c r="IH133" s="126"/>
      <c r="IR133" s="126"/>
      <c r="JB133" s="126"/>
      <c r="JL133" s="126"/>
      <c r="JV133" s="126"/>
      <c r="KF133" s="126"/>
      <c r="KP133" s="126"/>
      <c r="KZ133" s="126"/>
      <c r="LJ133" s="126"/>
      <c r="LT133" s="126"/>
    </row>
    <row xmlns:x14ac="http://schemas.microsoft.com/office/spreadsheetml/2009/9/ac" r="134" s="3" customFormat="true" x14ac:dyDescent="0.25">
      <c r="A134" s="405" t="str">
        <f ca="true">IF(ISBLANK('Data Summary'!A136),"",'Data Summary'!A136)</f>
        <v/>
      </c>
      <c r="B134" s="126"/>
      <c r="L134" s="126"/>
      <c r="V134" s="126"/>
      <c r="AF134" s="126"/>
      <c r="AP134" s="126"/>
      <c r="AZ134" s="126"/>
      <c r="BJ134" s="126"/>
      <c r="BT134" s="126"/>
      <c r="CD134" s="126"/>
      <c r="CN134" s="126"/>
      <c r="CO134" s="126"/>
      <c r="CP134" s="126"/>
      <c r="CQ134" s="126"/>
      <c r="CR134" s="126"/>
      <c r="CS134" s="126"/>
      <c r="CT134" s="126"/>
      <c r="CU134" s="126"/>
      <c r="CX134" s="126"/>
      <c r="DH134" s="126"/>
      <c r="DR134" s="126"/>
      <c r="EB134" s="126"/>
      <c r="EL134" s="126"/>
      <c r="EV134" s="126"/>
      <c r="FF134" s="126"/>
      <c r="FP134" s="126"/>
      <c r="FZ134" s="126"/>
      <c r="GJ134" s="126"/>
      <c r="GT134" s="126"/>
      <c r="HD134" s="126"/>
      <c r="HN134" s="126"/>
      <c r="HX134" s="126"/>
      <c r="IH134" s="126"/>
      <c r="IR134" s="126"/>
      <c r="JB134" s="126"/>
      <c r="JL134" s="126"/>
      <c r="JV134" s="126"/>
      <c r="KF134" s="126"/>
      <c r="KP134" s="126"/>
      <c r="KZ134" s="126"/>
      <c r="LJ134" s="126"/>
      <c r="LT134" s="126"/>
    </row>
    <row xmlns:x14ac="http://schemas.microsoft.com/office/spreadsheetml/2009/9/ac" r="135" s="3" customFormat="true" x14ac:dyDescent="0.25">
      <c r="A135" s="405" t="str">
        <f ca="true">IF(ISBLANK('Data Summary'!A137),"",'Data Summary'!A137)</f>
        <v/>
      </c>
      <c r="B135" s="126"/>
      <c r="L135" s="126"/>
      <c r="V135" s="126"/>
      <c r="AF135" s="126"/>
      <c r="AP135" s="126"/>
      <c r="AZ135" s="126"/>
      <c r="BJ135" s="126"/>
      <c r="BT135" s="126"/>
      <c r="CD135" s="126"/>
      <c r="CN135" s="126"/>
      <c r="CO135" s="126"/>
      <c r="CP135" s="126"/>
      <c r="CQ135" s="126"/>
      <c r="CR135" s="126"/>
      <c r="CS135" s="126"/>
      <c r="CT135" s="126"/>
      <c r="CU135" s="126"/>
      <c r="CX135" s="126"/>
      <c r="DH135" s="126"/>
      <c r="DR135" s="126"/>
      <c r="EB135" s="126"/>
      <c r="EL135" s="126"/>
      <c r="EV135" s="126"/>
      <c r="FF135" s="126"/>
      <c r="FP135" s="126"/>
      <c r="FZ135" s="126"/>
      <c r="GJ135" s="126"/>
      <c r="GT135" s="126"/>
      <c r="HD135" s="126"/>
      <c r="HN135" s="126"/>
      <c r="HX135" s="126"/>
      <c r="IH135" s="126"/>
      <c r="IR135" s="126"/>
      <c r="JB135" s="126"/>
      <c r="JL135" s="126"/>
      <c r="JV135" s="126"/>
      <c r="KF135" s="126"/>
      <c r="KP135" s="126"/>
      <c r="KZ135" s="126"/>
      <c r="LJ135" s="126"/>
      <c r="LT135" s="126"/>
    </row>
    <row xmlns:x14ac="http://schemas.microsoft.com/office/spreadsheetml/2009/9/ac" r="136" s="3" customFormat="true" x14ac:dyDescent="0.25">
      <c r="A136" s="405" t="str">
        <f ca="true">IF(ISBLANK('Data Summary'!A138),"",'Data Summary'!A138)</f>
        <v/>
      </c>
      <c r="B136" s="126"/>
      <c r="L136" s="126"/>
      <c r="V136" s="126"/>
      <c r="AF136" s="126"/>
      <c r="AP136" s="126"/>
      <c r="AZ136" s="126"/>
      <c r="BJ136" s="126"/>
      <c r="BT136" s="126"/>
      <c r="CD136" s="126"/>
      <c r="CN136" s="126"/>
      <c r="CO136" s="126"/>
      <c r="CP136" s="126"/>
      <c r="CQ136" s="126"/>
      <c r="CR136" s="126"/>
      <c r="CS136" s="126"/>
      <c r="CT136" s="126"/>
      <c r="CU136" s="126"/>
      <c r="CX136" s="126"/>
      <c r="DH136" s="126"/>
      <c r="DR136" s="126"/>
      <c r="EB136" s="126"/>
      <c r="EL136" s="126"/>
      <c r="EV136" s="126"/>
      <c r="FF136" s="126"/>
      <c r="FP136" s="126"/>
      <c r="FZ136" s="126"/>
      <c r="GJ136" s="126"/>
      <c r="GT136" s="126"/>
      <c r="HD136" s="126"/>
      <c r="HN136" s="126"/>
      <c r="HX136" s="126"/>
      <c r="IH136" s="126"/>
      <c r="IR136" s="126"/>
      <c r="JB136" s="126"/>
      <c r="JL136" s="126"/>
      <c r="JV136" s="126"/>
      <c r="KF136" s="126"/>
      <c r="KP136" s="126"/>
      <c r="KZ136" s="126"/>
      <c r="LJ136" s="126"/>
      <c r="LT136" s="126"/>
    </row>
    <row xmlns:x14ac="http://schemas.microsoft.com/office/spreadsheetml/2009/9/ac" r="137" s="3" customFormat="true" x14ac:dyDescent="0.25">
      <c r="A137" s="405" t="str">
        <f ca="true">IF(ISBLANK('Data Summary'!A139),"",'Data Summary'!A139)</f>
        <v/>
      </c>
      <c r="B137" s="126"/>
      <c r="L137" s="126"/>
      <c r="V137" s="126"/>
      <c r="AF137" s="126"/>
      <c r="AP137" s="126"/>
      <c r="AZ137" s="126"/>
      <c r="BJ137" s="126"/>
      <c r="BT137" s="126"/>
      <c r="CD137" s="126"/>
      <c r="CN137" s="126"/>
      <c r="CO137" s="126"/>
      <c r="CP137" s="126"/>
      <c r="CQ137" s="126"/>
      <c r="CR137" s="126"/>
      <c r="CS137" s="126"/>
      <c r="CT137" s="126"/>
      <c r="CU137" s="126"/>
      <c r="CX137" s="126"/>
      <c r="DH137" s="126"/>
      <c r="DR137" s="126"/>
      <c r="EB137" s="126"/>
      <c r="EL137" s="126"/>
      <c r="EV137" s="126"/>
      <c r="FF137" s="126"/>
      <c r="FP137" s="126"/>
      <c r="FZ137" s="126"/>
      <c r="GJ137" s="126"/>
      <c r="GT137" s="126"/>
      <c r="HD137" s="126"/>
      <c r="HN137" s="126"/>
      <c r="HX137" s="126"/>
      <c r="IH137" s="126"/>
      <c r="IR137" s="126"/>
      <c r="JB137" s="126"/>
      <c r="JL137" s="126"/>
      <c r="JV137" s="126"/>
      <c r="KF137" s="126"/>
      <c r="KP137" s="126"/>
      <c r="KZ137" s="126"/>
      <c r="LJ137" s="126"/>
      <c r="LT137" s="126"/>
    </row>
    <row xmlns:x14ac="http://schemas.microsoft.com/office/spreadsheetml/2009/9/ac" r="138" s="3" customFormat="true" x14ac:dyDescent="0.25">
      <c r="A138" s="405" t="str">
        <f ca="true">IF(ISBLANK('Data Summary'!A140),"",'Data Summary'!A140)</f>
        <v/>
      </c>
      <c r="B138" s="126"/>
      <c r="L138" s="126"/>
      <c r="V138" s="126"/>
      <c r="AF138" s="126"/>
      <c r="AP138" s="126"/>
      <c r="AZ138" s="126"/>
      <c r="BJ138" s="126"/>
      <c r="BT138" s="126"/>
      <c r="CD138" s="126"/>
      <c r="CN138" s="126"/>
      <c r="CO138" s="126"/>
      <c r="CP138" s="126"/>
      <c r="CQ138" s="126"/>
      <c r="CR138" s="126"/>
      <c r="CS138" s="126"/>
      <c r="CT138" s="126"/>
      <c r="CU138" s="126"/>
      <c r="CX138" s="126"/>
      <c r="DH138" s="126"/>
      <c r="DR138" s="126"/>
      <c r="EB138" s="126"/>
      <c r="EL138" s="126"/>
      <c r="EV138" s="126"/>
      <c r="FF138" s="126"/>
      <c r="FP138" s="126"/>
      <c r="FZ138" s="126"/>
      <c r="GJ138" s="126"/>
      <c r="GT138" s="126"/>
      <c r="HD138" s="126"/>
      <c r="HN138" s="126"/>
      <c r="HX138" s="126"/>
      <c r="IH138" s="126"/>
      <c r="IR138" s="126"/>
      <c r="JB138" s="126"/>
      <c r="JL138" s="126"/>
      <c r="JV138" s="126"/>
      <c r="KF138" s="126"/>
      <c r="KP138" s="126"/>
      <c r="KZ138" s="126"/>
      <c r="LJ138" s="126"/>
      <c r="LT138" s="126"/>
    </row>
    <row xmlns:x14ac="http://schemas.microsoft.com/office/spreadsheetml/2009/9/ac" r="139" s="3" customFormat="true" x14ac:dyDescent="0.25">
      <c r="A139" s="405" t="str">
        <f ca="true">IF(ISBLANK('Data Summary'!A141),"",'Data Summary'!A141)</f>
        <v/>
      </c>
      <c r="B139" s="126"/>
      <c r="L139" s="126"/>
      <c r="V139" s="126"/>
      <c r="AF139" s="126"/>
      <c r="AP139" s="126"/>
      <c r="AZ139" s="126"/>
      <c r="BJ139" s="126"/>
      <c r="BT139" s="126"/>
      <c r="CD139" s="126"/>
      <c r="CN139" s="126"/>
      <c r="CO139" s="126"/>
      <c r="CP139" s="126"/>
      <c r="CQ139" s="126"/>
      <c r="CR139" s="126"/>
      <c r="CS139" s="126"/>
      <c r="CT139" s="126"/>
      <c r="CU139" s="126"/>
      <c r="CX139" s="126"/>
      <c r="DH139" s="126"/>
      <c r="DR139" s="126"/>
      <c r="EB139" s="126"/>
      <c r="EL139" s="126"/>
      <c r="EV139" s="126"/>
      <c r="FF139" s="126"/>
      <c r="FP139" s="126"/>
      <c r="FZ139" s="126"/>
      <c r="GJ139" s="126"/>
      <c r="GT139" s="126"/>
      <c r="HD139" s="126"/>
      <c r="HN139" s="126"/>
      <c r="HX139" s="126"/>
      <c r="IH139" s="126"/>
      <c r="IR139" s="126"/>
      <c r="JB139" s="126"/>
      <c r="JL139" s="126"/>
      <c r="JV139" s="126"/>
      <c r="KF139" s="126"/>
      <c r="KP139" s="126"/>
      <c r="KZ139" s="126"/>
      <c r="LJ139" s="126"/>
      <c r="LT139" s="126"/>
    </row>
    <row xmlns:x14ac="http://schemas.microsoft.com/office/spreadsheetml/2009/9/ac" r="140" s="3" customFormat="true" x14ac:dyDescent="0.25">
      <c r="A140" s="405" t="str">
        <f ca="true">IF(ISBLANK('Data Summary'!A142),"",'Data Summary'!A142)</f>
        <v/>
      </c>
      <c r="B140" s="126"/>
      <c r="L140" s="126"/>
      <c r="V140" s="126"/>
      <c r="AF140" s="126"/>
      <c r="AP140" s="126"/>
      <c r="AZ140" s="126"/>
      <c r="BJ140" s="126"/>
      <c r="BT140" s="126"/>
      <c r="CD140" s="126"/>
      <c r="CN140" s="126"/>
      <c r="CO140" s="126"/>
      <c r="CP140" s="126"/>
      <c r="CQ140" s="126"/>
      <c r="CR140" s="126"/>
      <c r="CS140" s="126"/>
      <c r="CT140" s="126"/>
      <c r="CU140" s="126"/>
      <c r="CX140" s="126"/>
      <c r="DH140" s="126"/>
      <c r="DR140" s="126"/>
      <c r="EB140" s="126"/>
      <c r="EL140" s="126"/>
      <c r="EV140" s="126"/>
      <c r="FF140" s="126"/>
      <c r="FP140" s="126"/>
      <c r="FZ140" s="126"/>
      <c r="GJ140" s="126"/>
      <c r="GT140" s="126"/>
      <c r="HD140" s="126"/>
      <c r="HN140" s="126"/>
      <c r="HX140" s="126"/>
      <c r="IH140" s="126"/>
      <c r="IR140" s="126"/>
      <c r="JB140" s="126"/>
      <c r="JL140" s="126"/>
      <c r="JV140" s="126"/>
      <c r="KF140" s="126"/>
      <c r="KP140" s="126"/>
      <c r="KZ140" s="126"/>
      <c r="LJ140" s="126"/>
      <c r="LT140" s="126"/>
    </row>
    <row xmlns:x14ac="http://schemas.microsoft.com/office/spreadsheetml/2009/9/ac" r="141" s="3" customFormat="true" x14ac:dyDescent="0.25">
      <c r="A141" s="405" t="str">
        <f ca="true">IF(ISBLANK('Data Summary'!A143),"",'Data Summary'!A143)</f>
        <v/>
      </c>
      <c r="B141" s="126"/>
      <c r="L141" s="126"/>
      <c r="V141" s="126"/>
      <c r="AF141" s="126"/>
      <c r="AP141" s="126"/>
      <c r="AZ141" s="126"/>
      <c r="BJ141" s="126"/>
      <c r="BT141" s="126"/>
      <c r="CD141" s="126"/>
      <c r="CN141" s="126"/>
      <c r="CO141" s="126"/>
      <c r="CP141" s="126"/>
      <c r="CQ141" s="126"/>
      <c r="CR141" s="126"/>
      <c r="CS141" s="126"/>
      <c r="CT141" s="126"/>
      <c r="CU141" s="126"/>
      <c r="CX141" s="126"/>
      <c r="DH141" s="126"/>
      <c r="DR141" s="126"/>
      <c r="EB141" s="126"/>
      <c r="EL141" s="126"/>
      <c r="EV141" s="126"/>
      <c r="FF141" s="126"/>
      <c r="FP141" s="126"/>
      <c r="FZ141" s="126"/>
      <c r="GJ141" s="126"/>
      <c r="GT141" s="126"/>
      <c r="HD141" s="126"/>
      <c r="HN141" s="126"/>
      <c r="HX141" s="126"/>
      <c r="IH141" s="126"/>
      <c r="IR141" s="126"/>
      <c r="JB141" s="126"/>
      <c r="JL141" s="126"/>
      <c r="JV141" s="126"/>
      <c r="KF141" s="126"/>
      <c r="KP141" s="126"/>
      <c r="KZ141" s="126"/>
      <c r="LJ141" s="126"/>
      <c r="LT141" s="126"/>
    </row>
    <row xmlns:x14ac="http://schemas.microsoft.com/office/spreadsheetml/2009/9/ac" r="142" s="3" customFormat="true" x14ac:dyDescent="0.25">
      <c r="A142" s="405" t="str">
        <f ca="true">IF(ISBLANK('Data Summary'!A144),"",'Data Summary'!A144)</f>
        <v/>
      </c>
      <c r="B142" s="126"/>
      <c r="L142" s="126"/>
      <c r="V142" s="126"/>
      <c r="AF142" s="126"/>
      <c r="AP142" s="126"/>
      <c r="AZ142" s="126"/>
      <c r="BJ142" s="126"/>
      <c r="BT142" s="126"/>
      <c r="CD142" s="126"/>
      <c r="CN142" s="126"/>
      <c r="CO142" s="126"/>
      <c r="CP142" s="126"/>
      <c r="CQ142" s="126"/>
      <c r="CR142" s="126"/>
      <c r="CS142" s="126"/>
      <c r="CT142" s="126"/>
      <c r="CU142" s="126"/>
      <c r="CX142" s="126"/>
      <c r="DH142" s="126"/>
      <c r="DR142" s="126"/>
      <c r="EB142" s="126"/>
      <c r="EL142" s="126"/>
      <c r="EV142" s="126"/>
      <c r="FF142" s="126"/>
      <c r="FP142" s="126"/>
      <c r="FZ142" s="126"/>
      <c r="GJ142" s="126"/>
      <c r="GT142" s="126"/>
      <c r="HD142" s="126"/>
      <c r="HN142" s="126"/>
      <c r="HX142" s="126"/>
      <c r="IH142" s="126"/>
      <c r="IR142" s="126"/>
      <c r="JB142" s="126"/>
      <c r="JL142" s="126"/>
      <c r="JV142" s="126"/>
      <c r="KF142" s="126"/>
      <c r="KP142" s="126"/>
      <c r="KZ142" s="126"/>
      <c r="LJ142" s="126"/>
      <c r="LT142" s="126"/>
    </row>
    <row xmlns:x14ac="http://schemas.microsoft.com/office/spreadsheetml/2009/9/ac" r="143" s="3" customFormat="true" x14ac:dyDescent="0.25">
      <c r="A143" s="405" t="str">
        <f ca="true">IF(ISBLANK('Data Summary'!A145),"",'Data Summary'!A145)</f>
        <v/>
      </c>
      <c r="B143" s="126"/>
      <c r="L143" s="126"/>
      <c r="V143" s="126"/>
      <c r="AF143" s="126"/>
      <c r="AP143" s="126"/>
      <c r="AZ143" s="126"/>
      <c r="BJ143" s="126"/>
      <c r="BT143" s="126"/>
      <c r="CD143" s="126"/>
      <c r="CN143" s="126"/>
      <c r="CO143" s="126"/>
      <c r="CP143" s="126"/>
      <c r="CQ143" s="126"/>
      <c r="CR143" s="126"/>
      <c r="CS143" s="126"/>
      <c r="CT143" s="126"/>
      <c r="CU143" s="126"/>
      <c r="CX143" s="126"/>
      <c r="DH143" s="126"/>
      <c r="DR143" s="126"/>
      <c r="EB143" s="126"/>
      <c r="EL143" s="126"/>
      <c r="EV143" s="126"/>
      <c r="FF143" s="126"/>
      <c r="FP143" s="126"/>
      <c r="FZ143" s="126"/>
      <c r="GJ143" s="126"/>
      <c r="GT143" s="126"/>
      <c r="HD143" s="126"/>
      <c r="HN143" s="126"/>
      <c r="HX143" s="126"/>
      <c r="IH143" s="126"/>
      <c r="IR143" s="126"/>
      <c r="JB143" s="126"/>
      <c r="JL143" s="126"/>
      <c r="JV143" s="126"/>
      <c r="KF143" s="126"/>
      <c r="KP143" s="126"/>
      <c r="KZ143" s="126"/>
      <c r="LJ143" s="126"/>
      <c r="LT143" s="126"/>
    </row>
    <row xmlns:x14ac="http://schemas.microsoft.com/office/spreadsheetml/2009/9/ac" r="144" s="3" customFormat="true" x14ac:dyDescent="0.25">
      <c r="A144" s="405" t="str">
        <f ca="true">IF(ISBLANK('Data Summary'!A146),"",'Data Summary'!A146)</f>
        <v/>
      </c>
      <c r="B144" s="126"/>
      <c r="L144" s="126"/>
      <c r="V144" s="126"/>
      <c r="AF144" s="126"/>
      <c r="AP144" s="126"/>
      <c r="AZ144" s="126"/>
      <c r="BJ144" s="126"/>
      <c r="BT144" s="126"/>
      <c r="CD144" s="126"/>
      <c r="CN144" s="126"/>
      <c r="CO144" s="126"/>
      <c r="CP144" s="126"/>
      <c r="CQ144" s="126"/>
      <c r="CR144" s="126"/>
      <c r="CS144" s="126"/>
      <c r="CT144" s="126"/>
      <c r="CU144" s="126"/>
      <c r="CX144" s="126"/>
      <c r="DH144" s="126"/>
      <c r="DR144" s="126"/>
      <c r="EB144" s="126"/>
      <c r="EL144" s="126"/>
      <c r="EV144" s="126"/>
      <c r="FF144" s="126"/>
      <c r="FP144" s="126"/>
      <c r="FZ144" s="126"/>
      <c r="GJ144" s="126"/>
      <c r="GT144" s="126"/>
      <c r="HD144" s="126"/>
      <c r="HN144" s="126"/>
      <c r="HX144" s="126"/>
      <c r="IH144" s="126"/>
      <c r="IR144" s="126"/>
      <c r="JB144" s="126"/>
      <c r="JL144" s="126"/>
      <c r="JV144" s="126"/>
      <c r="KF144" s="126"/>
      <c r="KP144" s="126"/>
      <c r="KZ144" s="126"/>
      <c r="LJ144" s="126"/>
      <c r="LT144" s="126"/>
    </row>
    <row xmlns:x14ac="http://schemas.microsoft.com/office/spreadsheetml/2009/9/ac" r="145" s="3" customFormat="true" x14ac:dyDescent="0.25">
      <c r="A145" s="405" t="str">
        <f ca="true">IF(ISBLANK('Data Summary'!A147),"",'Data Summary'!A147)</f>
        <v/>
      </c>
      <c r="B145" s="126"/>
      <c r="L145" s="126"/>
      <c r="V145" s="126"/>
      <c r="AF145" s="126"/>
      <c r="AP145" s="126"/>
      <c r="AZ145" s="126"/>
      <c r="BJ145" s="126"/>
      <c r="BT145" s="126"/>
      <c r="CD145" s="126"/>
      <c r="CN145" s="126"/>
      <c r="CO145" s="126"/>
      <c r="CP145" s="126"/>
      <c r="CQ145" s="126"/>
      <c r="CR145" s="126"/>
      <c r="CS145" s="126"/>
      <c r="CT145" s="126"/>
      <c r="CU145" s="126"/>
      <c r="CX145" s="126"/>
      <c r="DH145" s="126"/>
      <c r="DR145" s="126"/>
      <c r="EB145" s="126"/>
      <c r="EL145" s="126"/>
      <c r="EV145" s="126"/>
      <c r="FF145" s="126"/>
      <c r="FP145" s="126"/>
      <c r="FZ145" s="126"/>
      <c r="GJ145" s="126"/>
      <c r="GT145" s="126"/>
      <c r="HD145" s="126"/>
      <c r="HN145" s="126"/>
      <c r="HX145" s="126"/>
      <c r="IH145" s="126"/>
      <c r="IR145" s="126"/>
      <c r="JB145" s="126"/>
      <c r="JL145" s="126"/>
      <c r="JV145" s="126"/>
      <c r="KF145" s="126"/>
      <c r="KP145" s="126"/>
      <c r="KZ145" s="126"/>
      <c r="LJ145" s="126"/>
      <c r="LT145" s="126"/>
    </row>
    <row xmlns:x14ac="http://schemas.microsoft.com/office/spreadsheetml/2009/9/ac" r="146" s="3" customFormat="true" x14ac:dyDescent="0.25">
      <c r="A146" s="405" t="str">
        <f ca="true">IF(ISBLANK('Data Summary'!A148),"",'Data Summary'!A148)</f>
        <v/>
      </c>
      <c r="B146" s="126"/>
      <c r="L146" s="126"/>
      <c r="V146" s="126"/>
      <c r="AF146" s="126"/>
      <c r="AP146" s="126"/>
      <c r="AZ146" s="126"/>
      <c r="BJ146" s="126"/>
      <c r="BT146" s="126"/>
      <c r="CD146" s="126"/>
      <c r="CN146" s="126"/>
      <c r="CO146" s="126"/>
      <c r="CP146" s="126"/>
      <c r="CQ146" s="126"/>
      <c r="CR146" s="126"/>
      <c r="CS146" s="126"/>
      <c r="CT146" s="126"/>
      <c r="CU146" s="126"/>
      <c r="CX146" s="126"/>
      <c r="DH146" s="126"/>
      <c r="DR146" s="126"/>
      <c r="EB146" s="126"/>
      <c r="EL146" s="126"/>
      <c r="EV146" s="126"/>
      <c r="FF146" s="126"/>
      <c r="FP146" s="126"/>
      <c r="FZ146" s="126"/>
      <c r="GJ146" s="126"/>
      <c r="GT146" s="126"/>
      <c r="HD146" s="126"/>
      <c r="HN146" s="126"/>
      <c r="HX146" s="126"/>
      <c r="IH146" s="126"/>
      <c r="IR146" s="126"/>
      <c r="JB146" s="126"/>
      <c r="JL146" s="126"/>
      <c r="JV146" s="126"/>
      <c r="KF146" s="126"/>
      <c r="KP146" s="126"/>
      <c r="KZ146" s="126"/>
      <c r="LJ146" s="126"/>
      <c r="LT146" s="126"/>
    </row>
    <row xmlns:x14ac="http://schemas.microsoft.com/office/spreadsheetml/2009/9/ac" r="147" s="3" customFormat="true" x14ac:dyDescent="0.25">
      <c r="A147" s="405" t="str">
        <f ca="true">IF(ISBLANK('Data Summary'!A149),"",'Data Summary'!A149)</f>
        <v/>
      </c>
      <c r="B147" s="126"/>
      <c r="L147" s="126"/>
      <c r="V147" s="126"/>
      <c r="AF147" s="126"/>
      <c r="AP147" s="126"/>
      <c r="AZ147" s="126"/>
      <c r="BJ147" s="126"/>
      <c r="BT147" s="126"/>
      <c r="CD147" s="126"/>
      <c r="CN147" s="126"/>
      <c r="CO147" s="126"/>
      <c r="CP147" s="126"/>
      <c r="CQ147" s="126"/>
      <c r="CR147" s="126"/>
      <c r="CS147" s="126"/>
      <c r="CT147" s="126"/>
      <c r="CU147" s="126"/>
      <c r="CX147" s="126"/>
      <c r="DH147" s="126"/>
      <c r="DR147" s="126"/>
      <c r="EB147" s="126"/>
      <c r="EL147" s="126"/>
      <c r="EV147" s="126"/>
      <c r="FF147" s="126"/>
      <c r="FP147" s="126"/>
      <c r="FZ147" s="126"/>
      <c r="GJ147" s="126"/>
      <c r="GT147" s="126"/>
      <c r="HD147" s="126"/>
      <c r="HN147" s="126"/>
      <c r="HX147" s="126"/>
      <c r="IH147" s="126"/>
      <c r="IR147" s="126"/>
      <c r="JB147" s="126"/>
      <c r="JL147" s="126"/>
      <c r="JV147" s="126"/>
      <c r="KF147" s="126"/>
      <c r="KP147" s="126"/>
      <c r="KZ147" s="126"/>
      <c r="LJ147" s="126"/>
      <c r="LT147" s="126"/>
    </row>
    <row xmlns:x14ac="http://schemas.microsoft.com/office/spreadsheetml/2009/9/ac" r="148" s="3" customFormat="true" x14ac:dyDescent="0.25">
      <c r="A148" s="405" t="str">
        <f ca="true">IF(ISBLANK('Data Summary'!A150),"",'Data Summary'!A150)</f>
        <v/>
      </c>
      <c r="B148" s="126"/>
      <c r="L148" s="126"/>
      <c r="V148" s="126"/>
      <c r="AF148" s="126"/>
      <c r="AP148" s="126"/>
      <c r="AZ148" s="126"/>
      <c r="BJ148" s="126"/>
      <c r="BT148" s="126"/>
      <c r="CD148" s="126"/>
      <c r="CN148" s="126"/>
      <c r="CO148" s="126"/>
      <c r="CP148" s="126"/>
      <c r="CQ148" s="126"/>
      <c r="CR148" s="126"/>
      <c r="CS148" s="126"/>
      <c r="CT148" s="126"/>
      <c r="CU148" s="126"/>
      <c r="CX148" s="126"/>
      <c r="DH148" s="126"/>
      <c r="DR148" s="126"/>
      <c r="EB148" s="126"/>
      <c r="EL148" s="126"/>
      <c r="EV148" s="126"/>
      <c r="FF148" s="126"/>
      <c r="FP148" s="126"/>
      <c r="FZ148" s="126"/>
      <c r="GJ148" s="126"/>
      <c r="GT148" s="126"/>
      <c r="HD148" s="126"/>
      <c r="HN148" s="126"/>
      <c r="HX148" s="126"/>
      <c r="IH148" s="126"/>
      <c r="IR148" s="126"/>
      <c r="JB148" s="126"/>
      <c r="JL148" s="126"/>
      <c r="JV148" s="126"/>
      <c r="KF148" s="126"/>
      <c r="KP148" s="126"/>
      <c r="KZ148" s="126"/>
      <c r="LJ148" s="126"/>
      <c r="LT148" s="126"/>
    </row>
    <row xmlns:x14ac="http://schemas.microsoft.com/office/spreadsheetml/2009/9/ac" r="149" s="3" customFormat="true" x14ac:dyDescent="0.25">
      <c r="A149" s="405" t="str">
        <f ca="true">IF(ISBLANK('Data Summary'!A151),"",'Data Summary'!A151)</f>
        <v/>
      </c>
      <c r="B149" s="126"/>
      <c r="L149" s="126"/>
      <c r="V149" s="126"/>
      <c r="AF149" s="126"/>
      <c r="AP149" s="126"/>
      <c r="AZ149" s="126"/>
      <c r="BJ149" s="126"/>
      <c r="BT149" s="126"/>
      <c r="CD149" s="126"/>
      <c r="CN149" s="126"/>
      <c r="CO149" s="126"/>
      <c r="CP149" s="126"/>
      <c r="CQ149" s="126"/>
      <c r="CR149" s="126"/>
      <c r="CS149" s="126"/>
      <c r="CT149" s="126"/>
      <c r="CU149" s="126"/>
      <c r="CX149" s="126"/>
      <c r="DH149" s="126"/>
      <c r="DR149" s="126"/>
      <c r="EB149" s="126"/>
      <c r="EL149" s="126"/>
      <c r="EV149" s="126"/>
      <c r="FF149" s="126"/>
      <c r="FP149" s="126"/>
      <c r="FZ149" s="126"/>
      <c r="GJ149" s="126"/>
      <c r="GT149" s="126"/>
      <c r="HD149" s="126"/>
      <c r="HN149" s="126"/>
      <c r="HX149" s="126"/>
      <c r="IH149" s="126"/>
      <c r="IR149" s="126"/>
      <c r="JB149" s="126"/>
      <c r="JL149" s="126"/>
      <c r="JV149" s="126"/>
      <c r="KF149" s="126"/>
      <c r="KP149" s="126"/>
      <c r="KZ149" s="126"/>
      <c r="LJ149" s="126"/>
      <c r="LT149" s="126"/>
    </row>
    <row xmlns:x14ac="http://schemas.microsoft.com/office/spreadsheetml/2009/9/ac" r="150" s="3" customFormat="true" x14ac:dyDescent="0.25">
      <c r="A150" s="405" t="str">
        <f ca="true">IF(ISBLANK('Data Summary'!A152),"",'Data Summary'!A152)</f>
        <v/>
      </c>
      <c r="B150" s="126"/>
      <c r="L150" s="126"/>
      <c r="V150" s="126"/>
      <c r="AF150" s="126"/>
      <c r="AP150" s="126"/>
      <c r="AZ150" s="126"/>
      <c r="BJ150" s="126"/>
      <c r="BT150" s="126"/>
      <c r="CD150" s="126"/>
      <c r="CN150" s="126"/>
      <c r="CO150" s="126"/>
      <c r="CP150" s="126"/>
      <c r="CQ150" s="126"/>
      <c r="CR150" s="126"/>
      <c r="CS150" s="126"/>
      <c r="CT150" s="126"/>
      <c r="CU150" s="126"/>
      <c r="CX150" s="126"/>
      <c r="DH150" s="126"/>
      <c r="DR150" s="126"/>
      <c r="EB150" s="126"/>
      <c r="EL150" s="126"/>
      <c r="EV150" s="126"/>
      <c r="FF150" s="126"/>
      <c r="FP150" s="126"/>
      <c r="FZ150" s="126"/>
      <c r="GJ150" s="126"/>
      <c r="GT150" s="126"/>
      <c r="HD150" s="126"/>
      <c r="HN150" s="126"/>
      <c r="HX150" s="126"/>
      <c r="IH150" s="126"/>
      <c r="IR150" s="126"/>
      <c r="JB150" s="126"/>
      <c r="JL150" s="126"/>
      <c r="JV150" s="126"/>
      <c r="KF150" s="126"/>
      <c r="KP150" s="126"/>
      <c r="KZ150" s="126"/>
      <c r="LJ150" s="126"/>
      <c r="LT150" s="126"/>
    </row>
    <row xmlns:x14ac="http://schemas.microsoft.com/office/spreadsheetml/2009/9/ac" r="151" s="3" customFormat="true" x14ac:dyDescent="0.25">
      <c r="A151" s="405" t="str">
        <f ca="true">IF(ISBLANK('Data Summary'!A153),"",'Data Summary'!A153)</f>
        <v/>
      </c>
      <c r="B151" s="126"/>
      <c r="L151" s="126"/>
      <c r="V151" s="126"/>
      <c r="AF151" s="126"/>
      <c r="AP151" s="126"/>
      <c r="AZ151" s="126"/>
      <c r="BJ151" s="126"/>
      <c r="BT151" s="126"/>
      <c r="CD151" s="126"/>
      <c r="CN151" s="126"/>
      <c r="CO151" s="126"/>
      <c r="CP151" s="126"/>
      <c r="CQ151" s="126"/>
      <c r="CR151" s="126"/>
      <c r="CS151" s="126"/>
      <c r="CT151" s="126"/>
      <c r="CU151" s="126"/>
      <c r="CX151" s="126"/>
      <c r="DH151" s="126"/>
      <c r="DR151" s="126"/>
      <c r="EB151" s="126"/>
      <c r="EL151" s="126"/>
      <c r="EV151" s="126"/>
      <c r="FF151" s="126"/>
      <c r="FP151" s="126"/>
      <c r="FZ151" s="126"/>
      <c r="GJ151" s="126"/>
      <c r="GT151" s="126"/>
      <c r="HD151" s="126"/>
      <c r="HN151" s="126"/>
      <c r="HX151" s="126"/>
      <c r="IH151" s="126"/>
      <c r="IR151" s="126"/>
      <c r="JB151" s="126"/>
      <c r="JL151" s="126"/>
      <c r="JV151" s="126"/>
      <c r="KF151" s="126"/>
      <c r="KP151" s="126"/>
      <c r="KZ151" s="126"/>
      <c r="LJ151" s="126"/>
      <c r="LT151" s="126"/>
    </row>
    <row xmlns:x14ac="http://schemas.microsoft.com/office/spreadsheetml/2009/9/ac" r="152" s="3" customFormat="true" x14ac:dyDescent="0.25">
      <c r="A152" s="401"/>
      <c r="B152" s="126"/>
      <c r="L152" s="126"/>
      <c r="V152" s="126"/>
      <c r="AF152" s="126"/>
      <c r="AP152" s="126"/>
      <c r="AZ152" s="126"/>
      <c r="BJ152" s="126"/>
      <c r="BT152" s="126"/>
      <c r="CD152" s="126"/>
      <c r="CN152" s="126"/>
      <c r="CO152" s="126"/>
      <c r="CP152" s="126"/>
      <c r="CQ152" s="126"/>
      <c r="CR152" s="126"/>
      <c r="CS152" s="126"/>
      <c r="CT152" s="126"/>
      <c r="CU152" s="126"/>
      <c r="CX152" s="126"/>
      <c r="DH152" s="126"/>
      <c r="DR152" s="126"/>
      <c r="EB152" s="126"/>
      <c r="EL152" s="126"/>
      <c r="EV152" s="126"/>
      <c r="FF152" s="126"/>
      <c r="FP152" s="126"/>
      <c r="FZ152" s="126"/>
      <c r="GJ152" s="126"/>
      <c r="GT152" s="126"/>
      <c r="HD152" s="126"/>
      <c r="HN152" s="126"/>
      <c r="HX152" s="126"/>
      <c r="IH152" s="126"/>
      <c r="IR152" s="126"/>
      <c r="JB152" s="126"/>
      <c r="JL152" s="126"/>
      <c r="JV152" s="126"/>
      <c r="KF152" s="126"/>
      <c r="KP152" s="126"/>
      <c r="KZ152" s="126"/>
      <c r="LJ152" s="126"/>
      <c r="LT152" s="126"/>
    </row>
    <row xmlns:x14ac="http://schemas.microsoft.com/office/spreadsheetml/2009/9/ac" r="153" s="3" customFormat="true" x14ac:dyDescent="0.25">
      <c r="A153" s="401"/>
      <c r="B153" s="126"/>
      <c r="L153" s="126"/>
      <c r="V153" s="126"/>
      <c r="AF153" s="126"/>
      <c r="AP153" s="126"/>
      <c r="AZ153" s="126"/>
      <c r="BJ153" s="126"/>
      <c r="BT153" s="126"/>
      <c r="CD153" s="126"/>
      <c r="CN153" s="126"/>
      <c r="CO153" s="126"/>
      <c r="CP153" s="126"/>
      <c r="CQ153" s="126"/>
      <c r="CR153" s="126"/>
      <c r="CS153" s="126"/>
      <c r="CT153" s="126"/>
      <c r="CU153" s="126"/>
      <c r="CX153" s="126"/>
      <c r="DH153" s="126"/>
      <c r="DR153" s="126"/>
      <c r="EB153" s="126"/>
      <c r="EL153" s="126"/>
      <c r="EV153" s="126"/>
      <c r="FF153" s="126"/>
      <c r="FP153" s="126"/>
      <c r="FZ153" s="126"/>
      <c r="GJ153" s="126"/>
      <c r="GT153" s="126"/>
      <c r="HD153" s="126"/>
      <c r="HN153" s="126"/>
      <c r="HX153" s="126"/>
      <c r="IH153" s="126"/>
      <c r="IR153" s="126"/>
      <c r="JB153" s="126"/>
      <c r="JL153" s="126"/>
      <c r="JV153" s="126"/>
      <c r="KF153" s="126"/>
      <c r="KP153" s="126"/>
      <c r="KZ153" s="126"/>
      <c r="LJ153" s="126"/>
      <c r="LT153" s="126"/>
    </row>
    <row xmlns:x14ac="http://schemas.microsoft.com/office/spreadsheetml/2009/9/ac" r="154" s="3" customFormat="true" x14ac:dyDescent="0.25">
      <c r="A154" s="401"/>
      <c r="B154" s="126"/>
      <c r="L154" s="126"/>
      <c r="V154" s="126"/>
      <c r="AF154" s="126"/>
      <c r="AP154" s="126"/>
      <c r="AZ154" s="126"/>
      <c r="BJ154" s="126"/>
      <c r="BT154" s="126"/>
      <c r="CD154" s="126"/>
      <c r="CN154" s="126"/>
      <c r="CO154" s="126"/>
      <c r="CP154" s="126"/>
      <c r="CQ154" s="126"/>
      <c r="CR154" s="126"/>
      <c r="CS154" s="126"/>
      <c r="CT154" s="126"/>
      <c r="CU154" s="126"/>
      <c r="CX154" s="126"/>
      <c r="DH154" s="126"/>
      <c r="DR154" s="126"/>
      <c r="EB154" s="126"/>
      <c r="EL154" s="126"/>
      <c r="EV154" s="126"/>
      <c r="FF154" s="126"/>
      <c r="FP154" s="126"/>
      <c r="FZ154" s="126"/>
      <c r="GJ154" s="126"/>
      <c r="GT154" s="126"/>
      <c r="HD154" s="126"/>
      <c r="HN154" s="126"/>
      <c r="HX154" s="126"/>
      <c r="IH154" s="126"/>
      <c r="IR154" s="126"/>
      <c r="JB154" s="126"/>
      <c r="JL154" s="126"/>
      <c r="JV154" s="126"/>
      <c r="KF154" s="126"/>
      <c r="KP154" s="126"/>
      <c r="KZ154" s="126"/>
      <c r="LJ154" s="126"/>
      <c r="LT154" s="126"/>
    </row>
    <row xmlns:x14ac="http://schemas.microsoft.com/office/spreadsheetml/2009/9/ac" r="155" s="3" customFormat="true" x14ac:dyDescent="0.25">
      <c r="A155" s="401"/>
      <c r="B155" s="126"/>
      <c r="L155" s="126"/>
      <c r="V155" s="126"/>
      <c r="AF155" s="126"/>
      <c r="AP155" s="126"/>
      <c r="AZ155" s="126"/>
      <c r="BJ155" s="126"/>
      <c r="BT155" s="126"/>
      <c r="CD155" s="126"/>
      <c r="CN155" s="126"/>
      <c r="CO155" s="126"/>
      <c r="CP155" s="126"/>
      <c r="CQ155" s="126"/>
      <c r="CR155" s="126"/>
      <c r="CS155" s="126"/>
      <c r="CT155" s="126"/>
      <c r="CU155" s="126"/>
      <c r="CX155" s="126"/>
      <c r="DH155" s="126"/>
      <c r="DR155" s="126"/>
      <c r="EB155" s="126"/>
      <c r="EL155" s="126"/>
      <c r="EV155" s="126"/>
      <c r="FF155" s="126"/>
      <c r="FP155" s="126"/>
      <c r="FZ155" s="126"/>
      <c r="GJ155" s="126"/>
      <c r="GT155" s="126"/>
      <c r="HD155" s="126"/>
      <c r="HN155" s="126"/>
      <c r="HX155" s="126"/>
      <c r="IH155" s="126"/>
      <c r="IR155" s="126"/>
      <c r="JB155" s="126"/>
      <c r="JL155" s="126"/>
      <c r="JV155" s="126"/>
      <c r="KF155" s="126"/>
      <c r="KP155" s="126"/>
      <c r="KZ155" s="126"/>
      <c r="LJ155" s="126"/>
      <c r="LT155" s="126"/>
    </row>
    <row xmlns:x14ac="http://schemas.microsoft.com/office/spreadsheetml/2009/9/ac" r="156" s="3" customFormat="true" x14ac:dyDescent="0.25">
      <c r="A156" s="401"/>
      <c r="B156" s="126"/>
      <c r="L156" s="126"/>
      <c r="V156" s="126"/>
      <c r="AF156" s="126"/>
      <c r="AP156" s="126"/>
      <c r="AZ156" s="126"/>
      <c r="BJ156" s="126"/>
      <c r="BT156" s="126"/>
      <c r="CD156" s="126"/>
      <c r="CN156" s="126"/>
      <c r="CO156" s="126"/>
      <c r="CP156" s="126"/>
      <c r="CQ156" s="126"/>
      <c r="CR156" s="126"/>
      <c r="CS156" s="126"/>
      <c r="CT156" s="126"/>
      <c r="CU156" s="126"/>
      <c r="CX156" s="126"/>
      <c r="DH156" s="126"/>
      <c r="DR156" s="126"/>
      <c r="EB156" s="126"/>
      <c r="EL156" s="126"/>
      <c r="EV156" s="126"/>
      <c r="FF156" s="126"/>
      <c r="FP156" s="126"/>
      <c r="FZ156" s="126"/>
      <c r="GJ156" s="126"/>
      <c r="GT156" s="126"/>
      <c r="HD156" s="126"/>
      <c r="HN156" s="126"/>
      <c r="HX156" s="126"/>
      <c r="IH156" s="126"/>
      <c r="IR156" s="126"/>
      <c r="JB156" s="126"/>
      <c r="JL156" s="126"/>
      <c r="JV156" s="126"/>
      <c r="KF156" s="126"/>
      <c r="KP156" s="126"/>
      <c r="KZ156" s="126"/>
      <c r="LJ156" s="126"/>
      <c r="LT156" s="126"/>
    </row>
    <row xmlns:x14ac="http://schemas.microsoft.com/office/spreadsheetml/2009/9/ac" r="157" s="3" customFormat="true" x14ac:dyDescent="0.25">
      <c r="A157" s="401"/>
      <c r="B157" s="126"/>
      <c r="L157" s="126"/>
      <c r="V157" s="126"/>
      <c r="AF157" s="126"/>
      <c r="AP157" s="126"/>
      <c r="AZ157" s="126"/>
      <c r="BJ157" s="126"/>
      <c r="BT157" s="126"/>
      <c r="CD157" s="126"/>
      <c r="CN157" s="126"/>
      <c r="CO157" s="126"/>
      <c r="CP157" s="126"/>
      <c r="CQ157" s="126"/>
      <c r="CR157" s="126"/>
      <c r="CS157" s="126"/>
      <c r="CT157" s="126"/>
      <c r="CU157" s="126"/>
      <c r="CX157" s="126"/>
      <c r="DH157" s="126"/>
      <c r="DR157" s="126"/>
      <c r="EB157" s="126"/>
      <c r="EL157" s="126"/>
      <c r="EV157" s="126"/>
      <c r="FF157" s="126"/>
      <c r="FP157" s="126"/>
      <c r="FZ157" s="126"/>
      <c r="GJ157" s="126"/>
      <c r="GT157" s="126"/>
      <c r="HD157" s="126"/>
      <c r="HN157" s="126"/>
      <c r="HX157" s="126"/>
      <c r="IH157" s="126"/>
      <c r="IR157" s="126"/>
      <c r="JB157" s="126"/>
      <c r="JL157" s="126"/>
      <c r="JV157" s="126"/>
      <c r="KF157" s="126"/>
      <c r="KP157" s="126"/>
      <c r="KZ157" s="126"/>
      <c r="LJ157" s="126"/>
      <c r="LT157" s="126"/>
    </row>
    <row xmlns:x14ac="http://schemas.microsoft.com/office/spreadsheetml/2009/9/ac" r="158" s="3" customFormat="true" x14ac:dyDescent="0.25">
      <c r="A158" s="401"/>
      <c r="B158" s="126"/>
      <c r="L158" s="126"/>
      <c r="V158" s="126"/>
      <c r="AF158" s="126"/>
      <c r="AP158" s="126"/>
      <c r="AZ158" s="126"/>
      <c r="BJ158" s="126"/>
      <c r="BT158" s="126"/>
      <c r="CD158" s="126"/>
      <c r="CN158" s="126"/>
      <c r="CO158" s="126"/>
      <c r="CP158" s="126"/>
      <c r="CQ158" s="126"/>
      <c r="CR158" s="126"/>
      <c r="CS158" s="126"/>
      <c r="CT158" s="126"/>
      <c r="CU158" s="126"/>
      <c r="CX158" s="126"/>
      <c r="DH158" s="126"/>
      <c r="DR158" s="126"/>
      <c r="EB158" s="126"/>
      <c r="EL158" s="126"/>
      <c r="EV158" s="126"/>
      <c r="FF158" s="126"/>
      <c r="FP158" s="126"/>
      <c r="FZ158" s="126"/>
      <c r="GJ158" s="126"/>
      <c r="GT158" s="126"/>
      <c r="HD158" s="126"/>
      <c r="HN158" s="126"/>
      <c r="HX158" s="126"/>
      <c r="IH158" s="126"/>
      <c r="IR158" s="126"/>
      <c r="JB158" s="126"/>
      <c r="JL158" s="126"/>
      <c r="JV158" s="126"/>
      <c r="KF158" s="126"/>
      <c r="KP158" s="126"/>
      <c r="KZ158" s="126"/>
      <c r="LJ158" s="126"/>
      <c r="LT158" s="126"/>
    </row>
    <row xmlns:x14ac="http://schemas.microsoft.com/office/spreadsheetml/2009/9/ac" r="159" s="3" customFormat="true" x14ac:dyDescent="0.25">
      <c r="A159" s="401"/>
      <c r="B159" s="126"/>
      <c r="L159" s="126"/>
      <c r="V159" s="126"/>
      <c r="AF159" s="126"/>
      <c r="AP159" s="126"/>
      <c r="AZ159" s="126"/>
      <c r="BJ159" s="126"/>
      <c r="BT159" s="126"/>
      <c r="CD159" s="126"/>
      <c r="CN159" s="126"/>
      <c r="CO159" s="126"/>
      <c r="CP159" s="126"/>
      <c r="CQ159" s="126"/>
      <c r="CR159" s="126"/>
      <c r="CS159" s="126"/>
      <c r="CT159" s="126"/>
      <c r="CU159" s="126"/>
      <c r="CX159" s="126"/>
      <c r="DH159" s="126"/>
      <c r="DR159" s="126"/>
      <c r="EB159" s="126"/>
      <c r="EL159" s="126"/>
      <c r="EV159" s="126"/>
      <c r="FF159" s="126"/>
      <c r="FP159" s="126"/>
      <c r="FZ159" s="126"/>
      <c r="GJ159" s="126"/>
      <c r="GT159" s="126"/>
      <c r="HD159" s="126"/>
      <c r="HN159" s="126"/>
      <c r="HX159" s="126"/>
      <c r="IH159" s="126"/>
      <c r="IR159" s="126"/>
      <c r="JB159" s="126"/>
      <c r="JL159" s="126"/>
      <c r="JV159" s="126"/>
      <c r="KF159" s="126"/>
      <c r="KP159" s="126"/>
      <c r="KZ159" s="126"/>
      <c r="LJ159" s="126"/>
      <c r="LT159" s="126"/>
    </row>
    <row xmlns:x14ac="http://schemas.microsoft.com/office/spreadsheetml/2009/9/ac" r="160" s="3" customFormat="true" x14ac:dyDescent="0.25">
      <c r="A160" s="401"/>
      <c r="B160" s="126"/>
      <c r="L160" s="126"/>
      <c r="V160" s="126"/>
      <c r="AF160" s="126"/>
      <c r="AP160" s="126"/>
      <c r="AZ160" s="126"/>
      <c r="BJ160" s="126"/>
      <c r="BT160" s="126"/>
      <c r="CD160" s="126"/>
      <c r="CN160" s="126"/>
      <c r="CO160" s="126"/>
      <c r="CP160" s="126"/>
      <c r="CQ160" s="126"/>
      <c r="CR160" s="126"/>
      <c r="CS160" s="126"/>
      <c r="CT160" s="126"/>
      <c r="CU160" s="126"/>
      <c r="CX160" s="126"/>
      <c r="DH160" s="126"/>
      <c r="DR160" s="126"/>
      <c r="EB160" s="126"/>
      <c r="EL160" s="126"/>
      <c r="EV160" s="126"/>
      <c r="FF160" s="126"/>
      <c r="FP160" s="126"/>
      <c r="FZ160" s="126"/>
      <c r="GJ160" s="126"/>
      <c r="GT160" s="126"/>
      <c r="HD160" s="126"/>
      <c r="HN160" s="126"/>
      <c r="HX160" s="126"/>
      <c r="IH160" s="126"/>
      <c r="IR160" s="126"/>
      <c r="JB160" s="126"/>
      <c r="JL160" s="126"/>
      <c r="JV160" s="126"/>
      <c r="KF160" s="126"/>
      <c r="KP160" s="126"/>
      <c r="KZ160" s="126"/>
      <c r="LJ160" s="126"/>
      <c r="LT160" s="126"/>
    </row>
    <row xmlns:x14ac="http://schemas.microsoft.com/office/spreadsheetml/2009/9/ac" r="161" s="3" customFormat="true" x14ac:dyDescent="0.25">
      <c r="A161" s="401"/>
      <c r="B161" s="126"/>
      <c r="L161" s="126"/>
      <c r="V161" s="126"/>
      <c r="AF161" s="126"/>
      <c r="AP161" s="126"/>
      <c r="AZ161" s="126"/>
      <c r="BJ161" s="126"/>
      <c r="BT161" s="126"/>
      <c r="CD161" s="126"/>
      <c r="CN161" s="126"/>
      <c r="CO161" s="126"/>
      <c r="CP161" s="126"/>
      <c r="CQ161" s="126"/>
      <c r="CR161" s="126"/>
      <c r="CS161" s="126"/>
      <c r="CT161" s="126"/>
      <c r="CU161" s="126"/>
      <c r="CX161" s="126"/>
      <c r="DH161" s="126"/>
      <c r="DR161" s="126"/>
      <c r="EB161" s="126"/>
      <c r="EL161" s="126"/>
      <c r="EV161" s="126"/>
      <c r="FF161" s="126"/>
      <c r="FP161" s="126"/>
      <c r="FZ161" s="126"/>
      <c r="GJ161" s="126"/>
      <c r="GT161" s="126"/>
      <c r="HD161" s="126"/>
      <c r="HN161" s="126"/>
      <c r="HX161" s="126"/>
      <c r="IH161" s="126"/>
      <c r="IR161" s="126"/>
      <c r="JB161" s="126"/>
      <c r="JL161" s="126"/>
      <c r="JV161" s="126"/>
      <c r="KF161" s="126"/>
      <c r="KP161" s="126"/>
      <c r="KZ161" s="126"/>
      <c r="LJ161" s="126"/>
      <c r="LT161" s="126"/>
    </row>
    <row xmlns:x14ac="http://schemas.microsoft.com/office/spreadsheetml/2009/9/ac" r="162" s="3" customFormat="true" x14ac:dyDescent="0.25">
      <c r="A162" s="401"/>
      <c r="B162" s="126"/>
      <c r="L162" s="126"/>
      <c r="V162" s="126"/>
      <c r="AF162" s="126"/>
      <c r="AP162" s="126"/>
      <c r="AZ162" s="126"/>
      <c r="BJ162" s="126"/>
      <c r="BT162" s="126"/>
      <c r="CD162" s="126"/>
      <c r="CN162" s="126"/>
      <c r="CO162" s="126"/>
      <c r="CP162" s="126"/>
      <c r="CQ162" s="126"/>
      <c r="CR162" s="126"/>
      <c r="CS162" s="126"/>
      <c r="CT162" s="126"/>
      <c r="CU162" s="126"/>
      <c r="CX162" s="126"/>
      <c r="DH162" s="126"/>
      <c r="DR162" s="126"/>
      <c r="EB162" s="126"/>
      <c r="EL162" s="126"/>
      <c r="EV162" s="126"/>
      <c r="FF162" s="126"/>
      <c r="FP162" s="126"/>
      <c r="FZ162" s="126"/>
      <c r="GJ162" s="126"/>
      <c r="GT162" s="126"/>
      <c r="HD162" s="126"/>
      <c r="HN162" s="126"/>
      <c r="HX162" s="126"/>
      <c r="IH162" s="126"/>
      <c r="IR162" s="126"/>
      <c r="JB162" s="126"/>
      <c r="JL162" s="126"/>
      <c r="JV162" s="126"/>
      <c r="KF162" s="126"/>
      <c r="KP162" s="126"/>
      <c r="KZ162" s="126"/>
      <c r="LJ162" s="126"/>
      <c r="LT162" s="126"/>
    </row>
    <row xmlns:x14ac="http://schemas.microsoft.com/office/spreadsheetml/2009/9/ac" r="163" s="3" customFormat="true" x14ac:dyDescent="0.25">
      <c r="A163" s="401"/>
      <c r="B163" s="126"/>
      <c r="L163" s="126"/>
      <c r="V163" s="126"/>
      <c r="AF163" s="126"/>
      <c r="AP163" s="126"/>
      <c r="AZ163" s="126"/>
      <c r="BJ163" s="126"/>
      <c r="BT163" s="126"/>
      <c r="CD163" s="126"/>
      <c r="CN163" s="126"/>
      <c r="CO163" s="126"/>
      <c r="CP163" s="126"/>
      <c r="CQ163" s="126"/>
      <c r="CR163" s="126"/>
      <c r="CS163" s="126"/>
      <c r="CT163" s="126"/>
      <c r="CU163" s="126"/>
      <c r="CX163" s="126"/>
      <c r="DH163" s="126"/>
      <c r="DR163" s="126"/>
      <c r="EB163" s="126"/>
      <c r="EL163" s="126"/>
      <c r="EV163" s="126"/>
      <c r="FF163" s="126"/>
      <c r="FP163" s="126"/>
      <c r="FZ163" s="126"/>
      <c r="GJ163" s="126"/>
      <c r="GT163" s="126"/>
      <c r="HD163" s="126"/>
      <c r="HN163" s="126"/>
      <c r="HX163" s="126"/>
      <c r="IH163" s="126"/>
      <c r="IR163" s="126"/>
      <c r="JB163" s="126"/>
      <c r="JL163" s="126"/>
      <c r="JV163" s="126"/>
      <c r="KF163" s="126"/>
      <c r="KP163" s="126"/>
      <c r="KZ163" s="126"/>
      <c r="LJ163" s="126"/>
      <c r="LT163" s="126"/>
    </row>
    <row xmlns:x14ac="http://schemas.microsoft.com/office/spreadsheetml/2009/9/ac" r="164" s="3" customFormat="true" x14ac:dyDescent="0.25">
      <c r="A164" s="401"/>
      <c r="B164" s="126"/>
      <c r="L164" s="126"/>
      <c r="V164" s="126"/>
      <c r="AF164" s="126"/>
      <c r="AP164" s="126"/>
      <c r="AZ164" s="126"/>
      <c r="BJ164" s="126"/>
      <c r="BT164" s="126"/>
      <c r="CD164" s="126"/>
      <c r="CN164" s="126"/>
      <c r="CO164" s="126"/>
      <c r="CP164" s="126"/>
      <c r="CQ164" s="126"/>
      <c r="CR164" s="126"/>
      <c r="CS164" s="126"/>
      <c r="CT164" s="126"/>
      <c r="CU164" s="126"/>
      <c r="CX164" s="126"/>
      <c r="DH164" s="126"/>
      <c r="DR164" s="126"/>
      <c r="EB164" s="126"/>
      <c r="EL164" s="126"/>
      <c r="EV164" s="126"/>
      <c r="FF164" s="126"/>
      <c r="FP164" s="126"/>
      <c r="FZ164" s="126"/>
      <c r="GJ164" s="126"/>
      <c r="GT164" s="126"/>
      <c r="HD164" s="126"/>
      <c r="HN164" s="126"/>
      <c r="HX164" s="126"/>
      <c r="IH164" s="126"/>
      <c r="IR164" s="126"/>
      <c r="JB164" s="126"/>
      <c r="JL164" s="126"/>
      <c r="JV164" s="126"/>
      <c r="KF164" s="126"/>
      <c r="KP164" s="126"/>
      <c r="KZ164" s="126"/>
      <c r="LJ164" s="126"/>
      <c r="LT164" s="126"/>
    </row>
    <row xmlns:x14ac="http://schemas.microsoft.com/office/spreadsheetml/2009/9/ac" r="165" s="3" customFormat="true" x14ac:dyDescent="0.25">
      <c r="A165" s="401"/>
      <c r="B165" s="126"/>
      <c r="L165" s="126"/>
      <c r="V165" s="126"/>
      <c r="AF165" s="126"/>
      <c r="AP165" s="126"/>
      <c r="AZ165" s="126"/>
      <c r="BJ165" s="126"/>
      <c r="BT165" s="126"/>
      <c r="CD165" s="126"/>
      <c r="CN165" s="126"/>
      <c r="CO165" s="126"/>
      <c r="CP165" s="126"/>
      <c r="CQ165" s="126"/>
      <c r="CR165" s="126"/>
      <c r="CS165" s="126"/>
      <c r="CT165" s="126"/>
      <c r="CU165" s="126"/>
      <c r="CX165" s="126"/>
      <c r="DH165" s="126"/>
      <c r="DR165" s="126"/>
      <c r="EB165" s="126"/>
      <c r="EL165" s="126"/>
      <c r="EV165" s="126"/>
      <c r="FF165" s="126"/>
      <c r="FP165" s="126"/>
      <c r="FZ165" s="126"/>
      <c r="GJ165" s="126"/>
      <c r="GT165" s="126"/>
      <c r="HD165" s="126"/>
      <c r="HN165" s="126"/>
      <c r="HX165" s="126"/>
      <c r="IH165" s="126"/>
      <c r="IR165" s="126"/>
      <c r="JB165" s="126"/>
      <c r="JL165" s="126"/>
      <c r="JV165" s="126"/>
      <c r="KF165" s="126"/>
      <c r="KP165" s="126"/>
      <c r="KZ165" s="126"/>
      <c r="LJ165" s="126"/>
      <c r="LT165" s="126"/>
    </row>
    <row xmlns:x14ac="http://schemas.microsoft.com/office/spreadsheetml/2009/9/ac" r="166" s="3" customFormat="true" x14ac:dyDescent="0.25">
      <c r="A166" s="401"/>
      <c r="B166" s="126"/>
      <c r="L166" s="126"/>
      <c r="V166" s="126"/>
      <c r="AF166" s="126"/>
      <c r="AP166" s="126"/>
      <c r="AZ166" s="126"/>
      <c r="BJ166" s="126"/>
      <c r="BT166" s="126"/>
      <c r="CD166" s="126"/>
      <c r="CN166" s="126"/>
      <c r="CO166" s="126"/>
      <c r="CP166" s="126"/>
      <c r="CQ166" s="126"/>
      <c r="CR166" s="126"/>
      <c r="CS166" s="126"/>
      <c r="CT166" s="126"/>
      <c r="CU166" s="126"/>
      <c r="CX166" s="126"/>
      <c r="DH166" s="126"/>
      <c r="DR166" s="126"/>
      <c r="EB166" s="126"/>
      <c r="EL166" s="126"/>
      <c r="EV166" s="126"/>
      <c r="FF166" s="126"/>
      <c r="FP166" s="126"/>
      <c r="FZ166" s="126"/>
      <c r="GJ166" s="126"/>
      <c r="GT166" s="126"/>
      <c r="HD166" s="126"/>
      <c r="HN166" s="126"/>
      <c r="HX166" s="126"/>
      <c r="IH166" s="126"/>
      <c r="IR166" s="126"/>
      <c r="JB166" s="126"/>
      <c r="JL166" s="126"/>
      <c r="JV166" s="126"/>
      <c r="KF166" s="126"/>
      <c r="KP166" s="126"/>
      <c r="KZ166" s="126"/>
      <c r="LJ166" s="126"/>
      <c r="LT166" s="126"/>
    </row>
    <row xmlns:x14ac="http://schemas.microsoft.com/office/spreadsheetml/2009/9/ac" r="167" s="3" customFormat="true" x14ac:dyDescent="0.25">
      <c r="A167" s="401"/>
      <c r="B167" s="126"/>
      <c r="L167" s="126"/>
      <c r="V167" s="126"/>
      <c r="AF167" s="126"/>
      <c r="AP167" s="126"/>
      <c r="AZ167" s="126"/>
      <c r="BJ167" s="126"/>
      <c r="BT167" s="126"/>
      <c r="CD167" s="126"/>
      <c r="CN167" s="126"/>
      <c r="CO167" s="126"/>
      <c r="CP167" s="126"/>
      <c r="CQ167" s="126"/>
      <c r="CR167" s="126"/>
      <c r="CS167" s="126"/>
      <c r="CT167" s="126"/>
      <c r="CU167" s="126"/>
      <c r="CX167" s="126"/>
      <c r="DH167" s="126"/>
      <c r="DR167" s="126"/>
      <c r="EB167" s="126"/>
      <c r="EL167" s="126"/>
      <c r="EV167" s="126"/>
      <c r="FF167" s="126"/>
      <c r="FP167" s="126"/>
      <c r="FZ167" s="126"/>
      <c r="GJ167" s="126"/>
      <c r="GT167" s="126"/>
      <c r="HD167" s="126"/>
      <c r="HN167" s="126"/>
      <c r="HX167" s="126"/>
      <c r="IH167" s="126"/>
      <c r="IR167" s="126"/>
      <c r="JB167" s="126"/>
      <c r="JL167" s="126"/>
      <c r="JV167" s="126"/>
      <c r="KF167" s="126"/>
      <c r="KP167" s="126"/>
      <c r="KZ167" s="126"/>
      <c r="LJ167" s="126"/>
      <c r="LT167" s="126"/>
    </row>
    <row xmlns:x14ac="http://schemas.microsoft.com/office/spreadsheetml/2009/9/ac" r="168" s="3" customFormat="true" x14ac:dyDescent="0.25">
      <c r="A168" s="401"/>
      <c r="B168" s="126"/>
      <c r="L168" s="126"/>
      <c r="V168" s="126"/>
      <c r="AF168" s="126"/>
      <c r="AP168" s="126"/>
      <c r="AZ168" s="126"/>
      <c r="BJ168" s="126"/>
      <c r="BT168" s="126"/>
      <c r="CD168" s="126"/>
      <c r="CN168" s="126"/>
      <c r="CO168" s="126"/>
      <c r="CP168" s="126"/>
      <c r="CQ168" s="126"/>
      <c r="CR168" s="126"/>
      <c r="CS168" s="126"/>
      <c r="CT168" s="126"/>
      <c r="CU168" s="126"/>
      <c r="CX168" s="126"/>
      <c r="DH168" s="126"/>
      <c r="DR168" s="126"/>
      <c r="EB168" s="126"/>
      <c r="EL168" s="126"/>
      <c r="EV168" s="126"/>
      <c r="FF168" s="126"/>
      <c r="FP168" s="126"/>
      <c r="FZ168" s="126"/>
      <c r="GJ168" s="126"/>
      <c r="GT168" s="126"/>
      <c r="HD168" s="126"/>
      <c r="HN168" s="126"/>
      <c r="HX168" s="126"/>
      <c r="IH168" s="126"/>
      <c r="IR168" s="126"/>
      <c r="JB168" s="126"/>
      <c r="JL168" s="126"/>
      <c r="JV168" s="126"/>
      <c r="KF168" s="126"/>
      <c r="KP168" s="126"/>
      <c r="KZ168" s="126"/>
      <c r="LJ168" s="126"/>
      <c r="LT168" s="126"/>
    </row>
    <row xmlns:x14ac="http://schemas.microsoft.com/office/spreadsheetml/2009/9/ac" r="169" s="3" customFormat="true" x14ac:dyDescent="0.25">
      <c r="A169" s="401"/>
      <c r="B169" s="126"/>
      <c r="L169" s="126"/>
      <c r="V169" s="126"/>
      <c r="AF169" s="126"/>
      <c r="AP169" s="126"/>
      <c r="AZ169" s="126"/>
      <c r="BJ169" s="126"/>
      <c r="BT169" s="126"/>
      <c r="CD169" s="126"/>
      <c r="CN169" s="126"/>
      <c r="CO169" s="126"/>
      <c r="CP169" s="126"/>
      <c r="CQ169" s="126"/>
      <c r="CR169" s="126"/>
      <c r="CS169" s="126"/>
      <c r="CT169" s="126"/>
      <c r="CU169" s="126"/>
      <c r="CX169" s="126"/>
      <c r="DH169" s="126"/>
      <c r="DR169" s="126"/>
      <c r="EB169" s="126"/>
      <c r="EL169" s="126"/>
      <c r="EV169" s="126"/>
      <c r="FF169" s="126"/>
      <c r="FP169" s="126"/>
      <c r="FZ169" s="126"/>
      <c r="GJ169" s="126"/>
      <c r="GT169" s="126"/>
      <c r="HD169" s="126"/>
      <c r="HN169" s="126"/>
      <c r="HX169" s="126"/>
      <c r="IH169" s="126"/>
      <c r="IR169" s="126"/>
      <c r="JB169" s="126"/>
      <c r="JL169" s="126"/>
      <c r="JV169" s="126"/>
      <c r="KF169" s="126"/>
      <c r="KP169" s="126"/>
      <c r="KZ169" s="126"/>
      <c r="LJ169" s="126"/>
      <c r="LT169" s="126"/>
    </row>
    <row xmlns:x14ac="http://schemas.microsoft.com/office/spreadsheetml/2009/9/ac" r="170" s="3" customFormat="true" x14ac:dyDescent="0.25">
      <c r="A170" s="401"/>
      <c r="B170" s="126"/>
      <c r="L170" s="126"/>
      <c r="V170" s="126"/>
      <c r="AF170" s="126"/>
      <c r="AP170" s="126"/>
      <c r="AZ170" s="126"/>
      <c r="BJ170" s="126"/>
      <c r="BT170" s="126"/>
      <c r="CD170" s="126"/>
      <c r="CN170" s="126"/>
      <c r="CO170" s="126"/>
      <c r="CP170" s="126"/>
      <c r="CQ170" s="126"/>
      <c r="CR170" s="126"/>
      <c r="CS170" s="126"/>
      <c r="CT170" s="126"/>
      <c r="CU170" s="126"/>
      <c r="CX170" s="126"/>
      <c r="DH170" s="126"/>
      <c r="DR170" s="126"/>
      <c r="EB170" s="126"/>
      <c r="EL170" s="126"/>
      <c r="EV170" s="126"/>
      <c r="FF170" s="126"/>
      <c r="FP170" s="126"/>
      <c r="FZ170" s="126"/>
      <c r="GJ170" s="126"/>
      <c r="GT170" s="126"/>
      <c r="HD170" s="126"/>
      <c r="HN170" s="126"/>
      <c r="HX170" s="126"/>
      <c r="IH170" s="126"/>
      <c r="IR170" s="126"/>
      <c r="JB170" s="126"/>
      <c r="JL170" s="126"/>
      <c r="JV170" s="126"/>
      <c r="KF170" s="126"/>
      <c r="KP170" s="126"/>
      <c r="KZ170" s="126"/>
      <c r="LJ170" s="126"/>
      <c r="LT170" s="126"/>
    </row>
    <row xmlns:x14ac="http://schemas.microsoft.com/office/spreadsheetml/2009/9/ac" r="171" s="3" customFormat="true" x14ac:dyDescent="0.25">
      <c r="A171" s="401"/>
      <c r="B171" s="126"/>
      <c r="L171" s="126"/>
      <c r="V171" s="126"/>
      <c r="AF171" s="126"/>
      <c r="AP171" s="126"/>
      <c r="AZ171" s="126"/>
      <c r="BJ171" s="126"/>
      <c r="BT171" s="126"/>
      <c r="CD171" s="126"/>
      <c r="CN171" s="126"/>
      <c r="CO171" s="126"/>
      <c r="CP171" s="126"/>
      <c r="CQ171" s="126"/>
      <c r="CR171" s="126"/>
      <c r="CS171" s="126"/>
      <c r="CT171" s="126"/>
      <c r="CU171" s="126"/>
      <c r="CX171" s="126"/>
      <c r="DH171" s="126"/>
      <c r="DR171" s="126"/>
      <c r="EB171" s="126"/>
      <c r="EL171" s="126"/>
      <c r="EV171" s="126"/>
      <c r="FF171" s="126"/>
      <c r="FP171" s="126"/>
      <c r="FZ171" s="126"/>
      <c r="GJ171" s="126"/>
      <c r="GT171" s="126"/>
      <c r="HD171" s="126"/>
      <c r="HN171" s="126"/>
      <c r="HX171" s="126"/>
      <c r="IH171" s="126"/>
      <c r="IR171" s="126"/>
      <c r="JB171" s="126"/>
      <c r="JL171" s="126"/>
      <c r="JV171" s="126"/>
      <c r="KF171" s="126"/>
      <c r="KP171" s="126"/>
      <c r="KZ171" s="126"/>
      <c r="LJ171" s="126"/>
      <c r="LT171" s="126"/>
    </row>
    <row xmlns:x14ac="http://schemas.microsoft.com/office/spreadsheetml/2009/9/ac" r="172" s="3" customFormat="true" x14ac:dyDescent="0.25">
      <c r="A172" s="401"/>
      <c r="B172" s="126"/>
      <c r="L172" s="126"/>
      <c r="V172" s="126"/>
      <c r="AF172" s="126"/>
      <c r="AP172" s="126"/>
      <c r="AZ172" s="126"/>
      <c r="BJ172" s="126"/>
      <c r="BT172" s="126"/>
      <c r="CD172" s="126"/>
      <c r="CN172" s="126"/>
      <c r="CO172" s="126"/>
      <c r="CP172" s="126"/>
      <c r="CQ172" s="126"/>
      <c r="CR172" s="126"/>
      <c r="CS172" s="126"/>
      <c r="CT172" s="126"/>
      <c r="CU172" s="126"/>
      <c r="CX172" s="126"/>
      <c r="DH172" s="126"/>
      <c r="DR172" s="126"/>
      <c r="EB172" s="126"/>
      <c r="EL172" s="126"/>
      <c r="EV172" s="126"/>
      <c r="FF172" s="126"/>
      <c r="FP172" s="126"/>
      <c r="FZ172" s="126"/>
      <c r="GJ172" s="126"/>
      <c r="GT172" s="126"/>
      <c r="HD172" s="126"/>
      <c r="HN172" s="126"/>
      <c r="HX172" s="126"/>
      <c r="IH172" s="126"/>
      <c r="IR172" s="126"/>
      <c r="JB172" s="126"/>
      <c r="JL172" s="126"/>
      <c r="JV172" s="126"/>
      <c r="KF172" s="126"/>
      <c r="KP172" s="126"/>
      <c r="KZ172" s="126"/>
      <c r="LJ172" s="126"/>
      <c r="LT172" s="126"/>
    </row>
    <row xmlns:x14ac="http://schemas.microsoft.com/office/spreadsheetml/2009/9/ac" r="173" s="3" customFormat="true" x14ac:dyDescent="0.25">
      <c r="A173" s="401"/>
      <c r="B173" s="126"/>
      <c r="L173" s="126"/>
      <c r="V173" s="126"/>
      <c r="AF173" s="126"/>
      <c r="AP173" s="126"/>
      <c r="AZ173" s="126"/>
      <c r="BJ173" s="126"/>
      <c r="BT173" s="126"/>
      <c r="CD173" s="126"/>
      <c r="CN173" s="126"/>
      <c r="CO173" s="126"/>
      <c r="CP173" s="126"/>
      <c r="CQ173" s="126"/>
      <c r="CR173" s="126"/>
      <c r="CS173" s="126"/>
      <c r="CT173" s="126"/>
      <c r="CU173" s="126"/>
      <c r="CX173" s="126"/>
      <c r="DH173" s="126"/>
      <c r="DR173" s="126"/>
      <c r="EB173" s="126"/>
      <c r="EL173" s="126"/>
      <c r="EV173" s="126"/>
      <c r="FF173" s="126"/>
      <c r="FP173" s="126"/>
      <c r="FZ173" s="126"/>
      <c r="GJ173" s="126"/>
      <c r="GT173" s="126"/>
      <c r="HD173" s="126"/>
      <c r="HN173" s="126"/>
      <c r="HX173" s="126"/>
      <c r="IH173" s="126"/>
      <c r="IR173" s="126"/>
      <c r="JB173" s="126"/>
      <c r="JL173" s="126"/>
      <c r="JV173" s="126"/>
      <c r="KF173" s="126"/>
      <c r="KP173" s="126"/>
      <c r="KZ173" s="126"/>
      <c r="LJ173" s="126"/>
      <c r="LT173" s="126"/>
    </row>
    <row xmlns:x14ac="http://schemas.microsoft.com/office/spreadsheetml/2009/9/ac" r="174" s="3" customFormat="true" x14ac:dyDescent="0.25">
      <c r="A174" s="401"/>
      <c r="B174" s="126"/>
      <c r="L174" s="126"/>
      <c r="V174" s="126"/>
      <c r="AF174" s="126"/>
      <c r="AP174" s="126"/>
      <c r="AZ174" s="126"/>
      <c r="BJ174" s="126"/>
      <c r="BT174" s="126"/>
      <c r="CD174" s="126"/>
      <c r="CN174" s="126"/>
      <c r="CO174" s="126"/>
      <c r="CP174" s="126"/>
      <c r="CQ174" s="126"/>
      <c r="CR174" s="126"/>
      <c r="CS174" s="126"/>
      <c r="CT174" s="126"/>
      <c r="CU174" s="126"/>
      <c r="CX174" s="126"/>
      <c r="DH174" s="126"/>
      <c r="DR174" s="126"/>
      <c r="EB174" s="126"/>
      <c r="EL174" s="126"/>
      <c r="EV174" s="126"/>
      <c r="FF174" s="126"/>
      <c r="FP174" s="126"/>
      <c r="FZ174" s="126"/>
      <c r="GJ174" s="126"/>
      <c r="GT174" s="126"/>
      <c r="HD174" s="126"/>
      <c r="HN174" s="126"/>
      <c r="HX174" s="126"/>
      <c r="IH174" s="126"/>
      <c r="IR174" s="126"/>
      <c r="JB174" s="126"/>
      <c r="JL174" s="126"/>
      <c r="JV174" s="126"/>
      <c r="KF174" s="126"/>
      <c r="KP174" s="126"/>
      <c r="KZ174" s="126"/>
      <c r="LJ174" s="126"/>
      <c r="LT174" s="126"/>
    </row>
    <row xmlns:x14ac="http://schemas.microsoft.com/office/spreadsheetml/2009/9/ac" r="175" s="3" customFormat="true" x14ac:dyDescent="0.25">
      <c r="A175" s="401"/>
      <c r="B175" s="126"/>
      <c r="L175" s="126"/>
      <c r="V175" s="126"/>
      <c r="AF175" s="126"/>
      <c r="AP175" s="126"/>
      <c r="AZ175" s="126"/>
      <c r="BJ175" s="126"/>
      <c r="BT175" s="126"/>
      <c r="CD175" s="126"/>
      <c r="CN175" s="126"/>
      <c r="CO175" s="126"/>
      <c r="CP175" s="126"/>
      <c r="CQ175" s="126"/>
      <c r="CR175" s="126"/>
      <c r="CS175" s="126"/>
      <c r="CT175" s="126"/>
      <c r="CU175" s="126"/>
      <c r="CX175" s="126"/>
      <c r="DH175" s="126"/>
      <c r="DR175" s="126"/>
      <c r="EB175" s="126"/>
      <c r="EL175" s="126"/>
      <c r="EV175" s="126"/>
      <c r="FF175" s="126"/>
      <c r="FP175" s="126"/>
      <c r="FZ175" s="126"/>
      <c r="GJ175" s="126"/>
      <c r="GT175" s="126"/>
      <c r="HD175" s="126"/>
      <c r="HN175" s="126"/>
      <c r="HX175" s="126"/>
      <c r="IH175" s="126"/>
      <c r="IR175" s="126"/>
      <c r="JB175" s="126"/>
      <c r="JL175" s="126"/>
      <c r="JV175" s="126"/>
      <c r="KF175" s="126"/>
      <c r="KP175" s="126"/>
      <c r="KZ175" s="126"/>
      <c r="LJ175" s="126"/>
      <c r="LT175" s="126"/>
    </row>
    <row xmlns:x14ac="http://schemas.microsoft.com/office/spreadsheetml/2009/9/ac" r="176" s="3" customFormat="true" x14ac:dyDescent="0.25">
      <c r="A176" s="401"/>
      <c r="B176" s="126"/>
      <c r="L176" s="126"/>
      <c r="V176" s="126"/>
      <c r="AF176" s="126"/>
      <c r="AP176" s="126"/>
      <c r="AZ176" s="126"/>
      <c r="BJ176" s="126"/>
      <c r="BT176" s="126"/>
      <c r="CD176" s="126"/>
      <c r="CN176" s="126"/>
      <c r="CO176" s="126"/>
      <c r="CP176" s="126"/>
      <c r="CQ176" s="126"/>
      <c r="CR176" s="126"/>
      <c r="CS176" s="126"/>
      <c r="CT176" s="126"/>
      <c r="CU176" s="126"/>
      <c r="CX176" s="126"/>
      <c r="DH176" s="126"/>
      <c r="DR176" s="126"/>
      <c r="EB176" s="126"/>
      <c r="EL176" s="126"/>
      <c r="EV176" s="126"/>
      <c r="FF176" s="126"/>
      <c r="FP176" s="126"/>
      <c r="FZ176" s="126"/>
      <c r="GJ176" s="126"/>
      <c r="GT176" s="126"/>
      <c r="HD176" s="126"/>
      <c r="HN176" s="126"/>
      <c r="HX176" s="126"/>
      <c r="IH176" s="126"/>
      <c r="IR176" s="126"/>
      <c r="JB176" s="126"/>
      <c r="JL176" s="126"/>
      <c r="JV176" s="126"/>
      <c r="KF176" s="126"/>
      <c r="KP176" s="126"/>
      <c r="KZ176" s="126"/>
      <c r="LJ176" s="126"/>
      <c r="LT176" s="126"/>
    </row>
    <row xmlns:x14ac="http://schemas.microsoft.com/office/spreadsheetml/2009/9/ac" r="177" s="3" customFormat="true" x14ac:dyDescent="0.25">
      <c r="A177" s="401"/>
      <c r="B177" s="126"/>
      <c r="L177" s="126"/>
      <c r="V177" s="126"/>
      <c r="AF177" s="126"/>
      <c r="AP177" s="126"/>
      <c r="AZ177" s="126"/>
      <c r="BJ177" s="126"/>
      <c r="BT177" s="126"/>
      <c r="CD177" s="126"/>
      <c r="CN177" s="126"/>
      <c r="CO177" s="126"/>
      <c r="CP177" s="126"/>
      <c r="CQ177" s="126"/>
      <c r="CR177" s="126"/>
      <c r="CS177" s="126"/>
      <c r="CT177" s="126"/>
      <c r="CU177" s="126"/>
      <c r="CX177" s="126"/>
      <c r="DH177" s="126"/>
      <c r="DR177" s="126"/>
      <c r="EB177" s="126"/>
      <c r="EL177" s="126"/>
      <c r="EV177" s="126"/>
      <c r="FF177" s="126"/>
      <c r="FP177" s="126"/>
      <c r="FZ177" s="126"/>
      <c r="GJ177" s="126"/>
      <c r="GT177" s="126"/>
      <c r="HD177" s="126"/>
      <c r="HN177" s="126"/>
      <c r="HX177" s="126"/>
      <c r="IH177" s="126"/>
      <c r="IR177" s="126"/>
      <c r="JB177" s="126"/>
      <c r="JL177" s="126"/>
      <c r="JV177" s="126"/>
      <c r="KF177" s="126"/>
      <c r="KP177" s="126"/>
      <c r="KZ177" s="126"/>
      <c r="LJ177" s="126"/>
      <c r="LT177" s="126"/>
    </row>
    <row xmlns:x14ac="http://schemas.microsoft.com/office/spreadsheetml/2009/9/ac" r="178" s="3" customFormat="true" x14ac:dyDescent="0.25">
      <c r="A178" s="401"/>
      <c r="B178" s="126"/>
      <c r="L178" s="126"/>
      <c r="V178" s="126"/>
      <c r="AF178" s="126"/>
      <c r="AP178" s="126"/>
      <c r="AZ178" s="126"/>
      <c r="BJ178" s="126"/>
      <c r="BT178" s="126"/>
      <c r="CD178" s="126"/>
      <c r="CN178" s="126"/>
      <c r="CO178" s="126"/>
      <c r="CP178" s="126"/>
      <c r="CQ178" s="126"/>
      <c r="CR178" s="126"/>
      <c r="CS178" s="126"/>
      <c r="CT178" s="126"/>
      <c r="CU178" s="126"/>
      <c r="CX178" s="126"/>
      <c r="DH178" s="126"/>
      <c r="DR178" s="126"/>
      <c r="EB178" s="126"/>
      <c r="EL178" s="126"/>
      <c r="EV178" s="126"/>
      <c r="FF178" s="126"/>
      <c r="FP178" s="126"/>
      <c r="FZ178" s="126"/>
      <c r="GJ178" s="126"/>
      <c r="GT178" s="126"/>
      <c r="HD178" s="126"/>
      <c r="HN178" s="126"/>
      <c r="HX178" s="126"/>
      <c r="IH178" s="126"/>
      <c r="IR178" s="126"/>
      <c r="JB178" s="126"/>
      <c r="JL178" s="126"/>
      <c r="JV178" s="126"/>
      <c r="KF178" s="126"/>
      <c r="KP178" s="126"/>
      <c r="KZ178" s="126"/>
      <c r="LJ178" s="126"/>
      <c r="LT178" s="126"/>
    </row>
    <row xmlns:x14ac="http://schemas.microsoft.com/office/spreadsheetml/2009/9/ac" r="179" s="3" customFormat="true" x14ac:dyDescent="0.25">
      <c r="A179" s="401"/>
      <c r="B179" s="126"/>
      <c r="L179" s="126"/>
      <c r="V179" s="126"/>
      <c r="AF179" s="126"/>
      <c r="AP179" s="126"/>
      <c r="AZ179" s="126"/>
      <c r="BJ179" s="126"/>
      <c r="BT179" s="126"/>
      <c r="CD179" s="126"/>
      <c r="CN179" s="126"/>
      <c r="CO179" s="126"/>
      <c r="CP179" s="126"/>
      <c r="CQ179" s="126"/>
      <c r="CR179" s="126"/>
      <c r="CS179" s="126"/>
      <c r="CT179" s="126"/>
      <c r="CU179" s="126"/>
      <c r="CX179" s="126"/>
      <c r="DH179" s="126"/>
      <c r="DR179" s="126"/>
      <c r="EB179" s="126"/>
      <c r="EL179" s="126"/>
      <c r="EV179" s="126"/>
      <c r="FF179" s="126"/>
      <c r="FP179" s="126"/>
      <c r="FZ179" s="126"/>
      <c r="GJ179" s="126"/>
      <c r="GT179" s="126"/>
      <c r="HD179" s="126"/>
      <c r="HN179" s="126"/>
      <c r="HX179" s="126"/>
      <c r="IH179" s="126"/>
      <c r="IR179" s="126"/>
      <c r="JB179" s="126"/>
      <c r="JL179" s="126"/>
      <c r="JV179" s="126"/>
      <c r="KF179" s="126"/>
      <c r="KP179" s="126"/>
      <c r="KZ179" s="126"/>
      <c r="LJ179" s="126"/>
      <c r="LT179" s="126"/>
    </row>
    <row xmlns:x14ac="http://schemas.microsoft.com/office/spreadsheetml/2009/9/ac" r="180" s="3" customFormat="true" x14ac:dyDescent="0.25">
      <c r="A180" s="401"/>
      <c r="B180" s="126"/>
      <c r="L180" s="126"/>
      <c r="V180" s="126"/>
      <c r="AF180" s="126"/>
      <c r="AP180" s="126"/>
      <c r="AZ180" s="126"/>
      <c r="BJ180" s="126"/>
      <c r="BT180" s="126"/>
      <c r="CD180" s="126"/>
      <c r="CN180" s="126"/>
      <c r="CO180" s="126"/>
      <c r="CP180" s="126"/>
      <c r="CQ180" s="126"/>
      <c r="CR180" s="126"/>
      <c r="CS180" s="126"/>
      <c r="CT180" s="126"/>
      <c r="CU180" s="126"/>
      <c r="CX180" s="126"/>
      <c r="DH180" s="126"/>
      <c r="DR180" s="126"/>
      <c r="EB180" s="126"/>
      <c r="EL180" s="126"/>
      <c r="EV180" s="126"/>
      <c r="FF180" s="126"/>
      <c r="FP180" s="126"/>
      <c r="FZ180" s="126"/>
      <c r="GJ180" s="126"/>
      <c r="GT180" s="126"/>
      <c r="HD180" s="126"/>
      <c r="HN180" s="126"/>
      <c r="HX180" s="126"/>
      <c r="IH180" s="126"/>
      <c r="IR180" s="126"/>
      <c r="JB180" s="126"/>
      <c r="JL180" s="126"/>
      <c r="JV180" s="126"/>
      <c r="KF180" s="126"/>
      <c r="KP180" s="126"/>
      <c r="KZ180" s="126"/>
      <c r="LJ180" s="126"/>
      <c r="LT180" s="126"/>
    </row>
    <row xmlns:x14ac="http://schemas.microsoft.com/office/spreadsheetml/2009/9/ac" r="181" s="3" customFormat="true" x14ac:dyDescent="0.25">
      <c r="A181" s="401"/>
      <c r="B181" s="126"/>
      <c r="L181" s="126"/>
      <c r="V181" s="126"/>
      <c r="AF181" s="126"/>
      <c r="AP181" s="126"/>
      <c r="AZ181" s="126"/>
      <c r="BJ181" s="126"/>
      <c r="BT181" s="126"/>
      <c r="CD181" s="126"/>
      <c r="CN181" s="126"/>
      <c r="CO181" s="126"/>
      <c r="CP181" s="126"/>
      <c r="CQ181" s="126"/>
      <c r="CR181" s="126"/>
      <c r="CS181" s="126"/>
      <c r="CT181" s="126"/>
      <c r="CU181" s="126"/>
      <c r="CX181" s="126"/>
      <c r="DH181" s="126"/>
      <c r="DR181" s="126"/>
      <c r="EB181" s="126"/>
      <c r="EL181" s="126"/>
      <c r="EV181" s="126"/>
      <c r="FF181" s="126"/>
      <c r="FP181" s="126"/>
      <c r="FZ181" s="126"/>
      <c r="GJ181" s="126"/>
      <c r="GT181" s="126"/>
      <c r="HD181" s="126"/>
      <c r="HN181" s="126"/>
      <c r="HX181" s="126"/>
      <c r="IH181" s="126"/>
      <c r="IR181" s="126"/>
      <c r="JB181" s="126"/>
      <c r="JL181" s="126"/>
      <c r="JV181" s="126"/>
      <c r="KF181" s="126"/>
      <c r="KP181" s="126"/>
      <c r="KZ181" s="126"/>
      <c r="LJ181" s="126"/>
      <c r="LT181" s="126"/>
    </row>
    <row xmlns:x14ac="http://schemas.microsoft.com/office/spreadsheetml/2009/9/ac" r="182" s="3" customFormat="true" x14ac:dyDescent="0.25">
      <c r="A182" s="401"/>
      <c r="B182" s="126"/>
      <c r="L182" s="126"/>
      <c r="V182" s="126"/>
      <c r="AF182" s="126"/>
      <c r="AP182" s="126"/>
      <c r="AZ182" s="126"/>
      <c r="BJ182" s="126"/>
      <c r="BT182" s="126"/>
      <c r="CD182" s="126"/>
      <c r="CN182" s="126"/>
      <c r="CO182" s="126"/>
      <c r="CP182" s="126"/>
      <c r="CQ182" s="126"/>
      <c r="CR182" s="126"/>
      <c r="CS182" s="126"/>
      <c r="CT182" s="126"/>
      <c r="CU182" s="126"/>
      <c r="CX182" s="126"/>
      <c r="DH182" s="126"/>
      <c r="DR182" s="126"/>
      <c r="EB182" s="126"/>
      <c r="EL182" s="126"/>
      <c r="EV182" s="126"/>
      <c r="FF182" s="126"/>
      <c r="FP182" s="126"/>
      <c r="FZ182" s="126"/>
      <c r="GJ182" s="126"/>
      <c r="GT182" s="126"/>
      <c r="HD182" s="126"/>
      <c r="HN182" s="126"/>
      <c r="HX182" s="126"/>
      <c r="IH182" s="126"/>
      <c r="IR182" s="126"/>
      <c r="JB182" s="126"/>
      <c r="JL182" s="126"/>
      <c r="JV182" s="126"/>
      <c r="KF182" s="126"/>
      <c r="KP182" s="126"/>
      <c r="KZ182" s="126"/>
      <c r="LJ182" s="126"/>
      <c r="LT182" s="126"/>
    </row>
    <row xmlns:x14ac="http://schemas.microsoft.com/office/spreadsheetml/2009/9/ac" r="183" s="3" customFormat="true" x14ac:dyDescent="0.25">
      <c r="A183" s="401"/>
      <c r="B183" s="126"/>
      <c r="L183" s="126"/>
      <c r="V183" s="126"/>
      <c r="AF183" s="126"/>
      <c r="AP183" s="126"/>
      <c r="AZ183" s="126"/>
      <c r="BJ183" s="126"/>
      <c r="BT183" s="126"/>
      <c r="CD183" s="126"/>
      <c r="CN183" s="126"/>
      <c r="CO183" s="126"/>
      <c r="CP183" s="126"/>
      <c r="CQ183" s="126"/>
      <c r="CR183" s="126"/>
      <c r="CS183" s="126"/>
      <c r="CT183" s="126"/>
      <c r="CU183" s="126"/>
      <c r="CX183" s="126"/>
      <c r="DH183" s="126"/>
      <c r="DR183" s="126"/>
      <c r="EB183" s="126"/>
      <c r="EL183" s="126"/>
      <c r="EV183" s="126"/>
      <c r="FF183" s="126"/>
      <c r="FP183" s="126"/>
      <c r="FZ183" s="126"/>
      <c r="GJ183" s="126"/>
      <c r="GT183" s="126"/>
      <c r="HD183" s="126"/>
      <c r="HN183" s="126"/>
      <c r="HX183" s="126"/>
      <c r="IH183" s="126"/>
      <c r="IR183" s="126"/>
      <c r="JB183" s="126"/>
      <c r="JL183" s="126"/>
      <c r="JV183" s="126"/>
      <c r="KF183" s="126"/>
      <c r="KP183" s="126"/>
      <c r="KZ183" s="126"/>
      <c r="LJ183" s="126"/>
      <c r="LT183" s="126"/>
    </row>
    <row xmlns:x14ac="http://schemas.microsoft.com/office/spreadsheetml/2009/9/ac" r="184" s="3" customFormat="true" x14ac:dyDescent="0.25">
      <c r="A184" s="401"/>
      <c r="B184" s="126"/>
      <c r="L184" s="126"/>
      <c r="V184" s="126"/>
      <c r="AF184" s="126"/>
      <c r="AP184" s="126"/>
      <c r="AZ184" s="126"/>
      <c r="BJ184" s="126"/>
      <c r="BT184" s="126"/>
      <c r="CD184" s="126"/>
      <c r="CN184" s="126"/>
      <c r="CO184" s="126"/>
      <c r="CP184" s="126"/>
      <c r="CQ184" s="126"/>
      <c r="CR184" s="126"/>
      <c r="CS184" s="126"/>
      <c r="CT184" s="126"/>
      <c r="CU184" s="126"/>
      <c r="CX184" s="126"/>
      <c r="DH184" s="126"/>
      <c r="DR184" s="126"/>
      <c r="EB184" s="126"/>
      <c r="EL184" s="126"/>
      <c r="EV184" s="126"/>
      <c r="FF184" s="126"/>
      <c r="FP184" s="126"/>
      <c r="FZ184" s="126"/>
      <c r="GJ184" s="126"/>
      <c r="GT184" s="126"/>
      <c r="HD184" s="126"/>
      <c r="HN184" s="126"/>
      <c r="HX184" s="126"/>
      <c r="IH184" s="126"/>
      <c r="IR184" s="126"/>
      <c r="JB184" s="126"/>
      <c r="JL184" s="126"/>
      <c r="JV184" s="126"/>
      <c r="KF184" s="126"/>
      <c r="KP184" s="126"/>
      <c r="KZ184" s="126"/>
      <c r="LJ184" s="126"/>
      <c r="LT184" s="126"/>
    </row>
    <row xmlns:x14ac="http://schemas.microsoft.com/office/spreadsheetml/2009/9/ac" r="185" s="3" customFormat="true" x14ac:dyDescent="0.25">
      <c r="A185" s="401"/>
      <c r="B185" s="126"/>
      <c r="L185" s="126"/>
      <c r="V185" s="126"/>
      <c r="AF185" s="126"/>
      <c r="AP185" s="126"/>
      <c r="AZ185" s="126"/>
      <c r="BJ185" s="126"/>
      <c r="BT185" s="126"/>
      <c r="CD185" s="126"/>
      <c r="CN185" s="126"/>
      <c r="CO185" s="126"/>
      <c r="CP185" s="126"/>
      <c r="CQ185" s="126"/>
      <c r="CR185" s="126"/>
      <c r="CS185" s="126"/>
      <c r="CT185" s="126"/>
      <c r="CU185" s="126"/>
      <c r="CX185" s="126"/>
      <c r="DH185" s="126"/>
      <c r="DR185" s="126"/>
      <c r="EB185" s="126"/>
      <c r="EL185" s="126"/>
      <c r="EV185" s="126"/>
      <c r="FF185" s="126"/>
      <c r="FP185" s="126"/>
      <c r="FZ185" s="126"/>
      <c r="GJ185" s="126"/>
      <c r="GT185" s="126"/>
      <c r="HD185" s="126"/>
      <c r="HN185" s="126"/>
      <c r="HX185" s="126"/>
      <c r="IH185" s="126"/>
      <c r="IR185" s="126"/>
      <c r="JB185" s="126"/>
      <c r="JL185" s="126"/>
      <c r="JV185" s="126"/>
      <c r="KF185" s="126"/>
      <c r="KP185" s="126"/>
      <c r="KZ185" s="126"/>
      <c r="LJ185" s="126"/>
      <c r="LT185" s="126"/>
    </row>
    <row xmlns:x14ac="http://schemas.microsoft.com/office/spreadsheetml/2009/9/ac" r="186" s="3" customFormat="true" x14ac:dyDescent="0.25">
      <c r="A186" s="401"/>
      <c r="B186" s="126"/>
      <c r="L186" s="126"/>
      <c r="V186" s="126"/>
      <c r="AF186" s="126"/>
      <c r="AP186" s="126"/>
      <c r="AZ186" s="126"/>
      <c r="BJ186" s="126"/>
      <c r="BT186" s="126"/>
      <c r="CD186" s="126"/>
      <c r="CN186" s="126"/>
      <c r="CO186" s="126"/>
      <c r="CP186" s="126"/>
      <c r="CQ186" s="126"/>
      <c r="CR186" s="126"/>
      <c r="CS186" s="126"/>
      <c r="CT186" s="126"/>
      <c r="CU186" s="126"/>
      <c r="CX186" s="126"/>
      <c r="DH186" s="126"/>
      <c r="DR186" s="126"/>
      <c r="EB186" s="126"/>
      <c r="EL186" s="126"/>
      <c r="EV186" s="126"/>
      <c r="FF186" s="126"/>
      <c r="FP186" s="126"/>
      <c r="FZ186" s="126"/>
      <c r="GJ186" s="126"/>
      <c r="GT186" s="126"/>
      <c r="HD186" s="126"/>
      <c r="HN186" s="126"/>
      <c r="HX186" s="126"/>
      <c r="IH186" s="126"/>
      <c r="IR186" s="126"/>
      <c r="JB186" s="126"/>
      <c r="JL186" s="126"/>
      <c r="JV186" s="126"/>
      <c r="KF186" s="126"/>
      <c r="KP186" s="126"/>
      <c r="KZ186" s="126"/>
      <c r="LJ186" s="126"/>
      <c r="LT186" s="126"/>
    </row>
    <row xmlns:x14ac="http://schemas.microsoft.com/office/spreadsheetml/2009/9/ac" r="187" s="3" customFormat="true" x14ac:dyDescent="0.25">
      <c r="A187" s="401"/>
      <c r="B187" s="126"/>
      <c r="L187" s="126"/>
      <c r="V187" s="126"/>
      <c r="AF187" s="126"/>
      <c r="AP187" s="126"/>
      <c r="AZ187" s="126"/>
      <c r="BJ187" s="126"/>
      <c r="BT187" s="126"/>
      <c r="CD187" s="126"/>
      <c r="CN187" s="126"/>
      <c r="CO187" s="126"/>
      <c r="CP187" s="126"/>
      <c r="CQ187" s="126"/>
      <c r="CR187" s="126"/>
      <c r="CS187" s="126"/>
      <c r="CT187" s="126"/>
      <c r="CU187" s="126"/>
      <c r="CX187" s="126"/>
      <c r="DH187" s="126"/>
      <c r="DR187" s="126"/>
      <c r="EB187" s="126"/>
      <c r="EL187" s="126"/>
      <c r="EV187" s="126"/>
      <c r="FF187" s="126"/>
      <c r="FP187" s="126"/>
      <c r="FZ187" s="126"/>
      <c r="GJ187" s="126"/>
      <c r="GT187" s="126"/>
      <c r="HD187" s="126"/>
      <c r="HN187" s="126"/>
      <c r="HX187" s="126"/>
      <c r="IH187" s="126"/>
      <c r="IR187" s="126"/>
      <c r="JB187" s="126"/>
      <c r="JL187" s="126"/>
      <c r="JV187" s="126"/>
      <c r="KF187" s="126"/>
      <c r="KP187" s="126"/>
      <c r="KZ187" s="126"/>
      <c r="LJ187" s="126"/>
      <c r="LT187" s="126"/>
    </row>
    <row xmlns:x14ac="http://schemas.microsoft.com/office/spreadsheetml/2009/9/ac" r="188" s="3" customFormat="true" x14ac:dyDescent="0.25">
      <c r="A188" s="401"/>
      <c r="B188" s="126"/>
      <c r="L188" s="126"/>
      <c r="V188" s="126"/>
      <c r="AF188" s="126"/>
      <c r="AP188" s="126"/>
      <c r="AZ188" s="126"/>
      <c r="BJ188" s="126"/>
      <c r="BT188" s="126"/>
      <c r="CD188" s="126"/>
      <c r="CN188" s="126"/>
      <c r="CO188" s="126"/>
      <c r="CP188" s="126"/>
      <c r="CQ188" s="126"/>
      <c r="CR188" s="126"/>
      <c r="CS188" s="126"/>
      <c r="CT188" s="126"/>
      <c r="CU188" s="126"/>
      <c r="CX188" s="126"/>
      <c r="DH188" s="126"/>
      <c r="DR188" s="126"/>
      <c r="EB188" s="126"/>
      <c r="EL188" s="126"/>
      <c r="EV188" s="126"/>
      <c r="FF188" s="126"/>
      <c r="FP188" s="126"/>
      <c r="FZ188" s="126"/>
      <c r="GJ188" s="126"/>
      <c r="GT188" s="126"/>
      <c r="HD188" s="126"/>
      <c r="HN188" s="126"/>
      <c r="HX188" s="126"/>
      <c r="IH188" s="126"/>
      <c r="IR188" s="126"/>
      <c r="JB188" s="126"/>
      <c r="JL188" s="126"/>
      <c r="JV188" s="126"/>
      <c r="KF188" s="126"/>
      <c r="KP188" s="126"/>
      <c r="KZ188" s="126"/>
      <c r="LJ188" s="126"/>
      <c r="LT188" s="126"/>
    </row>
    <row xmlns:x14ac="http://schemas.microsoft.com/office/spreadsheetml/2009/9/ac" r="189" s="3" customFormat="true" x14ac:dyDescent="0.25">
      <c r="A189" s="401"/>
      <c r="B189" s="126"/>
      <c r="L189" s="126"/>
      <c r="V189" s="126"/>
      <c r="AF189" s="126"/>
      <c r="AP189" s="126"/>
      <c r="AZ189" s="126"/>
      <c r="BJ189" s="126"/>
      <c r="BT189" s="126"/>
      <c r="CD189" s="126"/>
      <c r="CN189" s="126"/>
      <c r="CO189" s="126"/>
      <c r="CP189" s="126"/>
      <c r="CQ189" s="126"/>
      <c r="CR189" s="126"/>
      <c r="CS189" s="126"/>
      <c r="CT189" s="126"/>
      <c r="CU189" s="126"/>
      <c r="CX189" s="126"/>
      <c r="DH189" s="126"/>
      <c r="DR189" s="126"/>
      <c r="EB189" s="126"/>
      <c r="EL189" s="126"/>
      <c r="EV189" s="126"/>
      <c r="FF189" s="126"/>
      <c r="FP189" s="126"/>
      <c r="FZ189" s="126"/>
      <c r="GJ189" s="126"/>
      <c r="GT189" s="126"/>
      <c r="HD189" s="126"/>
      <c r="HN189" s="126"/>
      <c r="HX189" s="126"/>
      <c r="IH189" s="126"/>
      <c r="IR189" s="126"/>
      <c r="JB189" s="126"/>
      <c r="JL189" s="126"/>
      <c r="JV189" s="126"/>
      <c r="KF189" s="126"/>
      <c r="KP189" s="126"/>
      <c r="KZ189" s="126"/>
      <c r="LJ189" s="126"/>
      <c r="LT189" s="126"/>
    </row>
    <row xmlns:x14ac="http://schemas.microsoft.com/office/spreadsheetml/2009/9/ac" r="190" s="3" customFormat="true" x14ac:dyDescent="0.25">
      <c r="A190" s="401"/>
      <c r="B190" s="126"/>
      <c r="L190" s="126"/>
      <c r="V190" s="126"/>
      <c r="AF190" s="126"/>
      <c r="AP190" s="126"/>
      <c r="AZ190" s="126"/>
      <c r="BJ190" s="126"/>
      <c r="BT190" s="126"/>
      <c r="CD190" s="126"/>
      <c r="CN190" s="126"/>
      <c r="CO190" s="126"/>
      <c r="CP190" s="126"/>
      <c r="CQ190" s="126"/>
      <c r="CR190" s="126"/>
      <c r="CS190" s="126"/>
      <c r="CT190" s="126"/>
      <c r="CU190" s="126"/>
      <c r="CX190" s="126"/>
      <c r="DH190" s="126"/>
      <c r="DR190" s="126"/>
      <c r="EB190" s="126"/>
      <c r="EL190" s="126"/>
      <c r="EV190" s="126"/>
      <c r="FF190" s="126"/>
      <c r="FP190" s="126"/>
      <c r="FZ190" s="126"/>
      <c r="GJ190" s="126"/>
      <c r="GT190" s="126"/>
      <c r="HD190" s="126"/>
      <c r="HN190" s="126"/>
      <c r="HX190" s="126"/>
      <c r="IH190" s="126"/>
      <c r="IR190" s="126"/>
      <c r="JB190" s="126"/>
      <c r="JL190" s="126"/>
      <c r="JV190" s="126"/>
      <c r="KF190" s="126"/>
      <c r="KP190" s="126"/>
      <c r="KZ190" s="126"/>
      <c r="LJ190" s="126"/>
      <c r="LT190" s="126"/>
    </row>
    <row xmlns:x14ac="http://schemas.microsoft.com/office/spreadsheetml/2009/9/ac" r="191" s="3" customFormat="true" x14ac:dyDescent="0.25">
      <c r="A191" s="401"/>
      <c r="B191" s="126"/>
      <c r="L191" s="126"/>
      <c r="V191" s="126"/>
      <c r="AF191" s="126"/>
      <c r="AP191" s="126"/>
      <c r="AZ191" s="126"/>
      <c r="BJ191" s="126"/>
      <c r="BT191" s="126"/>
      <c r="CD191" s="126"/>
      <c r="CN191" s="126"/>
      <c r="CO191" s="126"/>
      <c r="CP191" s="126"/>
      <c r="CQ191" s="126"/>
      <c r="CR191" s="126"/>
      <c r="CS191" s="126"/>
      <c r="CT191" s="126"/>
      <c r="CU191" s="126"/>
      <c r="CX191" s="126"/>
      <c r="DH191" s="126"/>
      <c r="DR191" s="126"/>
      <c r="EB191" s="126"/>
      <c r="EL191" s="126"/>
      <c r="EV191" s="126"/>
      <c r="FF191" s="126"/>
      <c r="FP191" s="126"/>
      <c r="FZ191" s="126"/>
      <c r="GJ191" s="126"/>
      <c r="GT191" s="126"/>
      <c r="HD191" s="126"/>
      <c r="HN191" s="126"/>
      <c r="HX191" s="126"/>
      <c r="IH191" s="126"/>
      <c r="IR191" s="126"/>
      <c r="JB191" s="126"/>
      <c r="JL191" s="126"/>
      <c r="JV191" s="126"/>
      <c r="KF191" s="126"/>
      <c r="KP191" s="126"/>
      <c r="KZ191" s="126"/>
      <c r="LJ191" s="126"/>
      <c r="LT191" s="126"/>
    </row>
    <row xmlns:x14ac="http://schemas.microsoft.com/office/spreadsheetml/2009/9/ac" r="192" s="3" customFormat="true" x14ac:dyDescent="0.25">
      <c r="A192" s="401"/>
      <c r="B192" s="126"/>
      <c r="L192" s="126"/>
      <c r="V192" s="126"/>
      <c r="AF192" s="126"/>
      <c r="AP192" s="126"/>
      <c r="AZ192" s="126"/>
      <c r="BJ192" s="126"/>
      <c r="BT192" s="126"/>
      <c r="CD192" s="126"/>
      <c r="CN192" s="126"/>
      <c r="CO192" s="126"/>
      <c r="CP192" s="126"/>
      <c r="CQ192" s="126"/>
      <c r="CR192" s="126"/>
      <c r="CS192" s="126"/>
      <c r="CT192" s="126"/>
      <c r="CU192" s="126"/>
      <c r="CX192" s="126"/>
      <c r="DH192" s="126"/>
      <c r="DR192" s="126"/>
      <c r="EB192" s="126"/>
      <c r="EL192" s="126"/>
      <c r="EV192" s="126"/>
      <c r="FF192" s="126"/>
      <c r="FP192" s="126"/>
      <c r="FZ192" s="126"/>
      <c r="GJ192" s="126"/>
      <c r="GT192" s="126"/>
      <c r="HD192" s="126"/>
      <c r="HN192" s="126"/>
      <c r="HX192" s="126"/>
      <c r="IH192" s="126"/>
      <c r="IR192" s="126"/>
      <c r="JB192" s="126"/>
      <c r="JL192" s="126"/>
      <c r="JV192" s="126"/>
      <c r="KF192" s="126"/>
      <c r="KP192" s="126"/>
      <c r="KZ192" s="126"/>
      <c r="LJ192" s="126"/>
      <c r="LT192" s="126"/>
    </row>
    <row xmlns:x14ac="http://schemas.microsoft.com/office/spreadsheetml/2009/9/ac" r="193" s="3" customFormat="true" x14ac:dyDescent="0.25">
      <c r="A193" s="401"/>
      <c r="B193" s="126"/>
      <c r="L193" s="126"/>
      <c r="V193" s="126"/>
      <c r="AF193" s="126"/>
      <c r="AP193" s="126"/>
      <c r="AZ193" s="126"/>
      <c r="BJ193" s="126"/>
      <c r="BT193" s="126"/>
      <c r="CD193" s="126"/>
      <c r="CN193" s="126"/>
      <c r="CO193" s="126"/>
      <c r="CP193" s="126"/>
      <c r="CQ193" s="126"/>
      <c r="CR193" s="126"/>
      <c r="CS193" s="126"/>
      <c r="CT193" s="126"/>
      <c r="CU193" s="126"/>
      <c r="CX193" s="126"/>
      <c r="DH193" s="126"/>
      <c r="DR193" s="126"/>
      <c r="EB193" s="126"/>
      <c r="EL193" s="126"/>
      <c r="EV193" s="126"/>
      <c r="FF193" s="126"/>
      <c r="FP193" s="126"/>
      <c r="FZ193" s="126"/>
      <c r="GJ193" s="126"/>
      <c r="GT193" s="126"/>
      <c r="HD193" s="126"/>
      <c r="HN193" s="126"/>
      <c r="HX193" s="126"/>
      <c r="IH193" s="126"/>
      <c r="IR193" s="126"/>
      <c r="JB193" s="126"/>
      <c r="JL193" s="126"/>
      <c r="JV193" s="126"/>
      <c r="KF193" s="126"/>
      <c r="KP193" s="126"/>
      <c r="KZ193" s="126"/>
      <c r="LJ193" s="126"/>
      <c r="LT193" s="126"/>
    </row>
    <row xmlns:x14ac="http://schemas.microsoft.com/office/spreadsheetml/2009/9/ac" r="194" s="3" customFormat="true" x14ac:dyDescent="0.25">
      <c r="A194" s="401"/>
      <c r="B194" s="126"/>
      <c r="L194" s="126"/>
      <c r="V194" s="126"/>
      <c r="AF194" s="126"/>
      <c r="AP194" s="126"/>
      <c r="AZ194" s="126"/>
      <c r="BJ194" s="126"/>
      <c r="BT194" s="126"/>
      <c r="CD194" s="126"/>
      <c r="CN194" s="126"/>
      <c r="CO194" s="126"/>
      <c r="CP194" s="126"/>
      <c r="CQ194" s="126"/>
      <c r="CR194" s="126"/>
      <c r="CS194" s="126"/>
      <c r="CT194" s="126"/>
      <c r="CU194" s="126"/>
      <c r="CX194" s="126"/>
      <c r="DH194" s="126"/>
      <c r="DR194" s="126"/>
      <c r="EB194" s="126"/>
      <c r="EL194" s="126"/>
      <c r="EV194" s="126"/>
      <c r="FF194" s="126"/>
      <c r="FP194" s="126"/>
      <c r="FZ194" s="126"/>
      <c r="GJ194" s="126"/>
      <c r="GT194" s="126"/>
      <c r="HD194" s="126"/>
      <c r="HN194" s="126"/>
      <c r="HX194" s="126"/>
      <c r="IH194" s="126"/>
      <c r="IR194" s="126"/>
      <c r="JB194" s="126"/>
      <c r="JL194" s="126"/>
      <c r="JV194" s="126"/>
      <c r="KF194" s="126"/>
      <c r="KP194" s="126"/>
      <c r="KZ194" s="126"/>
      <c r="LJ194" s="126"/>
      <c r="LT194" s="126"/>
    </row>
    <row xmlns:x14ac="http://schemas.microsoft.com/office/spreadsheetml/2009/9/ac" r="195" s="3" customFormat="true" x14ac:dyDescent="0.25">
      <c r="A195" s="401"/>
      <c r="B195" s="126"/>
      <c r="L195" s="126"/>
      <c r="V195" s="126"/>
      <c r="AF195" s="126"/>
      <c r="AP195" s="126"/>
      <c r="AZ195" s="126"/>
      <c r="BJ195" s="126"/>
      <c r="BT195" s="126"/>
      <c r="CD195" s="126"/>
      <c r="CN195" s="126"/>
      <c r="CO195" s="126"/>
      <c r="CP195" s="126"/>
      <c r="CQ195" s="126"/>
      <c r="CR195" s="126"/>
      <c r="CS195" s="126"/>
      <c r="CT195" s="126"/>
      <c r="CU195" s="126"/>
      <c r="CX195" s="126"/>
      <c r="DH195" s="126"/>
      <c r="DR195" s="126"/>
      <c r="EB195" s="126"/>
      <c r="EL195" s="126"/>
      <c r="EV195" s="126"/>
      <c r="FF195" s="126"/>
      <c r="FP195" s="126"/>
      <c r="FZ195" s="126"/>
      <c r="GJ195" s="126"/>
      <c r="GT195" s="126"/>
      <c r="HD195" s="126"/>
      <c r="HN195" s="126"/>
      <c r="HX195" s="126"/>
      <c r="IH195" s="126"/>
      <c r="IR195" s="126"/>
      <c r="JB195" s="126"/>
      <c r="JL195" s="126"/>
      <c r="JV195" s="126"/>
      <c r="KF195" s="126"/>
      <c r="KP195" s="126"/>
      <c r="KZ195" s="126"/>
      <c r="LJ195" s="126"/>
      <c r="LT195" s="126"/>
    </row>
    <row xmlns:x14ac="http://schemas.microsoft.com/office/spreadsheetml/2009/9/ac" r="196" s="3" customFormat="true" x14ac:dyDescent="0.25">
      <c r="A196" s="401"/>
      <c r="B196" s="126"/>
      <c r="L196" s="126"/>
      <c r="V196" s="126"/>
      <c r="AF196" s="126"/>
      <c r="AP196" s="126"/>
      <c r="AZ196" s="126"/>
      <c r="BJ196" s="126"/>
      <c r="BT196" s="126"/>
      <c r="CD196" s="126"/>
      <c r="CN196" s="126"/>
      <c r="CO196" s="126"/>
      <c r="CP196" s="126"/>
      <c r="CQ196" s="126"/>
      <c r="CR196" s="126"/>
      <c r="CS196" s="126"/>
      <c r="CT196" s="126"/>
      <c r="CU196" s="126"/>
      <c r="CX196" s="126"/>
      <c r="DH196" s="126"/>
      <c r="DR196" s="126"/>
      <c r="EB196" s="126"/>
      <c r="EL196" s="126"/>
      <c r="EV196" s="126"/>
      <c r="FF196" s="126"/>
      <c r="FP196" s="126"/>
      <c r="FZ196" s="126"/>
      <c r="GJ196" s="126"/>
      <c r="GT196" s="126"/>
      <c r="HD196" s="126"/>
      <c r="HN196" s="126"/>
      <c r="HX196" s="126"/>
      <c r="IH196" s="126"/>
      <c r="IR196" s="126"/>
      <c r="JB196" s="126"/>
      <c r="JL196" s="126"/>
      <c r="JV196" s="126"/>
      <c r="KF196" s="126"/>
      <c r="KP196" s="126"/>
      <c r="KZ196" s="126"/>
      <c r="LJ196" s="126"/>
      <c r="LT196" s="126"/>
    </row>
    <row xmlns:x14ac="http://schemas.microsoft.com/office/spreadsheetml/2009/9/ac" r="197" s="3" customFormat="true" x14ac:dyDescent="0.25">
      <c r="A197" s="401"/>
      <c r="B197" s="126"/>
      <c r="L197" s="126"/>
      <c r="V197" s="126"/>
      <c r="AF197" s="126"/>
      <c r="AP197" s="126"/>
      <c r="AZ197" s="126"/>
      <c r="BJ197" s="126"/>
      <c r="BT197" s="126"/>
      <c r="CD197" s="126"/>
      <c r="CN197" s="126"/>
      <c r="CO197" s="126"/>
      <c r="CP197" s="126"/>
      <c r="CQ197" s="126"/>
      <c r="CR197" s="126"/>
      <c r="CS197" s="126"/>
      <c r="CT197" s="126"/>
      <c r="CU197" s="126"/>
      <c r="CX197" s="126"/>
      <c r="DH197" s="126"/>
      <c r="DR197" s="126"/>
      <c r="EB197" s="126"/>
      <c r="EL197" s="126"/>
      <c r="EV197" s="126"/>
      <c r="FF197" s="126"/>
      <c r="FP197" s="126"/>
      <c r="FZ197" s="126"/>
      <c r="GJ197" s="126"/>
      <c r="GT197" s="126"/>
      <c r="HD197" s="126"/>
      <c r="HN197" s="126"/>
      <c r="HX197" s="126"/>
      <c r="IH197" s="126"/>
      <c r="IR197" s="126"/>
      <c r="JB197" s="126"/>
      <c r="JL197" s="126"/>
      <c r="JV197" s="126"/>
      <c r="KF197" s="126"/>
      <c r="KP197" s="126"/>
      <c r="KZ197" s="126"/>
      <c r="LJ197" s="126"/>
      <c r="LT197" s="126"/>
    </row>
    <row xmlns:x14ac="http://schemas.microsoft.com/office/spreadsheetml/2009/9/ac" r="198" s="3" customFormat="true" x14ac:dyDescent="0.25">
      <c r="A198" s="401"/>
      <c r="B198" s="126"/>
      <c r="L198" s="126"/>
      <c r="V198" s="126"/>
      <c r="AF198" s="126"/>
      <c r="AP198" s="126"/>
      <c r="AZ198" s="126"/>
      <c r="BJ198" s="126"/>
      <c r="BT198" s="126"/>
      <c r="CD198" s="126"/>
      <c r="CN198" s="126"/>
      <c r="CO198" s="126"/>
      <c r="CP198" s="126"/>
      <c r="CQ198" s="126"/>
      <c r="CR198" s="126"/>
      <c r="CS198" s="126"/>
      <c r="CT198" s="126"/>
      <c r="CU198" s="126"/>
      <c r="CX198" s="126"/>
      <c r="DH198" s="126"/>
      <c r="DR198" s="126"/>
      <c r="EB198" s="126"/>
      <c r="EL198" s="126"/>
      <c r="EV198" s="126"/>
      <c r="FF198" s="126"/>
      <c r="FP198" s="126"/>
      <c r="FZ198" s="126"/>
      <c r="GJ198" s="126"/>
      <c r="GT198" s="126"/>
      <c r="HD198" s="126"/>
      <c r="HN198" s="126"/>
      <c r="HX198" s="126"/>
      <c r="IH198" s="126"/>
      <c r="IR198" s="126"/>
      <c r="JB198" s="126"/>
      <c r="JL198" s="126"/>
      <c r="JV198" s="126"/>
      <c r="KF198" s="126"/>
      <c r="KP198" s="126"/>
      <c r="KZ198" s="126"/>
      <c r="LJ198" s="126"/>
      <c r="LT198" s="126"/>
    </row>
    <row xmlns:x14ac="http://schemas.microsoft.com/office/spreadsheetml/2009/9/ac" r="199" s="3" customFormat="true" x14ac:dyDescent="0.25">
      <c r="A199" s="401"/>
      <c r="B199" s="126"/>
      <c r="L199" s="126"/>
      <c r="V199" s="126"/>
      <c r="AF199" s="126"/>
      <c r="AP199" s="126"/>
      <c r="AZ199" s="126"/>
      <c r="BJ199" s="126"/>
      <c r="BT199" s="126"/>
      <c r="CD199" s="126"/>
      <c r="CN199" s="126"/>
      <c r="CO199" s="126"/>
      <c r="CP199" s="126"/>
      <c r="CQ199" s="126"/>
      <c r="CR199" s="126"/>
      <c r="CS199" s="126"/>
      <c r="CT199" s="126"/>
      <c r="CU199" s="126"/>
      <c r="CX199" s="126"/>
      <c r="DH199" s="126"/>
      <c r="DR199" s="126"/>
      <c r="EB199" s="126"/>
      <c r="EL199" s="126"/>
      <c r="EV199" s="126"/>
      <c r="FF199" s="126"/>
      <c r="FP199" s="126"/>
      <c r="FZ199" s="126"/>
      <c r="GJ199" s="126"/>
      <c r="GT199" s="126"/>
      <c r="HD199" s="126"/>
      <c r="HN199" s="126"/>
      <c r="HX199" s="126"/>
      <c r="IH199" s="126"/>
      <c r="IR199" s="126"/>
      <c r="JB199" s="126"/>
      <c r="JL199" s="126"/>
      <c r="JV199" s="126"/>
      <c r="KF199" s="126"/>
      <c r="KP199" s="126"/>
      <c r="KZ199" s="126"/>
      <c r="LJ199" s="126"/>
      <c r="LT199" s="126"/>
    </row>
    <row xmlns:x14ac="http://schemas.microsoft.com/office/spreadsheetml/2009/9/ac" r="200" s="3" customFormat="true" x14ac:dyDescent="0.25">
      <c r="A200" s="401"/>
      <c r="B200" s="126"/>
      <c r="L200" s="126"/>
      <c r="V200" s="126"/>
      <c r="AF200" s="126"/>
      <c r="AP200" s="126"/>
      <c r="AZ200" s="126"/>
      <c r="BJ200" s="126"/>
      <c r="BT200" s="126"/>
      <c r="CD200" s="126"/>
      <c r="CN200" s="126"/>
      <c r="CO200" s="126"/>
      <c r="CP200" s="126"/>
      <c r="CQ200" s="126"/>
      <c r="CR200" s="126"/>
      <c r="CS200" s="126"/>
      <c r="CT200" s="126"/>
      <c r="CU200" s="126"/>
      <c r="CX200" s="126"/>
      <c r="DH200" s="126"/>
      <c r="DR200" s="126"/>
      <c r="EB200" s="126"/>
      <c r="EL200" s="126"/>
      <c r="EV200" s="126"/>
      <c r="FF200" s="126"/>
      <c r="FP200" s="126"/>
      <c r="FZ200" s="126"/>
      <c r="GJ200" s="126"/>
      <c r="GT200" s="126"/>
      <c r="HD200" s="126"/>
      <c r="HN200" s="126"/>
      <c r="HX200" s="126"/>
      <c r="IH200" s="126"/>
      <c r="IR200" s="126"/>
      <c r="JB200" s="126"/>
      <c r="JL200" s="126"/>
      <c r="JV200" s="126"/>
      <c r="KF200" s="126"/>
      <c r="KP200" s="126"/>
      <c r="KZ200" s="126"/>
      <c r="LJ200" s="126"/>
      <c r="LT200" s="126"/>
    </row>
    <row xmlns:x14ac="http://schemas.microsoft.com/office/spreadsheetml/2009/9/ac" r="201" s="3" customFormat="true" x14ac:dyDescent="0.25">
      <c r="A201" s="401"/>
      <c r="B201" s="126"/>
      <c r="L201" s="126"/>
      <c r="V201" s="126"/>
      <c r="AF201" s="126"/>
      <c r="AP201" s="126"/>
      <c r="AZ201" s="126"/>
      <c r="BJ201" s="126"/>
      <c r="BT201" s="126"/>
      <c r="CD201" s="126"/>
      <c r="CN201" s="126"/>
      <c r="CO201" s="126"/>
      <c r="CP201" s="126"/>
      <c r="CQ201" s="126"/>
      <c r="CR201" s="126"/>
      <c r="CS201" s="126"/>
      <c r="CT201" s="126"/>
      <c r="CU201" s="126"/>
      <c r="CX201" s="126"/>
      <c r="DH201" s="126"/>
      <c r="DR201" s="126"/>
      <c r="EB201" s="126"/>
      <c r="EL201" s="126"/>
      <c r="EV201" s="126"/>
      <c r="FF201" s="126"/>
      <c r="FP201" s="126"/>
      <c r="FZ201" s="126"/>
      <c r="GJ201" s="126"/>
      <c r="GT201" s="126"/>
      <c r="HD201" s="126"/>
      <c r="HN201" s="126"/>
      <c r="HX201" s="126"/>
      <c r="IH201" s="126"/>
      <c r="IR201" s="126"/>
      <c r="JB201" s="126"/>
      <c r="JL201" s="126"/>
      <c r="JV201" s="126"/>
      <c r="KF201" s="126"/>
      <c r="KP201" s="126"/>
      <c r="KZ201" s="126"/>
      <c r="LJ201" s="126"/>
      <c r="LT201" s="126"/>
    </row>
    <row xmlns:x14ac="http://schemas.microsoft.com/office/spreadsheetml/2009/9/ac" r="202" s="3" customFormat="true" x14ac:dyDescent="0.25">
      <c r="A202" s="401"/>
      <c r="B202" s="126"/>
      <c r="L202" s="126"/>
      <c r="V202" s="126"/>
      <c r="AF202" s="126"/>
      <c r="AP202" s="126"/>
      <c r="AZ202" s="126"/>
      <c r="BJ202" s="126"/>
      <c r="BT202" s="126"/>
      <c r="CD202" s="126"/>
      <c r="CN202" s="126"/>
      <c r="CO202" s="126"/>
      <c r="CP202" s="126"/>
      <c r="CQ202" s="126"/>
      <c r="CR202" s="126"/>
      <c r="CS202" s="126"/>
      <c r="CT202" s="126"/>
      <c r="CU202" s="126"/>
      <c r="CX202" s="126"/>
      <c r="DH202" s="126"/>
      <c r="DR202" s="126"/>
      <c r="EB202" s="126"/>
      <c r="EL202" s="126"/>
      <c r="EV202" s="126"/>
      <c r="FF202" s="126"/>
      <c r="FP202" s="126"/>
      <c r="FZ202" s="126"/>
      <c r="GJ202" s="126"/>
      <c r="GT202" s="126"/>
      <c r="HD202" s="126"/>
      <c r="HN202" s="126"/>
      <c r="HX202" s="126"/>
      <c r="IH202" s="126"/>
      <c r="IR202" s="126"/>
      <c r="JB202" s="126"/>
      <c r="JL202" s="126"/>
      <c r="JV202" s="126"/>
      <c r="KF202" s="126"/>
      <c r="KP202" s="126"/>
      <c r="KZ202" s="126"/>
      <c r="LJ202" s="126"/>
      <c r="LT202" s="126"/>
    </row>
    <row xmlns:x14ac="http://schemas.microsoft.com/office/spreadsheetml/2009/9/ac" r="203" s="3" customFormat="true" x14ac:dyDescent="0.25">
      <c r="A203" s="401"/>
      <c r="B203" s="126"/>
      <c r="L203" s="126"/>
      <c r="V203" s="126"/>
      <c r="AF203" s="126"/>
      <c r="AP203" s="126"/>
      <c r="AZ203" s="126"/>
      <c r="BJ203" s="126"/>
      <c r="BT203" s="126"/>
      <c r="CD203" s="126"/>
      <c r="CN203" s="126"/>
      <c r="CO203" s="126"/>
      <c r="CP203" s="126"/>
      <c r="CQ203" s="126"/>
      <c r="CR203" s="126"/>
      <c r="CS203" s="126"/>
      <c r="CT203" s="126"/>
      <c r="CU203" s="126"/>
      <c r="CX203" s="126"/>
      <c r="DH203" s="126"/>
      <c r="DR203" s="126"/>
      <c r="EB203" s="126"/>
      <c r="EL203" s="126"/>
      <c r="EV203" s="126"/>
      <c r="FF203" s="126"/>
      <c r="FP203" s="126"/>
      <c r="FZ203" s="126"/>
      <c r="GJ203" s="126"/>
      <c r="GT203" s="126"/>
      <c r="HD203" s="126"/>
      <c r="HN203" s="126"/>
      <c r="HX203" s="126"/>
      <c r="IH203" s="126"/>
      <c r="IR203" s="126"/>
      <c r="JB203" s="126"/>
      <c r="JL203" s="126"/>
      <c r="JV203" s="126"/>
      <c r="KF203" s="126"/>
      <c r="KP203" s="126"/>
      <c r="KZ203" s="126"/>
      <c r="LJ203" s="126"/>
      <c r="LT203" s="126"/>
    </row>
    <row xmlns:x14ac="http://schemas.microsoft.com/office/spreadsheetml/2009/9/ac" r="204" s="3" customFormat="true" x14ac:dyDescent="0.25">
      <c r="A204" s="401"/>
      <c r="B204" s="126"/>
      <c r="L204" s="126"/>
      <c r="V204" s="126"/>
      <c r="AF204" s="126"/>
      <c r="AP204" s="126"/>
      <c r="AZ204" s="126"/>
      <c r="BJ204" s="126"/>
      <c r="BT204" s="126"/>
      <c r="CD204" s="126"/>
      <c r="CN204" s="126"/>
      <c r="CO204" s="126"/>
      <c r="CP204" s="126"/>
      <c r="CQ204" s="126"/>
      <c r="CR204" s="126"/>
      <c r="CS204" s="126"/>
      <c r="CT204" s="126"/>
      <c r="CU204" s="126"/>
      <c r="CX204" s="126"/>
      <c r="DH204" s="126"/>
      <c r="DR204" s="126"/>
      <c r="EB204" s="126"/>
      <c r="EL204" s="126"/>
      <c r="EV204" s="126"/>
      <c r="FF204" s="126"/>
      <c r="FP204" s="126"/>
      <c r="FZ204" s="126"/>
      <c r="GJ204" s="126"/>
      <c r="GT204" s="126"/>
      <c r="HD204" s="126"/>
      <c r="HN204" s="126"/>
      <c r="HX204" s="126"/>
      <c r="IH204" s="126"/>
      <c r="IR204" s="126"/>
      <c r="JB204" s="126"/>
      <c r="JL204" s="126"/>
      <c r="JV204" s="126"/>
      <c r="KF204" s="126"/>
      <c r="KP204" s="126"/>
      <c r="KZ204" s="126"/>
      <c r="LJ204" s="126"/>
      <c r="LT204" s="126"/>
    </row>
    <row xmlns:x14ac="http://schemas.microsoft.com/office/spreadsheetml/2009/9/ac" r="205" s="3" customFormat="true" x14ac:dyDescent="0.25">
      <c r="A205" s="401"/>
      <c r="B205" s="126"/>
      <c r="L205" s="126"/>
      <c r="V205" s="126"/>
      <c r="AF205" s="126"/>
      <c r="AP205" s="126"/>
      <c r="AZ205" s="126"/>
      <c r="BJ205" s="126"/>
      <c r="BT205" s="126"/>
      <c r="CD205" s="126"/>
      <c r="CN205" s="126"/>
      <c r="CO205" s="126"/>
      <c r="CP205" s="126"/>
      <c r="CQ205" s="126"/>
      <c r="CR205" s="126"/>
      <c r="CS205" s="126"/>
      <c r="CT205" s="126"/>
      <c r="CU205" s="126"/>
      <c r="CX205" s="126"/>
      <c r="DH205" s="126"/>
      <c r="DR205" s="126"/>
      <c r="EB205" s="126"/>
      <c r="EL205" s="126"/>
      <c r="EV205" s="126"/>
      <c r="FF205" s="126"/>
      <c r="FP205" s="126"/>
      <c r="FZ205" s="126"/>
      <c r="GJ205" s="126"/>
      <c r="GT205" s="126"/>
      <c r="HD205" s="126"/>
      <c r="HN205" s="126"/>
      <c r="HX205" s="126"/>
      <c r="IH205" s="126"/>
      <c r="IR205" s="126"/>
      <c r="JB205" s="126"/>
      <c r="JL205" s="126"/>
      <c r="JV205" s="126"/>
      <c r="KF205" s="126"/>
      <c r="KP205" s="126"/>
      <c r="KZ205" s="126"/>
      <c r="LJ205" s="126"/>
      <c r="LT205" s="126"/>
    </row>
    <row xmlns:x14ac="http://schemas.microsoft.com/office/spreadsheetml/2009/9/ac" r="206" s="3" customFormat="true" x14ac:dyDescent="0.25">
      <c r="A206" s="401"/>
      <c r="B206" s="126"/>
      <c r="L206" s="126"/>
      <c r="V206" s="126"/>
      <c r="AF206" s="126"/>
      <c r="AP206" s="126"/>
      <c r="AZ206" s="126"/>
      <c r="BJ206" s="126"/>
      <c r="BT206" s="126"/>
      <c r="CD206" s="126"/>
      <c r="CN206" s="126"/>
      <c r="CO206" s="126"/>
      <c r="CP206" s="126"/>
      <c r="CQ206" s="126"/>
      <c r="CR206" s="126"/>
      <c r="CS206" s="126"/>
      <c r="CT206" s="126"/>
      <c r="CU206" s="126"/>
      <c r="CX206" s="126"/>
      <c r="DH206" s="126"/>
      <c r="DR206" s="126"/>
      <c r="EB206" s="126"/>
      <c r="EL206" s="126"/>
      <c r="EV206" s="126"/>
      <c r="FF206" s="126"/>
      <c r="FP206" s="126"/>
      <c r="FZ206" s="126"/>
      <c r="GJ206" s="126"/>
      <c r="GT206" s="126"/>
      <c r="HD206" s="126"/>
      <c r="HN206" s="126"/>
      <c r="HX206" s="126"/>
      <c r="IH206" s="126"/>
      <c r="IR206" s="126"/>
      <c r="JB206" s="126"/>
      <c r="JL206" s="126"/>
      <c r="JV206" s="126"/>
      <c r="KF206" s="126"/>
      <c r="KP206" s="126"/>
      <c r="KZ206" s="126"/>
      <c r="LJ206" s="126"/>
      <c r="LT206" s="126"/>
    </row>
    <row xmlns:x14ac="http://schemas.microsoft.com/office/spreadsheetml/2009/9/ac" r="207" s="3" customFormat="true" x14ac:dyDescent="0.25">
      <c r="A207" s="401"/>
      <c r="B207" s="126"/>
      <c r="L207" s="126"/>
      <c r="V207" s="126"/>
      <c r="AF207" s="126"/>
      <c r="AP207" s="126"/>
      <c r="AZ207" s="126"/>
      <c r="BJ207" s="126"/>
      <c r="BT207" s="126"/>
      <c r="CD207" s="126"/>
      <c r="CN207" s="126"/>
      <c r="CO207" s="126"/>
      <c r="CP207" s="126"/>
      <c r="CQ207" s="126"/>
      <c r="CR207" s="126"/>
      <c r="CS207" s="126"/>
      <c r="CT207" s="126"/>
      <c r="CU207" s="126"/>
      <c r="CX207" s="126"/>
      <c r="DH207" s="126"/>
      <c r="DR207" s="126"/>
      <c r="EB207" s="126"/>
      <c r="EL207" s="126"/>
      <c r="EV207" s="126"/>
      <c r="FF207" s="126"/>
      <c r="FP207" s="126"/>
      <c r="FZ207" s="126"/>
      <c r="GJ207" s="126"/>
      <c r="GT207" s="126"/>
      <c r="HD207" s="126"/>
      <c r="HN207" s="126"/>
      <c r="HX207" s="126"/>
      <c r="IH207" s="126"/>
      <c r="IR207" s="126"/>
      <c r="JB207" s="126"/>
      <c r="JL207" s="126"/>
      <c r="JV207" s="126"/>
      <c r="KF207" s="126"/>
      <c r="KP207" s="126"/>
      <c r="KZ207" s="126"/>
      <c r="LJ207" s="126"/>
      <c r="LT207" s="126"/>
    </row>
    <row xmlns:x14ac="http://schemas.microsoft.com/office/spreadsheetml/2009/9/ac" r="208" s="3" customFormat="true" x14ac:dyDescent="0.25">
      <c r="A208" s="401"/>
      <c r="B208" s="126"/>
      <c r="L208" s="126"/>
      <c r="V208" s="126"/>
      <c r="AF208" s="126"/>
      <c r="AP208" s="126"/>
      <c r="AZ208" s="126"/>
      <c r="BJ208" s="126"/>
      <c r="BT208" s="126"/>
      <c r="CD208" s="126"/>
      <c r="CN208" s="126"/>
      <c r="CO208" s="126"/>
      <c r="CP208" s="126"/>
      <c r="CQ208" s="126"/>
      <c r="CR208" s="126"/>
      <c r="CS208" s="126"/>
      <c r="CT208" s="126"/>
      <c r="CU208" s="126"/>
      <c r="CX208" s="126"/>
      <c r="DH208" s="126"/>
      <c r="DR208" s="126"/>
      <c r="EB208" s="126"/>
      <c r="EL208" s="126"/>
      <c r="EV208" s="126"/>
      <c r="FF208" s="126"/>
      <c r="FP208" s="126"/>
      <c r="FZ208" s="126"/>
      <c r="GJ208" s="126"/>
      <c r="GT208" s="126"/>
      <c r="HD208" s="126"/>
      <c r="HN208" s="126"/>
      <c r="HX208" s="126"/>
      <c r="IH208" s="126"/>
      <c r="IR208" s="126"/>
      <c r="JB208" s="126"/>
      <c r="JL208" s="126"/>
      <c r="JV208" s="126"/>
      <c r="KF208" s="126"/>
      <c r="KP208" s="126"/>
      <c r="KZ208" s="126"/>
      <c r="LJ208" s="126"/>
      <c r="LT208" s="126"/>
    </row>
    <row xmlns:x14ac="http://schemas.microsoft.com/office/spreadsheetml/2009/9/ac" r="209" s="3" customFormat="true" x14ac:dyDescent="0.25">
      <c r="A209" s="401"/>
      <c r="B209" s="126"/>
      <c r="L209" s="126"/>
      <c r="V209" s="126"/>
      <c r="AF209" s="126"/>
      <c r="AP209" s="126"/>
      <c r="AZ209" s="126"/>
      <c r="BJ209" s="126"/>
      <c r="BT209" s="126"/>
      <c r="CD209" s="126"/>
      <c r="CN209" s="126"/>
      <c r="CO209" s="126"/>
      <c r="CP209" s="126"/>
      <c r="CQ209" s="126"/>
      <c r="CR209" s="126"/>
      <c r="CS209" s="126"/>
      <c r="CT209" s="126"/>
      <c r="CU209" s="126"/>
      <c r="CX209" s="126"/>
      <c r="DH209" s="126"/>
      <c r="DR209" s="126"/>
      <c r="EB209" s="126"/>
      <c r="EL209" s="126"/>
      <c r="EV209" s="126"/>
      <c r="FF209" s="126"/>
      <c r="FP209" s="126"/>
      <c r="FZ209" s="126"/>
      <c r="GJ209" s="126"/>
      <c r="GT209" s="126"/>
      <c r="HD209" s="126"/>
      <c r="HN209" s="126"/>
      <c r="HX209" s="126"/>
      <c r="IH209" s="126"/>
      <c r="IR209" s="126"/>
      <c r="JB209" s="126"/>
      <c r="JL209" s="126"/>
      <c r="JV209" s="126"/>
      <c r="KF209" s="126"/>
      <c r="KP209" s="126"/>
      <c r="KZ209" s="126"/>
      <c r="LJ209" s="126"/>
      <c r="LT209" s="126"/>
    </row>
    <row xmlns:x14ac="http://schemas.microsoft.com/office/spreadsheetml/2009/9/ac" r="210" s="3" customFormat="true" x14ac:dyDescent="0.25">
      <c r="A210" s="401"/>
      <c r="B210" s="126"/>
      <c r="L210" s="126"/>
      <c r="V210" s="126"/>
      <c r="AF210" s="126"/>
      <c r="AP210" s="126"/>
      <c r="AZ210" s="126"/>
      <c r="BJ210" s="126"/>
      <c r="BT210" s="126"/>
      <c r="CD210" s="126"/>
      <c r="CN210" s="126"/>
      <c r="CO210" s="126"/>
      <c r="CP210" s="126"/>
      <c r="CQ210" s="126"/>
      <c r="CR210" s="126"/>
      <c r="CS210" s="126"/>
      <c r="CT210" s="126"/>
      <c r="CU210" s="126"/>
      <c r="CX210" s="126"/>
      <c r="DH210" s="126"/>
      <c r="DR210" s="126"/>
      <c r="EB210" s="126"/>
      <c r="EL210" s="126"/>
      <c r="EV210" s="126"/>
      <c r="FF210" s="126"/>
      <c r="FP210" s="126"/>
      <c r="FZ210" s="126"/>
      <c r="GJ210" s="126"/>
      <c r="GT210" s="126"/>
      <c r="HD210" s="126"/>
      <c r="HN210" s="126"/>
      <c r="HX210" s="126"/>
      <c r="IH210" s="126"/>
      <c r="IR210" s="126"/>
      <c r="JB210" s="126"/>
      <c r="JL210" s="126"/>
      <c r="JV210" s="126"/>
      <c r="KF210" s="126"/>
      <c r="KP210" s="126"/>
      <c r="KZ210" s="126"/>
      <c r="LJ210" s="126"/>
      <c r="LT210" s="126"/>
    </row>
    <row xmlns:x14ac="http://schemas.microsoft.com/office/spreadsheetml/2009/9/ac" r="211" s="3" customFormat="true" x14ac:dyDescent="0.25">
      <c r="A211" s="401"/>
      <c r="B211" s="126"/>
      <c r="L211" s="126"/>
      <c r="V211" s="126"/>
      <c r="AF211" s="126"/>
      <c r="AP211" s="126"/>
      <c r="AZ211" s="126"/>
      <c r="BJ211" s="126"/>
      <c r="BT211" s="126"/>
      <c r="CD211" s="126"/>
      <c r="CN211" s="126"/>
      <c r="CO211" s="126"/>
      <c r="CP211" s="126"/>
      <c r="CQ211" s="126"/>
      <c r="CR211" s="126"/>
      <c r="CS211" s="126"/>
      <c r="CT211" s="126"/>
      <c r="CU211" s="126"/>
      <c r="CX211" s="126"/>
      <c r="DH211" s="126"/>
      <c r="DR211" s="126"/>
      <c r="EB211" s="126"/>
      <c r="EL211" s="126"/>
      <c r="EV211" s="126"/>
      <c r="FF211" s="126"/>
      <c r="FP211" s="126"/>
      <c r="FZ211" s="126"/>
      <c r="GJ211" s="126"/>
      <c r="GT211" s="126"/>
      <c r="HD211" s="126"/>
      <c r="HN211" s="126"/>
      <c r="HX211" s="126"/>
      <c r="IH211" s="126"/>
      <c r="IR211" s="126"/>
      <c r="JB211" s="126"/>
      <c r="JL211" s="126"/>
      <c r="JV211" s="126"/>
      <c r="KF211" s="126"/>
      <c r="KP211" s="126"/>
      <c r="KZ211" s="126"/>
      <c r="LJ211" s="126"/>
      <c r="LT211" s="126"/>
    </row>
    <row xmlns:x14ac="http://schemas.microsoft.com/office/spreadsheetml/2009/9/ac" r="212" s="3" customFormat="true" x14ac:dyDescent="0.25">
      <c r="A212" s="401"/>
      <c r="B212" s="126"/>
      <c r="L212" s="126"/>
      <c r="V212" s="126"/>
      <c r="AF212" s="126"/>
      <c r="AP212" s="126"/>
      <c r="AZ212" s="126"/>
      <c r="BJ212" s="126"/>
      <c r="BT212" s="126"/>
      <c r="CD212" s="126"/>
      <c r="CN212" s="126"/>
      <c r="CO212" s="126"/>
      <c r="CP212" s="126"/>
      <c r="CQ212" s="126"/>
      <c r="CR212" s="126"/>
      <c r="CS212" s="126"/>
      <c r="CT212" s="126"/>
      <c r="CU212" s="126"/>
      <c r="CX212" s="126"/>
      <c r="DH212" s="126"/>
      <c r="DR212" s="126"/>
      <c r="EB212" s="126"/>
      <c r="EL212" s="126"/>
      <c r="EV212" s="126"/>
      <c r="FF212" s="126"/>
      <c r="FP212" s="126"/>
      <c r="FZ212" s="126"/>
      <c r="GJ212" s="126"/>
      <c r="GT212" s="126"/>
      <c r="HD212" s="126"/>
      <c r="HN212" s="126"/>
      <c r="HX212" s="126"/>
      <c r="IH212" s="126"/>
      <c r="IR212" s="126"/>
      <c r="JB212" s="126"/>
      <c r="JL212" s="126"/>
      <c r="JV212" s="126"/>
      <c r="KF212" s="126"/>
      <c r="KP212" s="126"/>
      <c r="KZ212" s="126"/>
      <c r="LJ212" s="126"/>
      <c r="LT212" s="126"/>
    </row>
    <row xmlns:x14ac="http://schemas.microsoft.com/office/spreadsheetml/2009/9/ac" r="213" s="3" customFormat="true" x14ac:dyDescent="0.25">
      <c r="A213" s="401"/>
      <c r="B213" s="126"/>
      <c r="L213" s="126"/>
      <c r="V213" s="126"/>
      <c r="AF213" s="126"/>
      <c r="AP213" s="126"/>
      <c r="AZ213" s="126"/>
      <c r="BJ213" s="126"/>
      <c r="BT213" s="126"/>
      <c r="CD213" s="126"/>
      <c r="CN213" s="126"/>
      <c r="CO213" s="126"/>
      <c r="CP213" s="126"/>
      <c r="CQ213" s="126"/>
      <c r="CR213" s="126"/>
      <c r="CS213" s="126"/>
      <c r="CT213" s="126"/>
      <c r="CU213" s="126"/>
      <c r="CX213" s="126"/>
      <c r="DH213" s="126"/>
      <c r="DR213" s="126"/>
      <c r="EB213" s="126"/>
      <c r="EL213" s="126"/>
      <c r="EV213" s="126"/>
      <c r="FF213" s="126"/>
      <c r="FP213" s="126"/>
      <c r="FZ213" s="126"/>
      <c r="GJ213" s="126"/>
      <c r="GT213" s="126"/>
      <c r="HD213" s="126"/>
      <c r="HN213" s="126"/>
      <c r="HX213" s="126"/>
      <c r="IH213" s="126"/>
      <c r="IR213" s="126"/>
      <c r="JB213" s="126"/>
      <c r="JL213" s="126"/>
      <c r="JV213" s="126"/>
      <c r="KF213" s="126"/>
      <c r="KP213" s="126"/>
      <c r="KZ213" s="126"/>
      <c r="LJ213" s="126"/>
      <c r="LT213" s="126"/>
    </row>
    <row xmlns:x14ac="http://schemas.microsoft.com/office/spreadsheetml/2009/9/ac" r="214" s="3" customFormat="true" x14ac:dyDescent="0.25">
      <c r="A214" s="401"/>
      <c r="B214" s="126"/>
      <c r="L214" s="126"/>
      <c r="V214" s="126"/>
      <c r="AF214" s="126"/>
      <c r="AP214" s="126"/>
      <c r="AZ214" s="126"/>
      <c r="BJ214" s="126"/>
      <c r="BT214" s="126"/>
      <c r="CD214" s="126"/>
      <c r="CN214" s="126"/>
      <c r="CO214" s="126"/>
      <c r="CP214" s="126"/>
      <c r="CQ214" s="126"/>
      <c r="CR214" s="126"/>
      <c r="CS214" s="126"/>
      <c r="CT214" s="126"/>
      <c r="CU214" s="126"/>
      <c r="CX214" s="126"/>
      <c r="DH214" s="126"/>
      <c r="DR214" s="126"/>
      <c r="EB214" s="126"/>
      <c r="EL214" s="126"/>
      <c r="EV214" s="126"/>
      <c r="FF214" s="126"/>
      <c r="FP214" s="126"/>
      <c r="FZ214" s="126"/>
      <c r="GJ214" s="126"/>
      <c r="GT214" s="126"/>
      <c r="HD214" s="126"/>
      <c r="HN214" s="126"/>
      <c r="HX214" s="126"/>
      <c r="IH214" s="126"/>
      <c r="IR214" s="126"/>
      <c r="JB214" s="126"/>
      <c r="JL214" s="126"/>
      <c r="JV214" s="126"/>
      <c r="KF214" s="126"/>
      <c r="KP214" s="126"/>
      <c r="KZ214" s="126"/>
      <c r="LJ214" s="126"/>
      <c r="LT214" s="126"/>
    </row>
    <row xmlns:x14ac="http://schemas.microsoft.com/office/spreadsheetml/2009/9/ac" r="215" s="3" customFormat="true" x14ac:dyDescent="0.25">
      <c r="A215" s="401"/>
      <c r="B215" s="126"/>
      <c r="L215" s="126"/>
      <c r="V215" s="126"/>
      <c r="AF215" s="126"/>
      <c r="AP215" s="126"/>
      <c r="AZ215" s="126"/>
      <c r="BJ215" s="126"/>
      <c r="BT215" s="126"/>
      <c r="CD215" s="126"/>
      <c r="CN215" s="126"/>
      <c r="CO215" s="126"/>
      <c r="CP215" s="126"/>
      <c r="CQ215" s="126"/>
      <c r="CR215" s="126"/>
      <c r="CS215" s="126"/>
      <c r="CT215" s="126"/>
      <c r="CU215" s="126"/>
      <c r="CX215" s="126"/>
      <c r="DH215" s="126"/>
      <c r="DR215" s="126"/>
      <c r="EB215" s="126"/>
      <c r="EL215" s="126"/>
      <c r="EV215" s="126"/>
      <c r="FF215" s="126"/>
      <c r="FP215" s="126"/>
      <c r="FZ215" s="126"/>
      <c r="GJ215" s="126"/>
      <c r="GT215" s="126"/>
      <c r="HD215" s="126"/>
      <c r="HN215" s="126"/>
      <c r="HX215" s="126"/>
      <c r="IH215" s="126"/>
      <c r="IR215" s="126"/>
      <c r="JB215" s="126"/>
      <c r="JL215" s="126"/>
      <c r="JV215" s="126"/>
      <c r="KF215" s="126"/>
      <c r="KP215" s="126"/>
      <c r="KZ215" s="126"/>
      <c r="LJ215" s="126"/>
      <c r="LT215" s="126"/>
    </row>
    <row xmlns:x14ac="http://schemas.microsoft.com/office/spreadsheetml/2009/9/ac" r="216" s="3" customFormat="true" x14ac:dyDescent="0.25">
      <c r="A216" s="401"/>
      <c r="B216" s="126"/>
      <c r="L216" s="126"/>
      <c r="V216" s="126"/>
      <c r="AF216" s="126"/>
      <c r="AP216" s="126"/>
      <c r="AZ216" s="126"/>
      <c r="BJ216" s="126"/>
      <c r="BT216" s="126"/>
      <c r="CD216" s="126"/>
      <c r="CN216" s="126"/>
      <c r="CO216" s="126"/>
      <c r="CP216" s="126"/>
      <c r="CQ216" s="126"/>
      <c r="CR216" s="126"/>
      <c r="CS216" s="126"/>
      <c r="CT216" s="126"/>
      <c r="CU216" s="126"/>
      <c r="CX216" s="126"/>
      <c r="DH216" s="126"/>
      <c r="DR216" s="126"/>
      <c r="EB216" s="126"/>
      <c r="EL216" s="126"/>
      <c r="EV216" s="126"/>
      <c r="FF216" s="126"/>
      <c r="FP216" s="126"/>
      <c r="FZ216" s="126"/>
      <c r="GJ216" s="126"/>
      <c r="GT216" s="126"/>
      <c r="HD216" s="126"/>
      <c r="HN216" s="126"/>
      <c r="HX216" s="126"/>
      <c r="IH216" s="126"/>
      <c r="IR216" s="126"/>
      <c r="JB216" s="126"/>
      <c r="JL216" s="126"/>
      <c r="JV216" s="126"/>
      <c r="KF216" s="126"/>
      <c r="KP216" s="126"/>
      <c r="KZ216" s="126"/>
      <c r="LJ216" s="126"/>
      <c r="LT216" s="126"/>
    </row>
    <row xmlns:x14ac="http://schemas.microsoft.com/office/spreadsheetml/2009/9/ac" r="217" s="3" customFormat="true" x14ac:dyDescent="0.25">
      <c r="A217" s="401"/>
      <c r="B217" s="126"/>
      <c r="L217" s="126"/>
      <c r="V217" s="126"/>
      <c r="AF217" s="126"/>
      <c r="AP217" s="126"/>
      <c r="AZ217" s="126"/>
      <c r="BJ217" s="126"/>
      <c r="BT217" s="126"/>
      <c r="CD217" s="126"/>
      <c r="CN217" s="126"/>
      <c r="CO217" s="126"/>
      <c r="CP217" s="126"/>
      <c r="CQ217" s="126"/>
      <c r="CR217" s="126"/>
      <c r="CS217" s="126"/>
      <c r="CT217" s="126"/>
      <c r="CU217" s="126"/>
      <c r="CX217" s="126"/>
      <c r="DH217" s="126"/>
      <c r="DR217" s="126"/>
      <c r="EB217" s="126"/>
      <c r="EL217" s="126"/>
      <c r="EV217" s="126"/>
      <c r="FF217" s="126"/>
      <c r="FP217" s="126"/>
      <c r="FZ217" s="126"/>
      <c r="GJ217" s="126"/>
      <c r="GT217" s="126"/>
      <c r="HD217" s="126"/>
      <c r="HN217" s="126"/>
      <c r="HX217" s="126"/>
      <c r="IH217" s="126"/>
      <c r="IR217" s="126"/>
      <c r="JB217" s="126"/>
      <c r="JL217" s="126"/>
      <c r="JV217" s="126"/>
      <c r="KF217" s="126"/>
      <c r="KP217" s="126"/>
      <c r="KZ217" s="126"/>
      <c r="LJ217" s="126"/>
      <c r="LT217" s="126"/>
    </row>
    <row xmlns:x14ac="http://schemas.microsoft.com/office/spreadsheetml/2009/9/ac" r="218" s="3" customFormat="true" x14ac:dyDescent="0.25">
      <c r="A218" s="401"/>
      <c r="B218" s="126"/>
      <c r="L218" s="126"/>
      <c r="V218" s="126"/>
      <c r="AF218" s="126"/>
      <c r="AP218" s="126"/>
      <c r="AZ218" s="126"/>
      <c r="BJ218" s="126"/>
      <c r="BT218" s="126"/>
      <c r="CD218" s="126"/>
      <c r="CN218" s="126"/>
      <c r="CO218" s="126"/>
      <c r="CP218" s="126"/>
      <c r="CQ218" s="126"/>
      <c r="CR218" s="126"/>
      <c r="CS218" s="126"/>
      <c r="CT218" s="126"/>
      <c r="CU218" s="126"/>
      <c r="CX218" s="126"/>
      <c r="DH218" s="126"/>
      <c r="DR218" s="126"/>
      <c r="EB218" s="126"/>
      <c r="EL218" s="126"/>
      <c r="EV218" s="126"/>
      <c r="FF218" s="126"/>
      <c r="FP218" s="126"/>
      <c r="FZ218" s="126"/>
      <c r="GJ218" s="126"/>
      <c r="GT218" s="126"/>
      <c r="HD218" s="126"/>
      <c r="HN218" s="126"/>
      <c r="HX218" s="126"/>
      <c r="IH218" s="126"/>
      <c r="IR218" s="126"/>
      <c r="JB218" s="126"/>
      <c r="JL218" s="126"/>
      <c r="JV218" s="126"/>
      <c r="KF218" s="126"/>
      <c r="KP218" s="126"/>
      <c r="KZ218" s="126"/>
      <c r="LJ218" s="126"/>
      <c r="LT218" s="126"/>
    </row>
    <row xmlns:x14ac="http://schemas.microsoft.com/office/spreadsheetml/2009/9/ac" r="219" s="3" customFormat="true" x14ac:dyDescent="0.25">
      <c r="A219" s="401"/>
      <c r="B219" s="126"/>
      <c r="L219" s="126"/>
      <c r="V219" s="126"/>
      <c r="AF219" s="126"/>
      <c r="AP219" s="126"/>
      <c r="AZ219" s="126"/>
      <c r="BJ219" s="126"/>
      <c r="BT219" s="126"/>
      <c r="CD219" s="126"/>
      <c r="CN219" s="126"/>
      <c r="CO219" s="126"/>
      <c r="CP219" s="126"/>
      <c r="CQ219" s="126"/>
      <c r="CR219" s="126"/>
      <c r="CS219" s="126"/>
      <c r="CT219" s="126"/>
      <c r="CU219" s="126"/>
      <c r="CX219" s="126"/>
      <c r="DH219" s="126"/>
      <c r="DR219" s="126"/>
      <c r="EB219" s="126"/>
      <c r="EL219" s="126"/>
      <c r="EV219" s="126"/>
      <c r="FF219" s="126"/>
      <c r="FP219" s="126"/>
      <c r="FZ219" s="126"/>
      <c r="GJ219" s="126"/>
      <c r="GT219" s="126"/>
      <c r="HD219" s="126"/>
      <c r="HN219" s="126"/>
      <c r="HX219" s="126"/>
      <c r="IH219" s="126"/>
      <c r="IR219" s="126"/>
      <c r="JB219" s="126"/>
      <c r="JL219" s="126"/>
      <c r="JV219" s="126"/>
      <c r="KF219" s="126"/>
      <c r="KP219" s="126"/>
      <c r="KZ219" s="126"/>
      <c r="LJ219" s="126"/>
      <c r="LT219" s="126"/>
    </row>
    <row xmlns:x14ac="http://schemas.microsoft.com/office/spreadsheetml/2009/9/ac" r="220" s="3" customFormat="true" x14ac:dyDescent="0.25">
      <c r="A220" s="401"/>
      <c r="B220" s="126"/>
      <c r="L220" s="126"/>
      <c r="V220" s="126"/>
      <c r="AF220" s="126"/>
      <c r="AP220" s="126"/>
      <c r="AZ220" s="126"/>
      <c r="BJ220" s="126"/>
      <c r="BT220" s="126"/>
      <c r="CD220" s="126"/>
      <c r="CN220" s="126"/>
      <c r="CO220" s="126"/>
      <c r="CP220" s="126"/>
      <c r="CQ220" s="126"/>
      <c r="CR220" s="126"/>
      <c r="CS220" s="126"/>
      <c r="CT220" s="126"/>
      <c r="CU220" s="126"/>
      <c r="CX220" s="126"/>
      <c r="DH220" s="126"/>
      <c r="DR220" s="126"/>
      <c r="EB220" s="126"/>
      <c r="EL220" s="126"/>
      <c r="EV220" s="126"/>
      <c r="FF220" s="126"/>
      <c r="FP220" s="126"/>
      <c r="FZ220" s="126"/>
      <c r="GJ220" s="126"/>
      <c r="GT220" s="126"/>
      <c r="HD220" s="126"/>
      <c r="HN220" s="126"/>
      <c r="HX220" s="126"/>
      <c r="IH220" s="126"/>
      <c r="IR220" s="126"/>
      <c r="JB220" s="126"/>
      <c r="JL220" s="126"/>
      <c r="JV220" s="126"/>
      <c r="KF220" s="126"/>
      <c r="KP220" s="126"/>
      <c r="KZ220" s="126"/>
      <c r="LJ220" s="126"/>
      <c r="LT220" s="126"/>
    </row>
    <row xmlns:x14ac="http://schemas.microsoft.com/office/spreadsheetml/2009/9/ac" r="221" s="3" customFormat="true" x14ac:dyDescent="0.25">
      <c r="A221" s="401"/>
      <c r="B221" s="126"/>
      <c r="L221" s="126"/>
      <c r="V221" s="126"/>
      <c r="AF221" s="126"/>
      <c r="AP221" s="126"/>
      <c r="AZ221" s="126"/>
      <c r="BJ221" s="126"/>
      <c r="BT221" s="126"/>
      <c r="CD221" s="126"/>
      <c r="CN221" s="126"/>
      <c r="CO221" s="126"/>
      <c r="CP221" s="126"/>
      <c r="CQ221" s="126"/>
      <c r="CR221" s="126"/>
      <c r="CS221" s="126"/>
      <c r="CT221" s="126"/>
      <c r="CU221" s="126"/>
      <c r="CX221" s="126"/>
      <c r="DH221" s="126"/>
      <c r="DR221" s="126"/>
      <c r="EB221" s="126"/>
      <c r="EL221" s="126"/>
      <c r="EV221" s="126"/>
      <c r="FF221" s="126"/>
      <c r="FP221" s="126"/>
      <c r="FZ221" s="126"/>
      <c r="GJ221" s="126"/>
      <c r="GT221" s="126"/>
      <c r="HD221" s="126"/>
      <c r="HN221" s="126"/>
      <c r="HX221" s="126"/>
      <c r="IH221" s="126"/>
      <c r="IR221" s="126"/>
      <c r="JB221" s="126"/>
      <c r="JL221" s="126"/>
      <c r="JV221" s="126"/>
      <c r="KF221" s="126"/>
      <c r="KP221" s="126"/>
      <c r="KZ221" s="126"/>
      <c r="LJ221" s="126"/>
      <c r="LT221" s="126"/>
    </row>
    <row xmlns:x14ac="http://schemas.microsoft.com/office/spreadsheetml/2009/9/ac" r="222" s="3" customFormat="true" x14ac:dyDescent="0.25">
      <c r="A222" s="401"/>
      <c r="B222" s="126"/>
      <c r="L222" s="126"/>
      <c r="V222" s="126"/>
      <c r="AF222" s="126"/>
      <c r="AP222" s="126"/>
      <c r="AZ222" s="126"/>
      <c r="BJ222" s="126"/>
      <c r="BT222" s="126"/>
      <c r="CD222" s="126"/>
      <c r="CN222" s="126"/>
      <c r="CO222" s="126"/>
      <c r="CP222" s="126"/>
      <c r="CQ222" s="126"/>
      <c r="CR222" s="126"/>
      <c r="CS222" s="126"/>
      <c r="CT222" s="126"/>
      <c r="CU222" s="126"/>
      <c r="CX222" s="126"/>
      <c r="DH222" s="126"/>
      <c r="DR222" s="126"/>
      <c r="EB222" s="126"/>
      <c r="EL222" s="126"/>
      <c r="EV222" s="126"/>
      <c r="FF222" s="126"/>
      <c r="FP222" s="126"/>
      <c r="FZ222" s="126"/>
      <c r="GJ222" s="126"/>
      <c r="GT222" s="126"/>
      <c r="HD222" s="126"/>
      <c r="HN222" s="126"/>
      <c r="HX222" s="126"/>
      <c r="IH222" s="126"/>
      <c r="IR222" s="126"/>
      <c r="JB222" s="126"/>
      <c r="JL222" s="126"/>
      <c r="JV222" s="126"/>
      <c r="KF222" s="126"/>
      <c r="KP222" s="126"/>
      <c r="KZ222" s="126"/>
      <c r="LJ222" s="126"/>
      <c r="LT222" s="126"/>
    </row>
    <row xmlns:x14ac="http://schemas.microsoft.com/office/spreadsheetml/2009/9/ac" r="223" s="3" customFormat="true" x14ac:dyDescent="0.25">
      <c r="A223" s="401"/>
      <c r="B223" s="126"/>
      <c r="L223" s="126"/>
      <c r="V223" s="126"/>
      <c r="AF223" s="126"/>
      <c r="AP223" s="126"/>
      <c r="AZ223" s="126"/>
      <c r="BJ223" s="126"/>
      <c r="BT223" s="126"/>
      <c r="CD223" s="126"/>
      <c r="CN223" s="126"/>
      <c r="CO223" s="126"/>
      <c r="CP223" s="126"/>
      <c r="CQ223" s="126"/>
      <c r="CR223" s="126"/>
      <c r="CS223" s="126"/>
      <c r="CT223" s="126"/>
      <c r="CU223" s="126"/>
      <c r="CX223" s="126"/>
      <c r="DH223" s="126"/>
      <c r="DR223" s="126"/>
      <c r="EB223" s="126"/>
      <c r="EL223" s="126"/>
      <c r="EV223" s="126"/>
      <c r="FF223" s="126"/>
      <c r="FP223" s="126"/>
      <c r="FZ223" s="126"/>
      <c r="GJ223" s="126"/>
      <c r="GT223" s="126"/>
      <c r="HD223" s="126"/>
      <c r="HN223" s="126"/>
      <c r="HX223" s="126"/>
      <c r="IH223" s="126"/>
      <c r="IR223" s="126"/>
      <c r="JB223" s="126"/>
      <c r="JL223" s="126"/>
      <c r="JV223" s="126"/>
      <c r="KF223" s="126"/>
      <c r="KP223" s="126"/>
      <c r="KZ223" s="126"/>
      <c r="LJ223" s="126"/>
      <c r="LT223" s="126"/>
    </row>
    <row xmlns:x14ac="http://schemas.microsoft.com/office/spreadsheetml/2009/9/ac" r="224" s="3" customFormat="true" x14ac:dyDescent="0.25">
      <c r="A224" s="401"/>
      <c r="B224" s="126"/>
      <c r="L224" s="126"/>
      <c r="V224" s="126"/>
      <c r="AF224" s="126"/>
      <c r="AP224" s="126"/>
      <c r="AZ224" s="126"/>
      <c r="BJ224" s="126"/>
      <c r="BT224" s="126"/>
      <c r="CD224" s="126"/>
      <c r="CN224" s="126"/>
      <c r="CO224" s="126"/>
      <c r="CP224" s="126"/>
      <c r="CQ224" s="126"/>
      <c r="CR224" s="126"/>
      <c r="CS224" s="126"/>
      <c r="CT224" s="126"/>
      <c r="CU224" s="126"/>
      <c r="CX224" s="126"/>
      <c r="DH224" s="126"/>
      <c r="DR224" s="126"/>
      <c r="EB224" s="126"/>
      <c r="EL224" s="126"/>
      <c r="EV224" s="126"/>
      <c r="FF224" s="126"/>
      <c r="FP224" s="126"/>
      <c r="FZ224" s="126"/>
      <c r="GJ224" s="126"/>
      <c r="GT224" s="126"/>
      <c r="HD224" s="126"/>
      <c r="HN224" s="126"/>
      <c r="HX224" s="126"/>
      <c r="IH224" s="126"/>
      <c r="IR224" s="126"/>
      <c r="JB224" s="126"/>
      <c r="JL224" s="126"/>
      <c r="JV224" s="126"/>
      <c r="KF224" s="126"/>
      <c r="KP224" s="126"/>
      <c r="KZ224" s="126"/>
      <c r="LJ224" s="126"/>
      <c r="LT224" s="126"/>
    </row>
    <row xmlns:x14ac="http://schemas.microsoft.com/office/spreadsheetml/2009/9/ac" r="225" s="3" customFormat="true" x14ac:dyDescent="0.25">
      <c r="A225" s="401"/>
      <c r="B225" s="126"/>
      <c r="L225" s="126"/>
      <c r="V225" s="126"/>
      <c r="AF225" s="126"/>
      <c r="AP225" s="126"/>
      <c r="AZ225" s="126"/>
      <c r="BJ225" s="126"/>
      <c r="BT225" s="126"/>
      <c r="CD225" s="126"/>
      <c r="CN225" s="126"/>
      <c r="CO225" s="126"/>
      <c r="CP225" s="126"/>
      <c r="CQ225" s="126"/>
      <c r="CR225" s="126"/>
      <c r="CS225" s="126"/>
      <c r="CT225" s="126"/>
      <c r="CU225" s="126"/>
      <c r="CX225" s="126"/>
      <c r="DH225" s="126"/>
      <c r="DR225" s="126"/>
      <c r="EB225" s="126"/>
      <c r="EL225" s="126"/>
      <c r="EV225" s="126"/>
      <c r="FF225" s="126"/>
      <c r="FP225" s="126"/>
      <c r="FZ225" s="126"/>
      <c r="GJ225" s="126"/>
      <c r="GT225" s="126"/>
      <c r="HD225" s="126"/>
      <c r="HN225" s="126"/>
      <c r="HX225" s="126"/>
      <c r="IH225" s="126"/>
      <c r="IR225" s="126"/>
      <c r="JB225" s="126"/>
      <c r="JL225" s="126"/>
      <c r="JV225" s="126"/>
      <c r="KF225" s="126"/>
      <c r="KP225" s="126"/>
      <c r="KZ225" s="126"/>
      <c r="LJ225" s="126"/>
      <c r="LT225" s="126"/>
    </row>
    <row xmlns:x14ac="http://schemas.microsoft.com/office/spreadsheetml/2009/9/ac" r="226" s="3" customFormat="true" x14ac:dyDescent="0.25">
      <c r="A226" s="401"/>
      <c r="B226" s="126"/>
      <c r="L226" s="126"/>
      <c r="V226" s="126"/>
      <c r="AF226" s="126"/>
      <c r="AP226" s="126"/>
      <c r="AZ226" s="126"/>
      <c r="BJ226" s="126"/>
      <c r="BT226" s="126"/>
      <c r="CD226" s="126"/>
      <c r="CN226" s="126"/>
      <c r="CO226" s="126"/>
      <c r="CP226" s="126"/>
      <c r="CQ226" s="126"/>
      <c r="CR226" s="126"/>
      <c r="CS226" s="126"/>
      <c r="CT226" s="126"/>
      <c r="CU226" s="126"/>
      <c r="CX226" s="126"/>
      <c r="DH226" s="126"/>
      <c r="DR226" s="126"/>
      <c r="EB226" s="126"/>
      <c r="EL226" s="126"/>
      <c r="EV226" s="126"/>
      <c r="FF226" s="126"/>
      <c r="FP226" s="126"/>
      <c r="FZ226" s="126"/>
      <c r="GJ226" s="126"/>
      <c r="GT226" s="126"/>
      <c r="HD226" s="126"/>
      <c r="HN226" s="126"/>
      <c r="HX226" s="126"/>
      <c r="IH226" s="126"/>
      <c r="IR226" s="126"/>
      <c r="JB226" s="126"/>
      <c r="JL226" s="126"/>
      <c r="JV226" s="126"/>
      <c r="KF226" s="126"/>
      <c r="KP226" s="126"/>
      <c r="KZ226" s="126"/>
      <c r="LJ226" s="126"/>
      <c r="LT226" s="126"/>
    </row>
    <row xmlns:x14ac="http://schemas.microsoft.com/office/spreadsheetml/2009/9/ac" r="227" s="3" customFormat="true" x14ac:dyDescent="0.25">
      <c r="A227" s="401"/>
      <c r="B227" s="126"/>
      <c r="L227" s="126"/>
      <c r="V227" s="126"/>
      <c r="AF227" s="126"/>
      <c r="AP227" s="126"/>
      <c r="AZ227" s="126"/>
      <c r="BJ227" s="126"/>
      <c r="BT227" s="126"/>
      <c r="CD227" s="126"/>
      <c r="CN227" s="126"/>
      <c r="CO227" s="126"/>
      <c r="CP227" s="126"/>
      <c r="CQ227" s="126"/>
      <c r="CR227" s="126"/>
      <c r="CS227" s="126"/>
      <c r="CT227" s="126"/>
      <c r="CU227" s="126"/>
      <c r="CX227" s="126"/>
      <c r="DH227" s="126"/>
      <c r="DR227" s="126"/>
      <c r="EB227" s="126"/>
      <c r="EL227" s="126"/>
      <c r="EV227" s="126"/>
      <c r="FF227" s="126"/>
      <c r="FP227" s="126"/>
      <c r="FZ227" s="126"/>
      <c r="GJ227" s="126"/>
      <c r="GT227" s="126"/>
      <c r="HD227" s="126"/>
      <c r="HN227" s="126"/>
      <c r="HX227" s="126"/>
      <c r="IH227" s="126"/>
      <c r="IR227" s="126"/>
      <c r="JB227" s="126"/>
      <c r="JL227" s="126"/>
      <c r="JV227" s="126"/>
      <c r="KF227" s="126"/>
      <c r="KP227" s="126"/>
      <c r="KZ227" s="126"/>
      <c r="LJ227" s="126"/>
      <c r="LT227" s="126"/>
    </row>
    <row xmlns:x14ac="http://schemas.microsoft.com/office/spreadsheetml/2009/9/ac" r="228" s="3" customFormat="true" x14ac:dyDescent="0.25">
      <c r="A228" s="401"/>
      <c r="B228" s="126"/>
      <c r="L228" s="126"/>
      <c r="V228" s="126"/>
      <c r="AF228" s="126"/>
      <c r="AP228" s="126"/>
      <c r="AZ228" s="126"/>
      <c r="BJ228" s="126"/>
      <c r="BT228" s="126"/>
      <c r="CD228" s="126"/>
      <c r="CN228" s="126"/>
      <c r="CO228" s="126"/>
      <c r="CP228" s="126"/>
      <c r="CQ228" s="126"/>
      <c r="CR228" s="126"/>
      <c r="CS228" s="126"/>
      <c r="CT228" s="126"/>
      <c r="CU228" s="126"/>
      <c r="CX228" s="126"/>
      <c r="DH228" s="126"/>
      <c r="DR228" s="126"/>
      <c r="EB228" s="126"/>
      <c r="EL228" s="126"/>
      <c r="EV228" s="126"/>
      <c r="FF228" s="126"/>
      <c r="FP228" s="126"/>
      <c r="FZ228" s="126"/>
      <c r="GJ228" s="126"/>
      <c r="GT228" s="126"/>
      <c r="HD228" s="126"/>
      <c r="HN228" s="126"/>
      <c r="HX228" s="126"/>
      <c r="IH228" s="126"/>
      <c r="IR228" s="126"/>
      <c r="JB228" s="126"/>
      <c r="JL228" s="126"/>
      <c r="JV228" s="126"/>
      <c r="KF228" s="126"/>
      <c r="KP228" s="126"/>
      <c r="KZ228" s="126"/>
      <c r="LJ228" s="126"/>
      <c r="LT228" s="126"/>
    </row>
    <row xmlns:x14ac="http://schemas.microsoft.com/office/spreadsheetml/2009/9/ac" r="229" s="3" customFormat="true" x14ac:dyDescent="0.25">
      <c r="A229" s="401"/>
      <c r="B229" s="126"/>
      <c r="L229" s="126"/>
      <c r="V229" s="126"/>
      <c r="AF229" s="126"/>
      <c r="AP229" s="126"/>
      <c r="AZ229" s="126"/>
      <c r="BJ229" s="126"/>
      <c r="BT229" s="126"/>
      <c r="CD229" s="126"/>
      <c r="CN229" s="126"/>
      <c r="CO229" s="126"/>
      <c r="CP229" s="126"/>
      <c r="CQ229" s="126"/>
      <c r="CR229" s="126"/>
      <c r="CS229" s="126"/>
      <c r="CT229" s="126"/>
      <c r="CU229" s="126"/>
      <c r="CX229" s="126"/>
      <c r="DH229" s="126"/>
      <c r="DR229" s="126"/>
      <c r="EB229" s="126"/>
      <c r="EL229" s="126"/>
      <c r="EV229" s="126"/>
      <c r="FF229" s="126"/>
      <c r="FP229" s="126"/>
      <c r="FZ229" s="126"/>
      <c r="GJ229" s="126"/>
      <c r="GT229" s="126"/>
      <c r="HD229" s="126"/>
      <c r="HN229" s="126"/>
      <c r="HX229" s="126"/>
      <c r="IH229" s="126"/>
      <c r="IR229" s="126"/>
      <c r="JB229" s="126"/>
      <c r="JL229" s="126"/>
      <c r="JV229" s="126"/>
      <c r="KF229" s="126"/>
      <c r="KP229" s="126"/>
      <c r="KZ229" s="126"/>
      <c r="LJ229" s="126"/>
      <c r="LT229" s="126"/>
    </row>
    <row xmlns:x14ac="http://schemas.microsoft.com/office/spreadsheetml/2009/9/ac" r="230" s="3" customFormat="true" x14ac:dyDescent="0.25">
      <c r="A230" s="401"/>
      <c r="B230" s="126"/>
      <c r="L230" s="126"/>
      <c r="V230" s="126"/>
      <c r="AF230" s="126"/>
      <c r="AP230" s="126"/>
      <c r="AZ230" s="126"/>
      <c r="BJ230" s="126"/>
      <c r="BT230" s="126"/>
      <c r="CD230" s="126"/>
      <c r="CN230" s="126"/>
      <c r="CO230" s="126"/>
      <c r="CP230" s="126"/>
      <c r="CQ230" s="126"/>
      <c r="CR230" s="126"/>
      <c r="CS230" s="126"/>
      <c r="CT230" s="126"/>
      <c r="CU230" s="126"/>
      <c r="CX230" s="126"/>
      <c r="DH230" s="126"/>
      <c r="DR230" s="126"/>
      <c r="EB230" s="126"/>
      <c r="EL230" s="126"/>
      <c r="EV230" s="126"/>
      <c r="FF230" s="126"/>
      <c r="FP230" s="126"/>
      <c r="FZ230" s="126"/>
      <c r="GJ230" s="126"/>
      <c r="GT230" s="126"/>
      <c r="HD230" s="126"/>
      <c r="HN230" s="126"/>
      <c r="HX230" s="126"/>
      <c r="IH230" s="126"/>
      <c r="IR230" s="126"/>
      <c r="JB230" s="126"/>
      <c r="JL230" s="126"/>
      <c r="JV230" s="126"/>
      <c r="KF230" s="126"/>
      <c r="KP230" s="126"/>
      <c r="KZ230" s="126"/>
      <c r="LJ230" s="126"/>
      <c r="LT230" s="126"/>
    </row>
    <row xmlns:x14ac="http://schemas.microsoft.com/office/spreadsheetml/2009/9/ac" r="231" s="3" customFormat="true" x14ac:dyDescent="0.25">
      <c r="A231" s="401"/>
      <c r="B231" s="126"/>
      <c r="L231" s="126"/>
      <c r="V231" s="126"/>
      <c r="AF231" s="126"/>
      <c r="AP231" s="126"/>
      <c r="AZ231" s="126"/>
      <c r="BJ231" s="126"/>
      <c r="BT231" s="126"/>
      <c r="CD231" s="126"/>
      <c r="CN231" s="126"/>
      <c r="CO231" s="126"/>
      <c r="CP231" s="126"/>
      <c r="CQ231" s="126"/>
      <c r="CR231" s="126"/>
      <c r="CS231" s="126"/>
      <c r="CT231" s="126"/>
      <c r="CU231" s="126"/>
      <c r="CX231" s="126"/>
      <c r="DH231" s="126"/>
      <c r="DR231" s="126"/>
      <c r="EB231" s="126"/>
      <c r="EL231" s="126"/>
      <c r="EV231" s="126"/>
      <c r="FF231" s="126"/>
      <c r="FP231" s="126"/>
      <c r="FZ231" s="126"/>
      <c r="GJ231" s="126"/>
      <c r="GT231" s="126"/>
      <c r="HD231" s="126"/>
      <c r="HN231" s="126"/>
      <c r="HX231" s="126"/>
      <c r="IH231" s="126"/>
      <c r="IR231" s="126"/>
      <c r="JB231" s="126"/>
      <c r="JL231" s="126"/>
      <c r="JV231" s="126"/>
      <c r="KF231" s="126"/>
      <c r="KP231" s="126"/>
      <c r="KZ231" s="126"/>
      <c r="LJ231" s="126"/>
      <c r="LT231" s="126"/>
    </row>
    <row xmlns:x14ac="http://schemas.microsoft.com/office/spreadsheetml/2009/9/ac" r="232" s="3" customFormat="true" x14ac:dyDescent="0.25">
      <c r="A232" s="401"/>
      <c r="B232" s="126"/>
      <c r="L232" s="126"/>
      <c r="V232" s="126"/>
      <c r="AF232" s="126"/>
      <c r="AP232" s="126"/>
      <c r="AZ232" s="126"/>
      <c r="BJ232" s="126"/>
      <c r="BT232" s="126"/>
      <c r="CD232" s="126"/>
      <c r="CN232" s="126"/>
      <c r="CO232" s="126"/>
      <c r="CP232" s="126"/>
      <c r="CQ232" s="126"/>
      <c r="CR232" s="126"/>
      <c r="CS232" s="126"/>
      <c r="CT232" s="126"/>
      <c r="CU232" s="126"/>
      <c r="CX232" s="126"/>
      <c r="DH232" s="126"/>
      <c r="DR232" s="126"/>
      <c r="EB232" s="126"/>
      <c r="EL232" s="126"/>
      <c r="EV232" s="126"/>
      <c r="FF232" s="126"/>
      <c r="FP232" s="126"/>
      <c r="FZ232" s="126"/>
      <c r="GJ232" s="126"/>
      <c r="GT232" s="126"/>
      <c r="HD232" s="126"/>
      <c r="HN232" s="126"/>
      <c r="HX232" s="126"/>
      <c r="IH232" s="126"/>
      <c r="IR232" s="126"/>
      <c r="JB232" s="126"/>
      <c r="JL232" s="126"/>
      <c r="JV232" s="126"/>
      <c r="KF232" s="126"/>
      <c r="KP232" s="126"/>
      <c r="KZ232" s="126"/>
      <c r="LJ232" s="126"/>
      <c r="LT232" s="126"/>
    </row>
    <row xmlns:x14ac="http://schemas.microsoft.com/office/spreadsheetml/2009/9/ac" r="233" s="3" customFormat="true" x14ac:dyDescent="0.25">
      <c r="A233" s="401"/>
      <c r="B233" s="126"/>
      <c r="L233" s="126"/>
      <c r="V233" s="126"/>
      <c r="AF233" s="126"/>
      <c r="AP233" s="126"/>
      <c r="AZ233" s="126"/>
      <c r="BJ233" s="126"/>
      <c r="BT233" s="126"/>
      <c r="CD233" s="126"/>
      <c r="CN233" s="126"/>
      <c r="CO233" s="126"/>
      <c r="CP233" s="126"/>
      <c r="CQ233" s="126"/>
      <c r="CR233" s="126"/>
      <c r="CS233" s="126"/>
      <c r="CT233" s="126"/>
      <c r="CU233" s="126"/>
      <c r="CX233" s="126"/>
      <c r="DH233" s="126"/>
      <c r="DR233" s="126"/>
      <c r="EB233" s="126"/>
      <c r="EL233" s="126"/>
      <c r="EV233" s="126"/>
      <c r="FF233" s="126"/>
      <c r="FP233" s="126"/>
      <c r="FZ233" s="126"/>
      <c r="GJ233" s="126"/>
      <c r="GT233" s="126"/>
      <c r="HD233" s="126"/>
      <c r="HN233" s="126"/>
      <c r="HX233" s="126"/>
      <c r="IH233" s="126"/>
      <c r="IR233" s="126"/>
      <c r="JB233" s="126"/>
      <c r="JL233" s="126"/>
      <c r="JV233" s="126"/>
      <c r="KF233" s="126"/>
      <c r="KP233" s="126"/>
      <c r="KZ233" s="126"/>
      <c r="LJ233" s="126"/>
      <c r="LT233" s="126"/>
    </row>
    <row xmlns:x14ac="http://schemas.microsoft.com/office/spreadsheetml/2009/9/ac" r="234" s="3" customFormat="true" x14ac:dyDescent="0.25">
      <c r="A234" s="401"/>
      <c r="B234" s="126"/>
      <c r="L234" s="126"/>
      <c r="V234" s="126"/>
      <c r="AF234" s="126"/>
      <c r="AP234" s="126"/>
      <c r="AZ234" s="126"/>
      <c r="BJ234" s="126"/>
      <c r="BT234" s="126"/>
      <c r="CD234" s="126"/>
      <c r="CN234" s="126"/>
      <c r="CO234" s="126"/>
      <c r="CP234" s="126"/>
      <c r="CQ234" s="126"/>
      <c r="CR234" s="126"/>
      <c r="CS234" s="126"/>
      <c r="CT234" s="126"/>
      <c r="CU234" s="126"/>
      <c r="CX234" s="126"/>
      <c r="DH234" s="126"/>
      <c r="DR234" s="126"/>
      <c r="EB234" s="126"/>
      <c r="EL234" s="126"/>
      <c r="EV234" s="126"/>
      <c r="FF234" s="126"/>
      <c r="FP234" s="126"/>
      <c r="FZ234" s="126"/>
      <c r="GJ234" s="126"/>
      <c r="GT234" s="126"/>
      <c r="HD234" s="126"/>
      <c r="HN234" s="126"/>
      <c r="HX234" s="126"/>
      <c r="IH234" s="126"/>
      <c r="IR234" s="126"/>
      <c r="JB234" s="126"/>
      <c r="JL234" s="126"/>
      <c r="JV234" s="126"/>
      <c r="KF234" s="126"/>
      <c r="KP234" s="126"/>
      <c r="KZ234" s="126"/>
      <c r="LJ234" s="126"/>
      <c r="LT234" s="126"/>
    </row>
    <row xmlns:x14ac="http://schemas.microsoft.com/office/spreadsheetml/2009/9/ac" r="235" s="3" customFormat="true" x14ac:dyDescent="0.25">
      <c r="A235" s="401"/>
      <c r="B235" s="126"/>
      <c r="L235" s="126"/>
      <c r="V235" s="126"/>
      <c r="AF235" s="126"/>
      <c r="AP235" s="126"/>
      <c r="AZ235" s="126"/>
      <c r="BJ235" s="126"/>
      <c r="BT235" s="126"/>
      <c r="CD235" s="126"/>
      <c r="CN235" s="126"/>
      <c r="CO235" s="126"/>
      <c r="CP235" s="126"/>
      <c r="CQ235" s="126"/>
      <c r="CR235" s="126"/>
      <c r="CS235" s="126"/>
      <c r="CT235" s="126"/>
      <c r="CU235" s="126"/>
      <c r="CX235" s="126"/>
      <c r="DH235" s="126"/>
      <c r="DR235" s="126"/>
      <c r="EB235" s="126"/>
      <c r="EL235" s="126"/>
      <c r="EV235" s="126"/>
      <c r="FF235" s="126"/>
      <c r="FP235" s="126"/>
      <c r="FZ235" s="126"/>
      <c r="GJ235" s="126"/>
      <c r="GT235" s="126"/>
      <c r="HD235" s="126"/>
      <c r="HN235" s="126"/>
      <c r="HX235" s="126"/>
      <c r="IH235" s="126"/>
      <c r="IR235" s="126"/>
      <c r="JB235" s="126"/>
      <c r="JL235" s="126"/>
      <c r="JV235" s="126"/>
      <c r="KF235" s="126"/>
      <c r="KP235" s="126"/>
      <c r="KZ235" s="126"/>
      <c r="LJ235" s="126"/>
      <c r="LT235" s="126"/>
    </row>
    <row xmlns:x14ac="http://schemas.microsoft.com/office/spreadsheetml/2009/9/ac" r="236" s="3" customFormat="true" x14ac:dyDescent="0.25">
      <c r="A236" s="401"/>
      <c r="B236" s="126"/>
      <c r="L236" s="126"/>
      <c r="V236" s="126"/>
      <c r="AF236" s="126"/>
      <c r="AP236" s="126"/>
      <c r="AZ236" s="126"/>
      <c r="BJ236" s="126"/>
      <c r="BT236" s="126"/>
      <c r="CD236" s="126"/>
      <c r="CN236" s="126"/>
      <c r="CO236" s="126"/>
      <c r="CP236" s="126"/>
      <c r="CQ236" s="126"/>
      <c r="CR236" s="126"/>
      <c r="CS236" s="126"/>
      <c r="CT236" s="126"/>
      <c r="CU236" s="126"/>
      <c r="CX236" s="126"/>
      <c r="DH236" s="126"/>
      <c r="DR236" s="126"/>
      <c r="EB236" s="126"/>
      <c r="EL236" s="126"/>
      <c r="EV236" s="126"/>
      <c r="FF236" s="126"/>
      <c r="FP236" s="126"/>
      <c r="FZ236" s="126"/>
      <c r="GJ236" s="126"/>
      <c r="GT236" s="126"/>
      <c r="HD236" s="126"/>
      <c r="HN236" s="126"/>
      <c r="HX236" s="126"/>
      <c r="IH236" s="126"/>
      <c r="IR236" s="126"/>
      <c r="JB236" s="126"/>
      <c r="JL236" s="126"/>
      <c r="JV236" s="126"/>
      <c r="KF236" s="126"/>
      <c r="KP236" s="126"/>
      <c r="KZ236" s="126"/>
      <c r="LJ236" s="126"/>
      <c r="LT236" s="126"/>
    </row>
    <row xmlns:x14ac="http://schemas.microsoft.com/office/spreadsheetml/2009/9/ac" r="237" s="3" customFormat="true" x14ac:dyDescent="0.25">
      <c r="A237" s="401"/>
      <c r="B237" s="126"/>
      <c r="L237" s="126"/>
      <c r="V237" s="126"/>
      <c r="AF237" s="126"/>
      <c r="AP237" s="126"/>
      <c r="AZ237" s="126"/>
      <c r="BJ237" s="126"/>
      <c r="BT237" s="126"/>
      <c r="CD237" s="126"/>
      <c r="CN237" s="126"/>
      <c r="CO237" s="126"/>
      <c r="CP237" s="126"/>
      <c r="CQ237" s="126"/>
      <c r="CR237" s="126"/>
      <c r="CS237" s="126"/>
      <c r="CT237" s="126"/>
      <c r="CU237" s="126"/>
      <c r="CX237" s="126"/>
      <c r="DH237" s="126"/>
      <c r="DR237" s="126"/>
      <c r="EB237" s="126"/>
      <c r="EL237" s="126"/>
      <c r="EV237" s="126"/>
      <c r="FF237" s="126"/>
      <c r="FP237" s="126"/>
      <c r="FZ237" s="126"/>
      <c r="GJ237" s="126"/>
      <c r="GT237" s="126"/>
      <c r="HD237" s="126"/>
      <c r="HN237" s="126"/>
      <c r="HX237" s="126"/>
      <c r="IH237" s="126"/>
      <c r="IR237" s="126"/>
      <c r="JB237" s="126"/>
      <c r="JL237" s="126"/>
      <c r="JV237" s="126"/>
      <c r="KF237" s="126"/>
      <c r="KP237" s="126"/>
      <c r="KZ237" s="126"/>
      <c r="LJ237" s="126"/>
      <c r="LT237" s="126"/>
    </row>
    <row xmlns:x14ac="http://schemas.microsoft.com/office/spreadsheetml/2009/9/ac" r="238" s="3" customFormat="true" x14ac:dyDescent="0.25">
      <c r="A238" s="401"/>
      <c r="B238" s="126"/>
      <c r="L238" s="126"/>
      <c r="V238" s="126"/>
      <c r="AF238" s="126"/>
      <c r="AP238" s="126"/>
      <c r="AZ238" s="126"/>
      <c r="BJ238" s="126"/>
      <c r="BT238" s="126"/>
      <c r="CD238" s="126"/>
      <c r="CN238" s="126"/>
      <c r="CO238" s="126"/>
      <c r="CP238" s="126"/>
      <c r="CQ238" s="126"/>
      <c r="CR238" s="126"/>
      <c r="CS238" s="126"/>
      <c r="CT238" s="126"/>
      <c r="CU238" s="126"/>
      <c r="CX238" s="126"/>
      <c r="DH238" s="126"/>
      <c r="DR238" s="126"/>
      <c r="EB238" s="126"/>
      <c r="EL238" s="126"/>
      <c r="EV238" s="126"/>
      <c r="FF238" s="126"/>
      <c r="FP238" s="126"/>
      <c r="FZ238" s="126"/>
      <c r="GJ238" s="126"/>
      <c r="GT238" s="126"/>
      <c r="HD238" s="126"/>
      <c r="HN238" s="126"/>
      <c r="HX238" s="126"/>
      <c r="IH238" s="126"/>
      <c r="IR238" s="126"/>
      <c r="JB238" s="126"/>
      <c r="JL238" s="126"/>
      <c r="JV238" s="126"/>
      <c r="KF238" s="126"/>
      <c r="KP238" s="126"/>
      <c r="KZ238" s="126"/>
      <c r="LJ238" s="126"/>
      <c r="LT238" s="126"/>
    </row>
    <row xmlns:x14ac="http://schemas.microsoft.com/office/spreadsheetml/2009/9/ac" r="239" s="3" customFormat="true" x14ac:dyDescent="0.25">
      <c r="A239" s="401"/>
      <c r="B239" s="126"/>
      <c r="L239" s="126"/>
      <c r="V239" s="126"/>
      <c r="AF239" s="126"/>
      <c r="AP239" s="126"/>
      <c r="AZ239" s="126"/>
      <c r="BJ239" s="126"/>
      <c r="BT239" s="126"/>
      <c r="CD239" s="126"/>
      <c r="CN239" s="126"/>
      <c r="CO239" s="126"/>
      <c r="CP239" s="126"/>
      <c r="CQ239" s="126"/>
      <c r="CR239" s="126"/>
      <c r="CS239" s="126"/>
      <c r="CT239" s="126"/>
      <c r="CU239" s="126"/>
      <c r="CX239" s="126"/>
      <c r="DH239" s="126"/>
      <c r="DR239" s="126"/>
      <c r="EB239" s="126"/>
      <c r="EL239" s="126"/>
      <c r="EV239" s="126"/>
      <c r="FF239" s="126"/>
      <c r="FP239" s="126"/>
      <c r="FZ239" s="126"/>
      <c r="GJ239" s="126"/>
      <c r="GT239" s="126"/>
      <c r="HD239" s="126"/>
      <c r="HN239" s="126"/>
      <c r="HX239" s="126"/>
      <c r="IH239" s="126"/>
      <c r="IR239" s="126"/>
      <c r="JB239" s="126"/>
      <c r="JL239" s="126"/>
      <c r="JV239" s="126"/>
      <c r="KF239" s="126"/>
      <c r="KP239" s="126"/>
      <c r="KZ239" s="126"/>
      <c r="LJ239" s="126"/>
      <c r="LT239" s="126"/>
    </row>
    <row xmlns:x14ac="http://schemas.microsoft.com/office/spreadsheetml/2009/9/ac" r="240" s="3" customFormat="true" x14ac:dyDescent="0.25">
      <c r="A240" s="401"/>
      <c r="B240" s="126"/>
      <c r="L240" s="126"/>
      <c r="V240" s="126"/>
      <c r="AF240" s="126"/>
      <c r="AP240" s="126"/>
      <c r="AZ240" s="126"/>
      <c r="BJ240" s="126"/>
      <c r="BT240" s="126"/>
      <c r="CD240" s="126"/>
      <c r="CN240" s="126"/>
      <c r="CO240" s="126"/>
      <c r="CP240" s="126"/>
      <c r="CQ240" s="126"/>
      <c r="CR240" s="126"/>
      <c r="CS240" s="126"/>
      <c r="CT240" s="126"/>
      <c r="CU240" s="126"/>
      <c r="CX240" s="126"/>
      <c r="DH240" s="126"/>
      <c r="DR240" s="126"/>
      <c r="EB240" s="126"/>
      <c r="EL240" s="126"/>
      <c r="EV240" s="126"/>
      <c r="FF240" s="126"/>
      <c r="FP240" s="126"/>
      <c r="FZ240" s="126"/>
      <c r="GJ240" s="126"/>
      <c r="GT240" s="126"/>
      <c r="HD240" s="126"/>
      <c r="HN240" s="126"/>
      <c r="HX240" s="126"/>
      <c r="IH240" s="126"/>
      <c r="IR240" s="126"/>
      <c r="JB240" s="126"/>
      <c r="JL240" s="126"/>
      <c r="JV240" s="126"/>
      <c r="KF240" s="126"/>
      <c r="KP240" s="126"/>
      <c r="KZ240" s="126"/>
      <c r="LJ240" s="126"/>
      <c r="LT240" s="126"/>
    </row>
    <row xmlns:x14ac="http://schemas.microsoft.com/office/spreadsheetml/2009/9/ac" r="241" s="3" customFormat="true" x14ac:dyDescent="0.25">
      <c r="A241" s="401"/>
      <c r="B241" s="126"/>
      <c r="L241" s="126"/>
      <c r="V241" s="126"/>
      <c r="AF241" s="126"/>
      <c r="AP241" s="126"/>
      <c r="AZ241" s="126"/>
      <c r="BJ241" s="126"/>
      <c r="BT241" s="126"/>
      <c r="CD241" s="126"/>
      <c r="CN241" s="126"/>
      <c r="CO241" s="126"/>
      <c r="CP241" s="126"/>
      <c r="CQ241" s="126"/>
      <c r="CR241" s="126"/>
      <c r="CS241" s="126"/>
      <c r="CT241" s="126"/>
      <c r="CU241" s="126"/>
      <c r="CX241" s="126"/>
      <c r="DH241" s="126"/>
      <c r="DR241" s="126"/>
      <c r="EB241" s="126"/>
      <c r="EL241" s="126"/>
      <c r="EV241" s="126"/>
      <c r="FF241" s="126"/>
      <c r="FP241" s="126"/>
      <c r="FZ241" s="126"/>
      <c r="GJ241" s="126"/>
      <c r="GT241" s="126"/>
      <c r="HD241" s="126"/>
      <c r="HN241" s="126"/>
      <c r="HX241" s="126"/>
      <c r="IH241" s="126"/>
      <c r="IR241" s="126"/>
      <c r="JB241" s="126"/>
      <c r="JL241" s="126"/>
      <c r="JV241" s="126"/>
      <c r="KF241" s="126"/>
      <c r="KP241" s="126"/>
      <c r="KZ241" s="126"/>
      <c r="LJ241" s="126"/>
      <c r="LT241" s="126"/>
    </row>
    <row xmlns:x14ac="http://schemas.microsoft.com/office/spreadsheetml/2009/9/ac" r="242" s="3" customFormat="true" x14ac:dyDescent="0.25">
      <c r="A242" s="401"/>
      <c r="B242" s="126"/>
      <c r="L242" s="126"/>
      <c r="V242" s="126"/>
      <c r="AF242" s="126"/>
      <c r="AP242" s="126"/>
      <c r="AZ242" s="126"/>
      <c r="BJ242" s="126"/>
      <c r="BT242" s="126"/>
      <c r="CD242" s="126"/>
      <c r="CN242" s="126"/>
      <c r="CO242" s="126"/>
      <c r="CP242" s="126"/>
      <c r="CQ242" s="126"/>
      <c r="CR242" s="126"/>
      <c r="CS242" s="126"/>
      <c r="CT242" s="126"/>
      <c r="CU242" s="126"/>
      <c r="CX242" s="126"/>
      <c r="DH242" s="126"/>
      <c r="DR242" s="126"/>
      <c r="EB242" s="126"/>
      <c r="EL242" s="126"/>
      <c r="EV242" s="126"/>
      <c r="FF242" s="126"/>
      <c r="FP242" s="126"/>
      <c r="FZ242" s="126"/>
      <c r="GJ242" s="126"/>
      <c r="GT242" s="126"/>
      <c r="HD242" s="126"/>
      <c r="HN242" s="126"/>
      <c r="HX242" s="126"/>
      <c r="IH242" s="126"/>
      <c r="IR242" s="126"/>
      <c r="JB242" s="126"/>
      <c r="JL242" s="126"/>
      <c r="JV242" s="126"/>
      <c r="KF242" s="126"/>
      <c r="KP242" s="126"/>
      <c r="KZ242" s="126"/>
      <c r="LJ242" s="126"/>
      <c r="LT242" s="126"/>
    </row>
    <row xmlns:x14ac="http://schemas.microsoft.com/office/spreadsheetml/2009/9/ac" r="243" s="3" customFormat="true" x14ac:dyDescent="0.25">
      <c r="A243" s="401"/>
      <c r="B243" s="126"/>
      <c r="L243" s="126"/>
      <c r="V243" s="126"/>
      <c r="AF243" s="126"/>
      <c r="AP243" s="126"/>
      <c r="AZ243" s="126"/>
      <c r="BJ243" s="126"/>
      <c r="BT243" s="126"/>
      <c r="CD243" s="126"/>
      <c r="CN243" s="126"/>
      <c r="CO243" s="126"/>
      <c r="CP243" s="126"/>
      <c r="CQ243" s="126"/>
      <c r="CR243" s="126"/>
      <c r="CS243" s="126"/>
      <c r="CT243" s="126"/>
      <c r="CU243" s="126"/>
      <c r="CX243" s="126"/>
      <c r="DH243" s="126"/>
      <c r="DR243" s="126"/>
      <c r="EB243" s="126"/>
      <c r="EL243" s="126"/>
      <c r="EV243" s="126"/>
      <c r="FF243" s="126"/>
      <c r="FP243" s="126"/>
      <c r="FZ243" s="126"/>
      <c r="GJ243" s="126"/>
      <c r="GT243" s="126"/>
      <c r="HD243" s="126"/>
      <c r="HN243" s="126"/>
      <c r="HX243" s="126"/>
      <c r="IH243" s="126"/>
      <c r="IR243" s="126"/>
      <c r="JB243" s="126"/>
      <c r="JL243" s="126"/>
      <c r="JV243" s="126"/>
      <c r="KF243" s="126"/>
      <c r="KP243" s="126"/>
      <c r="KZ243" s="126"/>
      <c r="LJ243" s="126"/>
      <c r="LT243" s="126"/>
    </row>
    <row xmlns:x14ac="http://schemas.microsoft.com/office/spreadsheetml/2009/9/ac" r="244" s="3" customFormat="true" x14ac:dyDescent="0.25">
      <c r="A244" s="401"/>
      <c r="B244" s="126"/>
      <c r="L244" s="126"/>
      <c r="V244" s="126"/>
      <c r="AF244" s="126"/>
      <c r="AP244" s="126"/>
      <c r="AZ244" s="126"/>
      <c r="BJ244" s="126"/>
      <c r="BT244" s="126"/>
      <c r="CD244" s="126"/>
      <c r="CN244" s="126"/>
      <c r="CO244" s="126"/>
      <c r="CP244" s="126"/>
      <c r="CQ244" s="126"/>
      <c r="CR244" s="126"/>
      <c r="CS244" s="126"/>
      <c r="CT244" s="126"/>
      <c r="CU244" s="126"/>
      <c r="CX244" s="126"/>
      <c r="DH244" s="126"/>
      <c r="DR244" s="126"/>
      <c r="EB244" s="126"/>
      <c r="EL244" s="126"/>
      <c r="EV244" s="126"/>
      <c r="FF244" s="126"/>
      <c r="FP244" s="126"/>
      <c r="FZ244" s="126"/>
      <c r="GJ244" s="126"/>
      <c r="GT244" s="126"/>
      <c r="HD244" s="126"/>
      <c r="HN244" s="126"/>
      <c r="HX244" s="126"/>
      <c r="IH244" s="126"/>
      <c r="IR244" s="126"/>
      <c r="JB244" s="126"/>
      <c r="JL244" s="126"/>
      <c r="JV244" s="126"/>
      <c r="KF244" s="126"/>
      <c r="KP244" s="126"/>
      <c r="KZ244" s="126"/>
      <c r="LJ244" s="126"/>
      <c r="LT244" s="126"/>
    </row>
    <row xmlns:x14ac="http://schemas.microsoft.com/office/spreadsheetml/2009/9/ac" r="245" s="3" customFormat="true" x14ac:dyDescent="0.25">
      <c r="A245" s="401"/>
      <c r="B245" s="126"/>
      <c r="L245" s="126"/>
      <c r="V245" s="126"/>
      <c r="AF245" s="126"/>
      <c r="AP245" s="126"/>
      <c r="AZ245" s="126"/>
      <c r="BJ245" s="126"/>
      <c r="BT245" s="126"/>
      <c r="CD245" s="126"/>
      <c r="CN245" s="126"/>
      <c r="CO245" s="126"/>
      <c r="CP245" s="126"/>
      <c r="CQ245" s="126"/>
      <c r="CR245" s="126"/>
      <c r="CS245" s="126"/>
      <c r="CT245" s="126"/>
      <c r="CU245" s="126"/>
      <c r="CX245" s="126"/>
      <c r="DH245" s="126"/>
      <c r="DR245" s="126"/>
      <c r="EB245" s="126"/>
      <c r="EL245" s="126"/>
      <c r="EV245" s="126"/>
      <c r="FF245" s="126"/>
      <c r="FP245" s="126"/>
      <c r="FZ245" s="126"/>
      <c r="GJ245" s="126"/>
      <c r="GT245" s="126"/>
      <c r="HD245" s="126"/>
      <c r="HN245" s="126"/>
      <c r="HX245" s="126"/>
      <c r="IH245" s="126"/>
      <c r="IR245" s="126"/>
      <c r="JB245" s="126"/>
      <c r="JL245" s="126"/>
      <c r="JV245" s="126"/>
      <c r="KF245" s="126"/>
      <c r="KP245" s="126"/>
      <c r="KZ245" s="126"/>
      <c r="LJ245" s="126"/>
      <c r="LT245" s="126"/>
    </row>
    <row xmlns:x14ac="http://schemas.microsoft.com/office/spreadsheetml/2009/9/ac" r="246" s="3" customFormat="true" x14ac:dyDescent="0.25">
      <c r="A246" s="401"/>
      <c r="B246" s="126"/>
      <c r="L246" s="126"/>
      <c r="V246" s="126"/>
      <c r="AF246" s="126"/>
      <c r="AP246" s="126"/>
      <c r="AZ246" s="126"/>
      <c r="BJ246" s="126"/>
      <c r="BT246" s="126"/>
      <c r="CD246" s="126"/>
      <c r="CN246" s="126"/>
      <c r="CO246" s="126"/>
      <c r="CP246" s="126"/>
      <c r="CQ246" s="126"/>
      <c r="CR246" s="126"/>
      <c r="CS246" s="126"/>
      <c r="CT246" s="126"/>
      <c r="CU246" s="126"/>
      <c r="CX246" s="126"/>
      <c r="DH246" s="126"/>
      <c r="DR246" s="126"/>
      <c r="EB246" s="126"/>
      <c r="EL246" s="126"/>
      <c r="EV246" s="126"/>
      <c r="FF246" s="126"/>
      <c r="FP246" s="126"/>
      <c r="FZ246" s="126"/>
      <c r="GJ246" s="126"/>
      <c r="GT246" s="126"/>
      <c r="HD246" s="126"/>
      <c r="HN246" s="126"/>
      <c r="HX246" s="126"/>
      <c r="IH246" s="126"/>
      <c r="IR246" s="126"/>
      <c r="JB246" s="126"/>
      <c r="JL246" s="126"/>
      <c r="JV246" s="126"/>
      <c r="KF246" s="126"/>
      <c r="KP246" s="126"/>
      <c r="KZ246" s="126"/>
      <c r="LJ246" s="126"/>
      <c r="LT246" s="126"/>
    </row>
    <row xmlns:x14ac="http://schemas.microsoft.com/office/spreadsheetml/2009/9/ac" r="247" s="3" customFormat="true" x14ac:dyDescent="0.25">
      <c r="A247" s="401"/>
      <c r="B247" s="126"/>
      <c r="L247" s="126"/>
      <c r="V247" s="126"/>
      <c r="AF247" s="126"/>
      <c r="AP247" s="126"/>
      <c r="AZ247" s="126"/>
      <c r="BJ247" s="126"/>
      <c r="BT247" s="126"/>
      <c r="CD247" s="126"/>
      <c r="CN247" s="126"/>
      <c r="CO247" s="126"/>
      <c r="CP247" s="126"/>
      <c r="CQ247" s="126"/>
      <c r="CR247" s="126"/>
      <c r="CS247" s="126"/>
      <c r="CT247" s="126"/>
      <c r="CU247" s="126"/>
      <c r="CX247" s="126"/>
      <c r="DH247" s="126"/>
      <c r="DR247" s="126"/>
      <c r="EB247" s="126"/>
      <c r="EL247" s="126"/>
      <c r="EV247" s="126"/>
      <c r="FF247" s="126"/>
      <c r="FP247" s="126"/>
      <c r="FZ247" s="126"/>
      <c r="GJ247" s="126"/>
      <c r="GT247" s="126"/>
      <c r="HD247" s="126"/>
      <c r="HN247" s="126"/>
      <c r="HX247" s="126"/>
      <c r="IH247" s="126"/>
      <c r="IR247" s="126"/>
      <c r="JB247" s="126"/>
      <c r="JL247" s="126"/>
      <c r="JV247" s="126"/>
      <c r="KF247" s="126"/>
      <c r="KP247" s="126"/>
      <c r="KZ247" s="126"/>
      <c r="LJ247" s="126"/>
      <c r="LT247" s="126"/>
    </row>
    <row xmlns:x14ac="http://schemas.microsoft.com/office/spreadsheetml/2009/9/ac" r="248" s="3" customFormat="true" x14ac:dyDescent="0.25">
      <c r="A248" s="401"/>
      <c r="B248" s="126"/>
      <c r="L248" s="126"/>
      <c r="V248" s="126"/>
      <c r="AF248" s="126"/>
      <c r="AP248" s="126"/>
      <c r="AZ248" s="126"/>
      <c r="BJ248" s="126"/>
      <c r="BT248" s="126"/>
      <c r="CD248" s="126"/>
      <c r="CN248" s="126"/>
      <c r="CO248" s="126"/>
      <c r="CP248" s="126"/>
      <c r="CQ248" s="126"/>
      <c r="CR248" s="126"/>
      <c r="CS248" s="126"/>
      <c r="CT248" s="126"/>
      <c r="CU248" s="126"/>
      <c r="CX248" s="126"/>
      <c r="DH248" s="126"/>
      <c r="DR248" s="126"/>
      <c r="EB248" s="126"/>
      <c r="EL248" s="126"/>
      <c r="EV248" s="126"/>
      <c r="FF248" s="126"/>
      <c r="FP248" s="126"/>
      <c r="FZ248" s="126"/>
      <c r="GJ248" s="126"/>
      <c r="GT248" s="126"/>
      <c r="HD248" s="126"/>
      <c r="HN248" s="126"/>
      <c r="HX248" s="126"/>
      <c r="IH248" s="126"/>
      <c r="IR248" s="126"/>
      <c r="JB248" s="126"/>
      <c r="JL248" s="126"/>
      <c r="JV248" s="126"/>
      <c r="KF248" s="126"/>
      <c r="KP248" s="126"/>
      <c r="KZ248" s="126"/>
      <c r="LJ248" s="126"/>
      <c r="LT248" s="126"/>
    </row>
    <row xmlns:x14ac="http://schemas.microsoft.com/office/spreadsheetml/2009/9/ac" r="249" s="3" customFormat="true" x14ac:dyDescent="0.25">
      <c r="A249" s="401"/>
      <c r="B249" s="126"/>
      <c r="L249" s="126"/>
      <c r="V249" s="126"/>
      <c r="AF249" s="126"/>
      <c r="AP249" s="126"/>
      <c r="AZ249" s="126"/>
      <c r="BJ249" s="126"/>
      <c r="BT249" s="126"/>
      <c r="CD249" s="126"/>
      <c r="CN249" s="126"/>
      <c r="CO249" s="126"/>
      <c r="CP249" s="126"/>
      <c r="CQ249" s="126"/>
      <c r="CR249" s="126"/>
      <c r="CS249" s="126"/>
      <c r="CT249" s="126"/>
      <c r="CU249" s="126"/>
      <c r="CX249" s="126"/>
      <c r="DH249" s="126"/>
      <c r="DR249" s="126"/>
      <c r="EB249" s="126"/>
      <c r="EL249" s="126"/>
      <c r="EV249" s="126"/>
      <c r="FF249" s="126"/>
      <c r="FP249" s="126"/>
      <c r="FZ249" s="126"/>
      <c r="GJ249" s="126"/>
      <c r="GT249" s="126"/>
      <c r="HD249" s="126"/>
      <c r="HN249" s="126"/>
      <c r="HX249" s="126"/>
      <c r="IH249" s="126"/>
      <c r="IR249" s="126"/>
      <c r="JB249" s="126"/>
      <c r="JL249" s="126"/>
      <c r="JV249" s="126"/>
      <c r="KF249" s="126"/>
      <c r="KP249" s="126"/>
      <c r="KZ249" s="126"/>
      <c r="LJ249" s="126"/>
      <c r="LT249" s="126"/>
    </row>
    <row xmlns:x14ac="http://schemas.microsoft.com/office/spreadsheetml/2009/9/ac" r="250" s="3" customFormat="true" x14ac:dyDescent="0.25">
      <c r="A250" s="401"/>
      <c r="B250" s="126"/>
      <c r="L250" s="126"/>
      <c r="V250" s="126"/>
      <c r="AF250" s="126"/>
      <c r="AP250" s="126"/>
      <c r="AZ250" s="126"/>
      <c r="BJ250" s="126"/>
      <c r="BT250" s="126"/>
      <c r="CD250" s="126"/>
      <c r="CN250" s="126"/>
      <c r="CO250" s="126"/>
      <c r="CP250" s="126"/>
      <c r="CQ250" s="126"/>
      <c r="CR250" s="126"/>
      <c r="CS250" s="126"/>
      <c r="CT250" s="126"/>
      <c r="CU250" s="126"/>
      <c r="CX250" s="126"/>
      <c r="DH250" s="126"/>
      <c r="DR250" s="126"/>
      <c r="EB250" s="126"/>
      <c r="EL250" s="126"/>
      <c r="EV250" s="126"/>
      <c r="FF250" s="126"/>
      <c r="FP250" s="126"/>
      <c r="FZ250" s="126"/>
      <c r="GJ250" s="126"/>
      <c r="GT250" s="126"/>
      <c r="HD250" s="126"/>
      <c r="HN250" s="126"/>
      <c r="HX250" s="126"/>
      <c r="IH250" s="126"/>
      <c r="IR250" s="126"/>
      <c r="JB250" s="126"/>
      <c r="JL250" s="126"/>
      <c r="JV250" s="126"/>
      <c r="KF250" s="126"/>
      <c r="KP250" s="126"/>
      <c r="KZ250" s="126"/>
      <c r="LJ250" s="126"/>
      <c r="LT250" s="126"/>
    </row>
    <row xmlns:x14ac="http://schemas.microsoft.com/office/spreadsheetml/2009/9/ac" r="251" s="3" customFormat="true" x14ac:dyDescent="0.25">
      <c r="A251" s="401"/>
      <c r="B251" s="126"/>
      <c r="L251" s="126"/>
      <c r="V251" s="126"/>
      <c r="AF251" s="126"/>
      <c r="AP251" s="126"/>
      <c r="AZ251" s="126"/>
      <c r="BJ251" s="126"/>
      <c r="BT251" s="126"/>
      <c r="CD251" s="126"/>
      <c r="CN251" s="126"/>
      <c r="CO251" s="126"/>
      <c r="CP251" s="126"/>
      <c r="CQ251" s="126"/>
      <c r="CR251" s="126"/>
      <c r="CS251" s="126"/>
      <c r="CT251" s="126"/>
      <c r="CU251" s="126"/>
      <c r="CX251" s="126"/>
      <c r="DH251" s="126"/>
      <c r="DR251" s="126"/>
      <c r="EB251" s="126"/>
      <c r="EL251" s="126"/>
      <c r="EV251" s="126"/>
      <c r="FF251" s="126"/>
      <c r="FP251" s="126"/>
      <c r="FZ251" s="126"/>
      <c r="GJ251" s="126"/>
      <c r="GT251" s="126"/>
      <c r="HD251" s="126"/>
      <c r="HN251" s="126"/>
      <c r="HX251" s="126"/>
      <c r="IH251" s="126"/>
      <c r="IR251" s="126"/>
      <c r="JB251" s="126"/>
      <c r="JL251" s="126"/>
      <c r="JV251" s="126"/>
      <c r="KF251" s="126"/>
      <c r="KP251" s="126"/>
      <c r="KZ251" s="126"/>
      <c r="LJ251" s="126"/>
      <c r="LT251" s="126"/>
    </row>
    <row xmlns:x14ac="http://schemas.microsoft.com/office/spreadsheetml/2009/9/ac" r="252" s="3" customFormat="true" x14ac:dyDescent="0.25">
      <c r="A252" s="401"/>
      <c r="B252" s="126"/>
      <c r="L252" s="126"/>
      <c r="V252" s="126"/>
      <c r="AF252" s="126"/>
      <c r="AP252" s="126"/>
      <c r="AZ252" s="126"/>
      <c r="BJ252" s="126"/>
      <c r="BT252" s="126"/>
      <c r="CD252" s="126"/>
      <c r="CN252" s="126"/>
      <c r="CO252" s="126"/>
      <c r="CP252" s="126"/>
      <c r="CQ252" s="126"/>
      <c r="CR252" s="126"/>
      <c r="CS252" s="126"/>
      <c r="CT252" s="126"/>
      <c r="CU252" s="126"/>
      <c r="CX252" s="126"/>
      <c r="DH252" s="126"/>
      <c r="DR252" s="126"/>
      <c r="EB252" s="126"/>
      <c r="EL252" s="126"/>
      <c r="EV252" s="126"/>
      <c r="FF252" s="126"/>
      <c r="FP252" s="126"/>
      <c r="FZ252" s="126"/>
      <c r="GJ252" s="126"/>
      <c r="GT252" s="126"/>
      <c r="HD252" s="126"/>
      <c r="HN252" s="126"/>
      <c r="HX252" s="126"/>
      <c r="IH252" s="126"/>
      <c r="IR252" s="126"/>
      <c r="JB252" s="126"/>
      <c r="JL252" s="126"/>
      <c r="JV252" s="126"/>
      <c r="KF252" s="126"/>
      <c r="KP252" s="126"/>
      <c r="KZ252" s="126"/>
      <c r="LJ252" s="126"/>
      <c r="LT252" s="126"/>
    </row>
    <row xmlns:x14ac="http://schemas.microsoft.com/office/spreadsheetml/2009/9/ac" r="253" s="3" customFormat="true" x14ac:dyDescent="0.25">
      <c r="A253" s="401"/>
      <c r="B253" s="126"/>
      <c r="L253" s="126"/>
      <c r="V253" s="126"/>
      <c r="AF253" s="126"/>
      <c r="AP253" s="126"/>
      <c r="AZ253" s="126"/>
      <c r="BJ253" s="126"/>
      <c r="BT253" s="126"/>
      <c r="CD253" s="126"/>
      <c r="CN253" s="126"/>
      <c r="CO253" s="126"/>
      <c r="CP253" s="126"/>
      <c r="CQ253" s="126"/>
      <c r="CR253" s="126"/>
      <c r="CS253" s="126"/>
      <c r="CT253" s="126"/>
      <c r="CU253" s="126"/>
      <c r="CX253" s="126"/>
      <c r="DH253" s="126"/>
      <c r="DR253" s="126"/>
      <c r="EB253" s="126"/>
      <c r="EL253" s="126"/>
      <c r="EV253" s="126"/>
      <c r="FF253" s="126"/>
      <c r="FP253" s="126"/>
      <c r="FZ253" s="126"/>
      <c r="GJ253" s="126"/>
      <c r="GT253" s="126"/>
      <c r="HD253" s="126"/>
      <c r="HN253" s="126"/>
      <c r="HX253" s="126"/>
      <c r="IH253" s="126"/>
      <c r="IR253" s="126"/>
      <c r="JB253" s="126"/>
      <c r="JL253" s="126"/>
      <c r="JV253" s="126"/>
      <c r="KF253" s="126"/>
      <c r="KP253" s="126"/>
      <c r="KZ253" s="126"/>
      <c r="LJ253" s="126"/>
      <c r="LT253" s="126"/>
    </row>
    <row xmlns:x14ac="http://schemas.microsoft.com/office/spreadsheetml/2009/9/ac" r="254" s="3" customFormat="true" x14ac:dyDescent="0.25">
      <c r="A254" s="401"/>
      <c r="B254" s="126"/>
      <c r="L254" s="126"/>
      <c r="V254" s="126"/>
      <c r="AF254" s="126"/>
      <c r="AP254" s="126"/>
      <c r="AZ254" s="126"/>
      <c r="BJ254" s="126"/>
      <c r="BT254" s="126"/>
      <c r="CD254" s="126"/>
      <c r="CN254" s="126"/>
      <c r="CO254" s="126"/>
      <c r="CP254" s="126"/>
      <c r="CQ254" s="126"/>
      <c r="CR254" s="126"/>
      <c r="CS254" s="126"/>
      <c r="CT254" s="126"/>
      <c r="CU254" s="126"/>
      <c r="CX254" s="126"/>
      <c r="DH254" s="126"/>
      <c r="DR254" s="126"/>
      <c r="EB254" s="126"/>
      <c r="EL254" s="126"/>
      <c r="EV254" s="126"/>
      <c r="FF254" s="126"/>
      <c r="FP254" s="126"/>
      <c r="FZ254" s="126"/>
      <c r="GJ254" s="126"/>
      <c r="GT254" s="126"/>
      <c r="HD254" s="126"/>
      <c r="HN254" s="126"/>
      <c r="HX254" s="126"/>
      <c r="IH254" s="126"/>
      <c r="IR254" s="126"/>
      <c r="JB254" s="126"/>
      <c r="JL254" s="126"/>
      <c r="JV254" s="126"/>
      <c r="KF254" s="126"/>
      <c r="KP254" s="126"/>
      <c r="KZ254" s="126"/>
      <c r="LJ254" s="126"/>
      <c r="LT254" s="126"/>
    </row>
    <row xmlns:x14ac="http://schemas.microsoft.com/office/spreadsheetml/2009/9/ac" r="255" s="3" customFormat="true" x14ac:dyDescent="0.25">
      <c r="A255" s="401"/>
      <c r="B255" s="126"/>
      <c r="L255" s="126"/>
      <c r="V255" s="126"/>
      <c r="AF255" s="126"/>
      <c r="AP255" s="126"/>
      <c r="AZ255" s="126"/>
      <c r="BJ255" s="126"/>
      <c r="BT255" s="126"/>
      <c r="CD255" s="126"/>
      <c r="CN255" s="126"/>
      <c r="CO255" s="126"/>
      <c r="CP255" s="126"/>
      <c r="CQ255" s="126"/>
      <c r="CR255" s="126"/>
      <c r="CS255" s="126"/>
      <c r="CT255" s="126"/>
      <c r="CU255" s="126"/>
      <c r="CX255" s="126"/>
      <c r="DH255" s="126"/>
      <c r="DR255" s="126"/>
      <c r="EB255" s="126"/>
      <c r="EL255" s="126"/>
      <c r="EV255" s="126"/>
      <c r="FF255" s="126"/>
      <c r="FP255" s="126"/>
      <c r="FZ255" s="126"/>
      <c r="GJ255" s="126"/>
      <c r="GT255" s="126"/>
      <c r="HD255" s="126"/>
      <c r="HN255" s="126"/>
      <c r="HX255" s="126"/>
      <c r="IH255" s="126"/>
      <c r="IR255" s="126"/>
      <c r="JB255" s="126"/>
      <c r="JL255" s="126"/>
      <c r="JV255" s="126"/>
      <c r="KF255" s="126"/>
      <c r="KP255" s="126"/>
      <c r="KZ255" s="126"/>
      <c r="LJ255" s="126"/>
      <c r="LT255" s="126"/>
    </row>
    <row xmlns:x14ac="http://schemas.microsoft.com/office/spreadsheetml/2009/9/ac" r="256" s="3" customFormat="true" x14ac:dyDescent="0.25">
      <c r="A256" s="401"/>
      <c r="B256" s="126"/>
      <c r="L256" s="126"/>
      <c r="V256" s="126"/>
      <c r="AF256" s="126"/>
      <c r="AP256" s="126"/>
      <c r="AZ256" s="126"/>
      <c r="BJ256" s="126"/>
      <c r="BT256" s="126"/>
      <c r="CD256" s="126"/>
      <c r="CN256" s="126"/>
      <c r="CO256" s="126"/>
      <c r="CP256" s="126"/>
      <c r="CQ256" s="126"/>
      <c r="CR256" s="126"/>
      <c r="CS256" s="126"/>
      <c r="CT256" s="126"/>
      <c r="CU256" s="126"/>
      <c r="CX256" s="126"/>
      <c r="DH256" s="126"/>
      <c r="DR256" s="126"/>
      <c r="EB256" s="126"/>
      <c r="EL256" s="126"/>
      <c r="EV256" s="126"/>
      <c r="FF256" s="126"/>
      <c r="FP256" s="126"/>
      <c r="FZ256" s="126"/>
      <c r="GJ256" s="126"/>
      <c r="GT256" s="126"/>
      <c r="HD256" s="126"/>
      <c r="HN256" s="126"/>
      <c r="HX256" s="126"/>
      <c r="IH256" s="126"/>
      <c r="IR256" s="126"/>
      <c r="JB256" s="126"/>
      <c r="JL256" s="126"/>
      <c r="JV256" s="126"/>
      <c r="KF256" s="126"/>
      <c r="KP256" s="126"/>
      <c r="KZ256" s="126"/>
      <c r="LJ256" s="126"/>
      <c r="LT256" s="126"/>
    </row>
    <row xmlns:x14ac="http://schemas.microsoft.com/office/spreadsheetml/2009/9/ac" r="257" s="3" customFormat="true" x14ac:dyDescent="0.25">
      <c r="A257" s="401"/>
      <c r="B257" s="126"/>
      <c r="L257" s="126"/>
      <c r="V257" s="126"/>
      <c r="AF257" s="126"/>
      <c r="AP257" s="126"/>
      <c r="AZ257" s="126"/>
      <c r="BJ257" s="126"/>
      <c r="BT257" s="126"/>
      <c r="CD257" s="126"/>
      <c r="CN257" s="126"/>
      <c r="CO257" s="126"/>
      <c r="CP257" s="126"/>
      <c r="CQ257" s="126"/>
      <c r="CR257" s="126"/>
      <c r="CS257" s="126"/>
      <c r="CT257" s="126"/>
      <c r="CU257" s="126"/>
      <c r="CX257" s="126"/>
      <c r="DH257" s="126"/>
      <c r="DR257" s="126"/>
      <c r="EB257" s="126"/>
      <c r="EL257" s="126"/>
      <c r="EV257" s="126"/>
      <c r="FF257" s="126"/>
      <c r="FP257" s="126"/>
      <c r="FZ257" s="126"/>
      <c r="GJ257" s="126"/>
      <c r="GT257" s="126"/>
      <c r="HD257" s="126"/>
      <c r="HN257" s="126"/>
      <c r="HX257" s="126"/>
      <c r="IH257" s="126"/>
      <c r="IR257" s="126"/>
      <c r="JB257" s="126"/>
      <c r="JL257" s="126"/>
      <c r="JV257" s="126"/>
      <c r="KF257" s="126"/>
      <c r="KP257" s="126"/>
      <c r="KZ257" s="126"/>
      <c r="LJ257" s="126"/>
      <c r="LT257" s="126"/>
    </row>
    <row xmlns:x14ac="http://schemas.microsoft.com/office/spreadsheetml/2009/9/ac" r="258" s="3" customFormat="true" x14ac:dyDescent="0.25">
      <c r="A258" s="401"/>
      <c r="B258" s="126"/>
      <c r="L258" s="126"/>
      <c r="V258" s="126"/>
      <c r="AF258" s="126"/>
      <c r="AP258" s="126"/>
      <c r="AZ258" s="126"/>
      <c r="BJ258" s="126"/>
      <c r="BT258" s="126"/>
      <c r="CD258" s="126"/>
      <c r="CN258" s="126"/>
      <c r="CO258" s="126"/>
      <c r="CP258" s="126"/>
      <c r="CQ258" s="126"/>
      <c r="CR258" s="126"/>
      <c r="CS258" s="126"/>
      <c r="CT258" s="126"/>
      <c r="CU258" s="126"/>
      <c r="CX258" s="126"/>
      <c r="DH258" s="126"/>
      <c r="DR258" s="126"/>
      <c r="EB258" s="126"/>
      <c r="EL258" s="126"/>
      <c r="EV258" s="126"/>
      <c r="FF258" s="126"/>
      <c r="FP258" s="126"/>
      <c r="FZ258" s="126"/>
      <c r="GJ258" s="126"/>
      <c r="GT258" s="126"/>
      <c r="HD258" s="126"/>
      <c r="HN258" s="126"/>
      <c r="HX258" s="126"/>
      <c r="IH258" s="126"/>
      <c r="IR258" s="126"/>
      <c r="JB258" s="126"/>
      <c r="JL258" s="126"/>
      <c r="JV258" s="126"/>
      <c r="KF258" s="126"/>
      <c r="KP258" s="126"/>
      <c r="KZ258" s="126"/>
      <c r="LJ258" s="126"/>
      <c r="LT258" s="126"/>
    </row>
    <row xmlns:x14ac="http://schemas.microsoft.com/office/spreadsheetml/2009/9/ac" r="259" s="3" customFormat="true" x14ac:dyDescent="0.25">
      <c r="A259" s="401"/>
      <c r="B259" s="126"/>
      <c r="L259" s="126"/>
      <c r="V259" s="126"/>
      <c r="AF259" s="126"/>
      <c r="AP259" s="126"/>
      <c r="AZ259" s="126"/>
      <c r="BJ259" s="126"/>
      <c r="BT259" s="126"/>
      <c r="CD259" s="126"/>
      <c r="CN259" s="126"/>
      <c r="CO259" s="126"/>
      <c r="CP259" s="126"/>
      <c r="CQ259" s="126"/>
      <c r="CR259" s="126"/>
      <c r="CS259" s="126"/>
      <c r="CT259" s="126"/>
      <c r="CU259" s="126"/>
      <c r="CX259" s="126"/>
      <c r="DH259" s="126"/>
      <c r="DR259" s="126"/>
      <c r="EB259" s="126"/>
      <c r="EL259" s="126"/>
      <c r="EV259" s="126"/>
      <c r="FF259" s="126"/>
      <c r="FP259" s="126"/>
      <c r="FZ259" s="126"/>
      <c r="GJ259" s="126"/>
      <c r="GT259" s="126"/>
      <c r="HD259" s="126"/>
      <c r="HN259" s="126"/>
      <c r="HX259" s="126"/>
      <c r="IH259" s="126"/>
      <c r="IR259" s="126"/>
      <c r="JB259" s="126"/>
      <c r="JL259" s="126"/>
      <c r="JV259" s="126"/>
      <c r="KF259" s="126"/>
      <c r="KP259" s="126"/>
      <c r="KZ259" s="126"/>
      <c r="LJ259" s="126"/>
      <c r="LT259" s="126"/>
    </row>
    <row xmlns:x14ac="http://schemas.microsoft.com/office/spreadsheetml/2009/9/ac" r="260" s="3" customFormat="true" x14ac:dyDescent="0.25">
      <c r="A260" s="401"/>
      <c r="B260" s="126"/>
      <c r="L260" s="126"/>
      <c r="V260" s="126"/>
      <c r="AF260" s="126"/>
      <c r="AP260" s="126"/>
      <c r="AZ260" s="126"/>
      <c r="BJ260" s="126"/>
      <c r="BT260" s="126"/>
      <c r="CD260" s="126"/>
      <c r="CN260" s="126"/>
      <c r="CO260" s="126"/>
      <c r="CP260" s="126"/>
      <c r="CQ260" s="126"/>
      <c r="CR260" s="126"/>
      <c r="CS260" s="126"/>
      <c r="CT260" s="126"/>
      <c r="CU260" s="126"/>
      <c r="CX260" s="126"/>
      <c r="DH260" s="126"/>
      <c r="DR260" s="126"/>
      <c r="EB260" s="126"/>
      <c r="EL260" s="126"/>
      <c r="EV260" s="126"/>
      <c r="FF260" s="126"/>
      <c r="FP260" s="126"/>
      <c r="FZ260" s="126"/>
      <c r="GJ260" s="126"/>
      <c r="GT260" s="126"/>
      <c r="HD260" s="126"/>
      <c r="HN260" s="126"/>
      <c r="HX260" s="126"/>
      <c r="IH260" s="126"/>
      <c r="IR260" s="126"/>
      <c r="JB260" s="126"/>
      <c r="JL260" s="126"/>
      <c r="JV260" s="126"/>
      <c r="KF260" s="126"/>
      <c r="KP260" s="126"/>
      <c r="KZ260" s="126"/>
      <c r="LJ260" s="126"/>
      <c r="LT260" s="126"/>
    </row>
    <row xmlns:x14ac="http://schemas.microsoft.com/office/spreadsheetml/2009/9/ac" r="261" s="3" customFormat="true" x14ac:dyDescent="0.25">
      <c r="A261" s="401"/>
      <c r="B261" s="126"/>
      <c r="L261" s="126"/>
      <c r="V261" s="126"/>
      <c r="AF261" s="126"/>
      <c r="AP261" s="126"/>
      <c r="AZ261" s="126"/>
      <c r="BJ261" s="126"/>
      <c r="BT261" s="126"/>
      <c r="CD261" s="126"/>
      <c r="CN261" s="126"/>
      <c r="CO261" s="126"/>
      <c r="CP261" s="126"/>
      <c r="CQ261" s="126"/>
      <c r="CR261" s="126"/>
      <c r="CS261" s="126"/>
      <c r="CT261" s="126"/>
      <c r="CU261" s="126"/>
      <c r="CX261" s="126"/>
      <c r="DH261" s="126"/>
      <c r="DR261" s="126"/>
      <c r="EB261" s="126"/>
      <c r="EL261" s="126"/>
      <c r="EV261" s="126"/>
      <c r="FF261" s="126"/>
      <c r="FP261" s="126"/>
      <c r="FZ261" s="126"/>
      <c r="GJ261" s="126"/>
      <c r="GT261" s="126"/>
      <c r="HD261" s="126"/>
      <c r="HN261" s="126"/>
      <c r="HX261" s="126"/>
      <c r="IH261" s="126"/>
      <c r="IR261" s="126"/>
      <c r="JB261" s="126"/>
      <c r="JL261" s="126"/>
      <c r="JV261" s="126"/>
      <c r="KF261" s="126"/>
      <c r="KP261" s="126"/>
      <c r="KZ261" s="126"/>
      <c r="LJ261" s="126"/>
      <c r="LT261" s="126"/>
    </row>
    <row xmlns:x14ac="http://schemas.microsoft.com/office/spreadsheetml/2009/9/ac" r="262" s="3" customFormat="true" x14ac:dyDescent="0.25">
      <c r="A262" s="401"/>
      <c r="B262" s="126"/>
      <c r="L262" s="126"/>
      <c r="V262" s="126"/>
      <c r="AF262" s="126"/>
      <c r="AP262" s="126"/>
      <c r="AZ262" s="126"/>
      <c r="BJ262" s="126"/>
      <c r="BT262" s="126"/>
      <c r="CD262" s="126"/>
      <c r="CN262" s="126"/>
      <c r="CO262" s="126"/>
      <c r="CP262" s="126"/>
      <c r="CQ262" s="126"/>
      <c r="CR262" s="126"/>
      <c r="CS262" s="126"/>
      <c r="CT262" s="126"/>
      <c r="CU262" s="126"/>
      <c r="CX262" s="126"/>
      <c r="DH262" s="126"/>
      <c r="DR262" s="126"/>
      <c r="EB262" s="126"/>
      <c r="EL262" s="126"/>
      <c r="EV262" s="126"/>
      <c r="FF262" s="126"/>
      <c r="FP262" s="126"/>
      <c r="FZ262" s="126"/>
      <c r="GJ262" s="126"/>
      <c r="GT262" s="126"/>
      <c r="HD262" s="126"/>
      <c r="HN262" s="126"/>
      <c r="HX262" s="126"/>
      <c r="IH262" s="126"/>
      <c r="IR262" s="126"/>
      <c r="JB262" s="126"/>
      <c r="JL262" s="126"/>
      <c r="JV262" s="126"/>
      <c r="KF262" s="126"/>
      <c r="KP262" s="126"/>
      <c r="KZ262" s="126"/>
      <c r="LJ262" s="126"/>
      <c r="LT262" s="126"/>
    </row>
    <row xmlns:x14ac="http://schemas.microsoft.com/office/spreadsheetml/2009/9/ac" r="263" s="3" customFormat="true" x14ac:dyDescent="0.25">
      <c r="A263" s="401"/>
      <c r="B263" s="126"/>
      <c r="L263" s="126"/>
      <c r="V263" s="126"/>
      <c r="AF263" s="126"/>
      <c r="AP263" s="126"/>
      <c r="AZ263" s="126"/>
      <c r="BJ263" s="126"/>
      <c r="BT263" s="126"/>
      <c r="CD263" s="126"/>
      <c r="CN263" s="126"/>
      <c r="CO263" s="126"/>
      <c r="CP263" s="126"/>
      <c r="CQ263" s="126"/>
      <c r="CR263" s="126"/>
      <c r="CS263" s="126"/>
      <c r="CT263" s="126"/>
      <c r="CU263" s="126"/>
      <c r="CX263" s="126"/>
      <c r="DH263" s="126"/>
      <c r="DR263" s="126"/>
      <c r="EB263" s="126"/>
      <c r="EL263" s="126"/>
      <c r="EV263" s="126"/>
      <c r="FF263" s="126"/>
      <c r="FP263" s="126"/>
      <c r="FZ263" s="126"/>
      <c r="GJ263" s="126"/>
      <c r="GT263" s="126"/>
      <c r="HD263" s="126"/>
      <c r="HN263" s="126"/>
      <c r="HX263" s="126"/>
      <c r="IH263" s="126"/>
      <c r="IR263" s="126"/>
      <c r="JB263" s="126"/>
      <c r="JL263" s="126"/>
      <c r="JV263" s="126"/>
      <c r="KF263" s="126"/>
      <c r="KP263" s="126"/>
      <c r="KZ263" s="126"/>
      <c r="LJ263" s="126"/>
      <c r="LT263" s="126"/>
    </row>
    <row xmlns:x14ac="http://schemas.microsoft.com/office/spreadsheetml/2009/9/ac" r="264" s="3" customFormat="true" x14ac:dyDescent="0.25">
      <c r="A264" s="401"/>
      <c r="B264" s="126"/>
      <c r="L264" s="126"/>
      <c r="V264" s="126"/>
      <c r="AF264" s="126"/>
      <c r="AP264" s="126"/>
      <c r="AZ264" s="126"/>
      <c r="BJ264" s="126"/>
      <c r="BT264" s="126"/>
      <c r="CD264" s="126"/>
      <c r="CN264" s="126"/>
      <c r="CO264" s="126"/>
      <c r="CP264" s="126"/>
      <c r="CQ264" s="126"/>
      <c r="CR264" s="126"/>
      <c r="CS264" s="126"/>
      <c r="CT264" s="126"/>
      <c r="CU264" s="126"/>
      <c r="CX264" s="126"/>
      <c r="DH264" s="126"/>
      <c r="DR264" s="126"/>
      <c r="EB264" s="126"/>
      <c r="EL264" s="126"/>
      <c r="EV264" s="126"/>
      <c r="FF264" s="126"/>
      <c r="FP264" s="126"/>
      <c r="FZ264" s="126"/>
      <c r="GJ264" s="126"/>
      <c r="GT264" s="126"/>
      <c r="HD264" s="126"/>
      <c r="HN264" s="126"/>
      <c r="HX264" s="126"/>
      <c r="IH264" s="126"/>
      <c r="IR264" s="126"/>
      <c r="JB264" s="126"/>
      <c r="JL264" s="126"/>
      <c r="JV264" s="126"/>
      <c r="KF264" s="126"/>
      <c r="KP264" s="126"/>
      <c r="KZ264" s="126"/>
      <c r="LJ264" s="126"/>
      <c r="LT264" s="126"/>
    </row>
    <row xmlns:x14ac="http://schemas.microsoft.com/office/spreadsheetml/2009/9/ac" r="265" s="3" customFormat="true" x14ac:dyDescent="0.25">
      <c r="A265" s="401"/>
      <c r="B265" s="126"/>
      <c r="L265" s="126"/>
      <c r="V265" s="126"/>
      <c r="AF265" s="126"/>
      <c r="AP265" s="126"/>
      <c r="AZ265" s="126"/>
      <c r="BJ265" s="126"/>
      <c r="BT265" s="126"/>
      <c r="CD265" s="126"/>
      <c r="CN265" s="126"/>
      <c r="CO265" s="126"/>
      <c r="CP265" s="126"/>
      <c r="CQ265" s="126"/>
      <c r="CR265" s="126"/>
      <c r="CS265" s="126"/>
      <c r="CT265" s="126"/>
      <c r="CU265" s="126"/>
      <c r="CX265" s="126"/>
      <c r="DH265" s="126"/>
      <c r="DR265" s="126"/>
      <c r="EB265" s="126"/>
      <c r="EL265" s="126"/>
      <c r="EV265" s="126"/>
      <c r="FF265" s="126"/>
      <c r="FP265" s="126"/>
      <c r="FZ265" s="126"/>
      <c r="GJ265" s="126"/>
      <c r="GT265" s="126"/>
      <c r="HD265" s="126"/>
      <c r="HN265" s="126"/>
      <c r="HX265" s="126"/>
      <c r="IH265" s="126"/>
      <c r="IR265" s="126"/>
      <c r="JB265" s="126"/>
      <c r="JL265" s="126"/>
      <c r="JV265" s="126"/>
      <c r="KF265" s="126"/>
      <c r="KP265" s="126"/>
      <c r="KZ265" s="126"/>
      <c r="LJ265" s="126"/>
      <c r="LT265" s="126"/>
    </row>
    <row xmlns:x14ac="http://schemas.microsoft.com/office/spreadsheetml/2009/9/ac" r="266" s="3" customFormat="true" x14ac:dyDescent="0.25">
      <c r="A266" s="401"/>
      <c r="B266" s="126"/>
      <c r="L266" s="126"/>
      <c r="V266" s="126"/>
      <c r="AF266" s="126"/>
      <c r="AP266" s="126"/>
      <c r="AZ266" s="126"/>
      <c r="BJ266" s="126"/>
      <c r="BT266" s="126"/>
      <c r="CD266" s="126"/>
      <c r="CN266" s="126"/>
      <c r="CO266" s="126"/>
      <c r="CP266" s="126"/>
      <c r="CQ266" s="126"/>
      <c r="CR266" s="126"/>
      <c r="CS266" s="126"/>
      <c r="CT266" s="126"/>
      <c r="CU266" s="126"/>
      <c r="CX266" s="126"/>
      <c r="DH266" s="126"/>
      <c r="DR266" s="126"/>
      <c r="EB266" s="126"/>
      <c r="EL266" s="126"/>
      <c r="EV266" s="126"/>
      <c r="FF266" s="126"/>
      <c r="FP266" s="126"/>
      <c r="FZ266" s="126"/>
      <c r="GJ266" s="126"/>
      <c r="GT266" s="126"/>
      <c r="HD266" s="126"/>
      <c r="HN266" s="126"/>
      <c r="HX266" s="126"/>
      <c r="IH266" s="126"/>
      <c r="IR266" s="126"/>
      <c r="JB266" s="126"/>
      <c r="JL266" s="126"/>
      <c r="JV266" s="126"/>
      <c r="KF266" s="126"/>
      <c r="KP266" s="126"/>
      <c r="KZ266" s="126"/>
      <c r="LJ266" s="126"/>
      <c r="LT266" s="126"/>
    </row>
    <row xmlns:x14ac="http://schemas.microsoft.com/office/spreadsheetml/2009/9/ac" r="267" s="3" customFormat="true" x14ac:dyDescent="0.25">
      <c r="A267" s="401"/>
      <c r="B267" s="126"/>
      <c r="L267" s="126"/>
      <c r="V267" s="126"/>
      <c r="AF267" s="126"/>
      <c r="AP267" s="126"/>
      <c r="AZ267" s="126"/>
      <c r="BJ267" s="126"/>
      <c r="BT267" s="126"/>
      <c r="CD267" s="126"/>
      <c r="CN267" s="126"/>
      <c r="CO267" s="126"/>
      <c r="CP267" s="126"/>
      <c r="CQ267" s="126"/>
      <c r="CR267" s="126"/>
      <c r="CS267" s="126"/>
      <c r="CT267" s="126"/>
      <c r="CU267" s="126"/>
      <c r="CX267" s="126"/>
      <c r="DH267" s="126"/>
      <c r="DR267" s="126"/>
      <c r="EB267" s="126"/>
      <c r="EL267" s="126"/>
      <c r="EV267" s="126"/>
      <c r="FF267" s="126"/>
      <c r="FP267" s="126"/>
      <c r="FZ267" s="126"/>
      <c r="GJ267" s="126"/>
      <c r="GT267" s="126"/>
      <c r="HD267" s="126"/>
      <c r="HN267" s="126"/>
      <c r="HX267" s="126"/>
      <c r="IH267" s="126"/>
      <c r="IR267" s="126"/>
      <c r="JB267" s="126"/>
      <c r="JL267" s="126"/>
      <c r="JV267" s="126"/>
      <c r="KF267" s="126"/>
      <c r="KP267" s="126"/>
      <c r="KZ267" s="126"/>
      <c r="LJ267" s="126"/>
      <c r="LT267" s="126"/>
    </row>
    <row xmlns:x14ac="http://schemas.microsoft.com/office/spreadsheetml/2009/9/ac" r="268" s="3" customFormat="true" x14ac:dyDescent="0.25">
      <c r="A268" s="401"/>
      <c r="B268" s="126"/>
      <c r="L268" s="126"/>
      <c r="V268" s="126"/>
      <c r="AF268" s="126"/>
      <c r="AP268" s="126"/>
      <c r="AZ268" s="126"/>
      <c r="BJ268" s="126"/>
      <c r="BT268" s="126"/>
      <c r="CD268" s="126"/>
      <c r="CN268" s="126"/>
      <c r="CO268" s="126"/>
      <c r="CP268" s="126"/>
      <c r="CQ268" s="126"/>
      <c r="CR268" s="126"/>
      <c r="CS268" s="126"/>
      <c r="CT268" s="126"/>
      <c r="CU268" s="126"/>
      <c r="CX268" s="126"/>
      <c r="DH268" s="126"/>
      <c r="DR268" s="126"/>
      <c r="EB268" s="126"/>
      <c r="EL268" s="126"/>
      <c r="EV268" s="126"/>
      <c r="FF268" s="126"/>
      <c r="FP268" s="126"/>
      <c r="FZ268" s="126"/>
      <c r="GJ268" s="126"/>
      <c r="GT268" s="126"/>
      <c r="HD268" s="126"/>
      <c r="HN268" s="126"/>
      <c r="HX268" s="126"/>
      <c r="IH268" s="126"/>
      <c r="IR268" s="126"/>
      <c r="JB268" s="126"/>
      <c r="JL268" s="126"/>
      <c r="JV268" s="126"/>
      <c r="KF268" s="126"/>
      <c r="KP268" s="126"/>
      <c r="KZ268" s="126"/>
      <c r="LJ268" s="126"/>
      <c r="LT268" s="126"/>
    </row>
    <row xmlns:x14ac="http://schemas.microsoft.com/office/spreadsheetml/2009/9/ac" r="269" s="3" customFormat="true" x14ac:dyDescent="0.25">
      <c r="A269" s="401"/>
      <c r="B269" s="126"/>
      <c r="L269" s="126"/>
      <c r="V269" s="126"/>
      <c r="AF269" s="126"/>
      <c r="AP269" s="126"/>
      <c r="AZ269" s="126"/>
      <c r="BJ269" s="126"/>
      <c r="BT269" s="126"/>
      <c r="CD269" s="126"/>
      <c r="CN269" s="126"/>
      <c r="CO269" s="126"/>
      <c r="CP269" s="126"/>
      <c r="CQ269" s="126"/>
      <c r="CR269" s="126"/>
      <c r="CS269" s="126"/>
      <c r="CT269" s="126"/>
      <c r="CU269" s="126"/>
      <c r="CX269" s="126"/>
      <c r="DH269" s="126"/>
      <c r="DR269" s="126"/>
      <c r="EB269" s="126"/>
      <c r="EL269" s="126"/>
      <c r="EV269" s="126"/>
      <c r="FF269" s="126"/>
      <c r="FP269" s="126"/>
      <c r="FZ269" s="126"/>
      <c r="GJ269" s="126"/>
      <c r="GT269" s="126"/>
      <c r="HD269" s="126"/>
      <c r="HN269" s="126"/>
      <c r="HX269" s="126"/>
      <c r="IH269" s="126"/>
      <c r="IR269" s="126"/>
      <c r="JB269" s="126"/>
      <c r="JL269" s="126"/>
      <c r="JV269" s="126"/>
      <c r="KF269" s="126"/>
      <c r="KP269" s="126"/>
      <c r="KZ269" s="126"/>
      <c r="LJ269" s="126"/>
      <c r="LT269" s="126"/>
    </row>
    <row xmlns:x14ac="http://schemas.microsoft.com/office/spreadsheetml/2009/9/ac" r="270" s="3" customFormat="true" x14ac:dyDescent="0.25">
      <c r="A270" s="401"/>
      <c r="B270" s="126"/>
      <c r="L270" s="126"/>
      <c r="V270" s="126"/>
      <c r="AF270" s="126"/>
      <c r="AP270" s="126"/>
      <c r="AZ270" s="126"/>
      <c r="BJ270" s="126"/>
      <c r="BT270" s="126"/>
      <c r="CD270" s="126"/>
      <c r="CN270" s="126"/>
      <c r="CO270" s="126"/>
      <c r="CP270" s="126"/>
      <c r="CQ270" s="126"/>
      <c r="CR270" s="126"/>
      <c r="CS270" s="126"/>
      <c r="CT270" s="126"/>
      <c r="CU270" s="126"/>
      <c r="CX270" s="126"/>
      <c r="DH270" s="126"/>
      <c r="DR270" s="126"/>
      <c r="EB270" s="126"/>
      <c r="EL270" s="126"/>
      <c r="EV270" s="126"/>
      <c r="FF270" s="126"/>
      <c r="FP270" s="126"/>
      <c r="FZ270" s="126"/>
      <c r="GJ270" s="126"/>
      <c r="GT270" s="126"/>
      <c r="HD270" s="126"/>
      <c r="HN270" s="126"/>
      <c r="HX270" s="126"/>
      <c r="IH270" s="126"/>
      <c r="IR270" s="126"/>
      <c r="JB270" s="126"/>
      <c r="JL270" s="126"/>
      <c r="JV270" s="126"/>
      <c r="KF270" s="126"/>
      <c r="KP270" s="126"/>
      <c r="KZ270" s="126"/>
      <c r="LJ270" s="126"/>
      <c r="LT270" s="126"/>
    </row>
    <row xmlns:x14ac="http://schemas.microsoft.com/office/spreadsheetml/2009/9/ac" r="271" s="3" customFormat="true" x14ac:dyDescent="0.25">
      <c r="A271" s="401"/>
      <c r="B271" s="126"/>
      <c r="L271" s="126"/>
      <c r="V271" s="126"/>
      <c r="AF271" s="126"/>
      <c r="AP271" s="126"/>
      <c r="AZ271" s="126"/>
      <c r="BJ271" s="126"/>
      <c r="BT271" s="126"/>
      <c r="CD271" s="126"/>
      <c r="CN271" s="126"/>
      <c r="CO271" s="126"/>
      <c r="CP271" s="126"/>
      <c r="CQ271" s="126"/>
      <c r="CR271" s="126"/>
      <c r="CS271" s="126"/>
      <c r="CT271" s="126"/>
      <c r="CU271" s="126"/>
      <c r="CX271" s="126"/>
      <c r="DH271" s="126"/>
      <c r="DR271" s="126"/>
      <c r="EB271" s="126"/>
      <c r="EL271" s="126"/>
      <c r="EV271" s="126"/>
      <c r="FF271" s="126"/>
      <c r="FP271" s="126"/>
      <c r="FZ271" s="126"/>
      <c r="GJ271" s="126"/>
      <c r="GT271" s="126"/>
      <c r="HD271" s="126"/>
      <c r="HN271" s="126"/>
      <c r="HX271" s="126"/>
      <c r="IH271" s="126"/>
      <c r="IR271" s="126"/>
      <c r="JB271" s="126"/>
      <c r="JL271" s="126"/>
      <c r="JV271" s="126"/>
      <c r="KF271" s="126"/>
      <c r="KP271" s="126"/>
      <c r="KZ271" s="126"/>
      <c r="LJ271" s="126"/>
      <c r="LT271" s="126"/>
    </row>
    <row xmlns:x14ac="http://schemas.microsoft.com/office/spreadsheetml/2009/9/ac" r="272" s="3" customFormat="true" x14ac:dyDescent="0.25">
      <c r="A272" s="401"/>
      <c r="B272" s="126"/>
      <c r="L272" s="126"/>
      <c r="V272" s="126"/>
      <c r="AF272" s="126"/>
      <c r="AP272" s="126"/>
      <c r="AZ272" s="126"/>
      <c r="BJ272" s="126"/>
      <c r="BT272" s="126"/>
      <c r="CD272" s="126"/>
      <c r="CN272" s="126"/>
      <c r="CO272" s="126"/>
      <c r="CP272" s="126"/>
      <c r="CQ272" s="126"/>
      <c r="CR272" s="126"/>
      <c r="CS272" s="126"/>
      <c r="CT272" s="126"/>
      <c r="CU272" s="126"/>
      <c r="CX272" s="126"/>
      <c r="DH272" s="126"/>
      <c r="DR272" s="126"/>
      <c r="EB272" s="126"/>
      <c r="EL272" s="126"/>
      <c r="EV272" s="126"/>
      <c r="FF272" s="126"/>
      <c r="FP272" s="126"/>
      <c r="FZ272" s="126"/>
      <c r="GJ272" s="126"/>
      <c r="GT272" s="126"/>
      <c r="HD272" s="126"/>
      <c r="HN272" s="126"/>
      <c r="HX272" s="126"/>
      <c r="IH272" s="126"/>
      <c r="IR272" s="126"/>
      <c r="JB272" s="126"/>
      <c r="JL272" s="126"/>
      <c r="JV272" s="126"/>
      <c r="KF272" s="126"/>
      <c r="KP272" s="126"/>
      <c r="KZ272" s="126"/>
      <c r="LJ272" s="126"/>
      <c r="LT272" s="126"/>
    </row>
    <row xmlns:x14ac="http://schemas.microsoft.com/office/spreadsheetml/2009/9/ac" r="273" s="3" customFormat="true" x14ac:dyDescent="0.25">
      <c r="A273" s="401"/>
      <c r="B273" s="126"/>
      <c r="L273" s="126"/>
      <c r="V273" s="126"/>
      <c r="AF273" s="126"/>
      <c r="AP273" s="126"/>
      <c r="AZ273" s="126"/>
      <c r="BJ273" s="126"/>
      <c r="BT273" s="126"/>
      <c r="CD273" s="126"/>
      <c r="CN273" s="126"/>
      <c r="CO273" s="126"/>
      <c r="CP273" s="126"/>
      <c r="CQ273" s="126"/>
      <c r="CR273" s="126"/>
      <c r="CS273" s="126"/>
      <c r="CT273" s="126"/>
      <c r="CU273" s="126"/>
      <c r="CX273" s="126"/>
      <c r="DH273" s="126"/>
      <c r="DR273" s="126"/>
      <c r="EB273" s="126"/>
      <c r="EL273" s="126"/>
      <c r="EV273" s="126"/>
      <c r="FF273" s="126"/>
      <c r="FP273" s="126"/>
      <c r="FZ273" s="126"/>
      <c r="GJ273" s="126"/>
      <c r="GT273" s="126"/>
      <c r="HD273" s="126"/>
      <c r="HN273" s="126"/>
      <c r="HX273" s="126"/>
      <c r="IH273" s="126"/>
      <c r="IR273" s="126"/>
      <c r="JB273" s="126"/>
      <c r="JL273" s="126"/>
      <c r="JV273" s="126"/>
      <c r="KF273" s="126"/>
      <c r="KP273" s="126"/>
      <c r="KZ273" s="126"/>
      <c r="LJ273" s="126"/>
      <c r="LT273" s="126"/>
    </row>
    <row xmlns:x14ac="http://schemas.microsoft.com/office/spreadsheetml/2009/9/ac" r="274" s="3" customFormat="true" x14ac:dyDescent="0.25">
      <c r="A274" s="401"/>
      <c r="B274" s="126"/>
      <c r="L274" s="126"/>
      <c r="V274" s="126"/>
      <c r="AF274" s="126"/>
      <c r="AP274" s="126"/>
      <c r="AZ274" s="126"/>
      <c r="BJ274" s="126"/>
      <c r="BT274" s="126"/>
      <c r="CD274" s="126"/>
      <c r="CN274" s="126"/>
      <c r="CO274" s="126"/>
      <c r="CP274" s="126"/>
      <c r="CQ274" s="126"/>
      <c r="CR274" s="126"/>
      <c r="CS274" s="126"/>
      <c r="CT274" s="126"/>
      <c r="CU274" s="126"/>
      <c r="CX274" s="126"/>
      <c r="DH274" s="126"/>
      <c r="DR274" s="126"/>
      <c r="EB274" s="126"/>
      <c r="EL274" s="126"/>
      <c r="EV274" s="126"/>
      <c r="FF274" s="126"/>
      <c r="FP274" s="126"/>
      <c r="FZ274" s="126"/>
      <c r="GJ274" s="126"/>
      <c r="GT274" s="126"/>
      <c r="HD274" s="126"/>
      <c r="HN274" s="126"/>
      <c r="HX274" s="126"/>
      <c r="IH274" s="126"/>
      <c r="IR274" s="126"/>
      <c r="JB274" s="126"/>
      <c r="JL274" s="126"/>
      <c r="JV274" s="126"/>
      <c r="KF274" s="126"/>
      <c r="KP274" s="126"/>
      <c r="KZ274" s="126"/>
      <c r="LJ274" s="126"/>
      <c r="LT274" s="126"/>
    </row>
    <row xmlns:x14ac="http://schemas.microsoft.com/office/spreadsheetml/2009/9/ac" r="275" s="3" customFormat="true" x14ac:dyDescent="0.25">
      <c r="A275" s="401"/>
      <c r="B275" s="126"/>
      <c r="L275" s="126"/>
      <c r="V275" s="126"/>
      <c r="AF275" s="126"/>
      <c r="AP275" s="126"/>
      <c r="AZ275" s="126"/>
      <c r="BJ275" s="126"/>
      <c r="BT275" s="126"/>
      <c r="CD275" s="126"/>
      <c r="CN275" s="126"/>
      <c r="CO275" s="126"/>
      <c r="CP275" s="126"/>
      <c r="CQ275" s="126"/>
      <c r="CR275" s="126"/>
      <c r="CS275" s="126"/>
      <c r="CT275" s="126"/>
      <c r="CU275" s="126"/>
      <c r="CX275" s="126"/>
      <c r="DH275" s="126"/>
      <c r="DR275" s="126"/>
      <c r="EB275" s="126"/>
      <c r="EL275" s="126"/>
      <c r="EV275" s="126"/>
      <c r="FF275" s="126"/>
      <c r="FP275" s="126"/>
      <c r="FZ275" s="126"/>
      <c r="GJ275" s="126"/>
      <c r="GT275" s="126"/>
      <c r="HD275" s="126"/>
      <c r="HN275" s="126"/>
      <c r="HX275" s="126"/>
      <c r="IH275" s="126"/>
      <c r="IR275" s="126"/>
      <c r="JB275" s="126"/>
      <c r="JL275" s="126"/>
      <c r="JV275" s="126"/>
      <c r="KF275" s="126"/>
      <c r="KP275" s="126"/>
      <c r="KZ275" s="126"/>
      <c r="LJ275" s="126"/>
      <c r="LT275" s="126"/>
    </row>
    <row xmlns:x14ac="http://schemas.microsoft.com/office/spreadsheetml/2009/9/ac" r="276" s="3" customFormat="true" x14ac:dyDescent="0.25">
      <c r="A276" s="401"/>
      <c r="B276" s="126"/>
      <c r="L276" s="126"/>
      <c r="V276" s="126"/>
      <c r="AF276" s="126"/>
      <c r="AP276" s="126"/>
      <c r="AZ276" s="126"/>
      <c r="BJ276" s="126"/>
      <c r="BT276" s="126"/>
      <c r="CD276" s="126"/>
      <c r="CN276" s="126"/>
      <c r="CO276" s="126"/>
      <c r="CP276" s="126"/>
      <c r="CQ276" s="126"/>
      <c r="CR276" s="126"/>
      <c r="CS276" s="126"/>
      <c r="CT276" s="126"/>
      <c r="CU276" s="126"/>
      <c r="CX276" s="126"/>
      <c r="DH276" s="126"/>
      <c r="DR276" s="126"/>
      <c r="EB276" s="126"/>
      <c r="EL276" s="126"/>
      <c r="EV276" s="126"/>
      <c r="FF276" s="126"/>
      <c r="FP276" s="126"/>
      <c r="FZ276" s="126"/>
      <c r="GJ276" s="126"/>
      <c r="GT276" s="126"/>
      <c r="HD276" s="126"/>
      <c r="HN276" s="126"/>
      <c r="HX276" s="126"/>
      <c r="IH276" s="126"/>
      <c r="IR276" s="126"/>
      <c r="JB276" s="126"/>
      <c r="JL276" s="126"/>
      <c r="JV276" s="126"/>
      <c r="KF276" s="126"/>
      <c r="KP276" s="126"/>
      <c r="KZ276" s="126"/>
      <c r="LJ276" s="126"/>
      <c r="LT276" s="126"/>
    </row>
    <row xmlns:x14ac="http://schemas.microsoft.com/office/spreadsheetml/2009/9/ac" r="277" s="3" customFormat="true" x14ac:dyDescent="0.25">
      <c r="A277" s="401"/>
      <c r="B277" s="126"/>
      <c r="L277" s="126"/>
      <c r="V277" s="126"/>
      <c r="AF277" s="126"/>
      <c r="AP277" s="126"/>
      <c r="AZ277" s="126"/>
      <c r="BJ277" s="126"/>
      <c r="BT277" s="126"/>
      <c r="CD277" s="126"/>
      <c r="CN277" s="126"/>
      <c r="CO277" s="126"/>
      <c r="CP277" s="126"/>
      <c r="CQ277" s="126"/>
      <c r="CR277" s="126"/>
      <c r="CS277" s="126"/>
      <c r="CT277" s="126"/>
      <c r="CU277" s="126"/>
      <c r="CX277" s="126"/>
      <c r="DH277" s="126"/>
      <c r="DR277" s="126"/>
      <c r="EB277" s="126"/>
      <c r="EL277" s="126"/>
      <c r="EV277" s="126"/>
      <c r="FF277" s="126"/>
      <c r="FP277" s="126"/>
      <c r="FZ277" s="126"/>
      <c r="GJ277" s="126"/>
      <c r="GT277" s="126"/>
      <c r="HD277" s="126"/>
      <c r="HN277" s="126"/>
      <c r="HX277" s="126"/>
      <c r="IH277" s="126"/>
      <c r="IR277" s="126"/>
      <c r="JB277" s="126"/>
      <c r="JL277" s="126"/>
      <c r="JV277" s="126"/>
      <c r="KF277" s="126"/>
      <c r="KP277" s="126"/>
      <c r="KZ277" s="126"/>
      <c r="LJ277" s="126"/>
      <c r="LT277" s="126"/>
    </row>
    <row xmlns:x14ac="http://schemas.microsoft.com/office/spreadsheetml/2009/9/ac" r="278" s="3" customFormat="true" x14ac:dyDescent="0.25">
      <c r="A278" s="401"/>
      <c r="B278" s="126"/>
      <c r="L278" s="126"/>
      <c r="V278" s="126"/>
      <c r="AF278" s="126"/>
      <c r="AP278" s="126"/>
      <c r="AZ278" s="126"/>
      <c r="BJ278" s="126"/>
      <c r="BT278" s="126"/>
      <c r="CD278" s="126"/>
      <c r="CN278" s="126"/>
      <c r="CO278" s="126"/>
      <c r="CP278" s="126"/>
      <c r="CQ278" s="126"/>
      <c r="CR278" s="126"/>
      <c r="CS278" s="126"/>
      <c r="CT278" s="126"/>
      <c r="CU278" s="126"/>
      <c r="CX278" s="126"/>
      <c r="DH278" s="126"/>
      <c r="DR278" s="126"/>
      <c r="EB278" s="126"/>
      <c r="EL278" s="126"/>
      <c r="EV278" s="126"/>
      <c r="FF278" s="126"/>
      <c r="FP278" s="126"/>
      <c r="FZ278" s="126"/>
      <c r="GJ278" s="126"/>
      <c r="GT278" s="126"/>
      <c r="HD278" s="126"/>
      <c r="HN278" s="126"/>
      <c r="HX278" s="126"/>
      <c r="IH278" s="126"/>
      <c r="IR278" s="126"/>
      <c r="JB278" s="126"/>
      <c r="JL278" s="126"/>
      <c r="JV278" s="126"/>
      <c r="KF278" s="126"/>
      <c r="KP278" s="126"/>
      <c r="KZ278" s="126"/>
      <c r="LJ278" s="126"/>
      <c r="LT278" s="126"/>
    </row>
    <row xmlns:x14ac="http://schemas.microsoft.com/office/spreadsheetml/2009/9/ac" r="279" s="3" customFormat="true" x14ac:dyDescent="0.25">
      <c r="A279" s="401"/>
      <c r="B279" s="126"/>
      <c r="L279" s="126"/>
      <c r="V279" s="126"/>
      <c r="AF279" s="126"/>
      <c r="AP279" s="126"/>
      <c r="AZ279" s="126"/>
      <c r="BJ279" s="126"/>
      <c r="BT279" s="126"/>
      <c r="CD279" s="126"/>
      <c r="CN279" s="126"/>
      <c r="CO279" s="126"/>
      <c r="CP279" s="126"/>
      <c r="CQ279" s="126"/>
      <c r="CR279" s="126"/>
      <c r="CS279" s="126"/>
      <c r="CT279" s="126"/>
      <c r="CU279" s="126"/>
      <c r="CX279" s="126"/>
      <c r="DH279" s="126"/>
      <c r="DR279" s="126"/>
      <c r="EB279" s="126"/>
      <c r="EL279" s="126"/>
      <c r="EV279" s="126"/>
      <c r="FF279" s="126"/>
      <c r="FP279" s="126"/>
      <c r="FZ279" s="126"/>
      <c r="GJ279" s="126"/>
      <c r="GT279" s="126"/>
      <c r="HD279" s="126"/>
      <c r="HN279" s="126"/>
      <c r="HX279" s="126"/>
      <c r="IH279" s="126"/>
      <c r="IR279" s="126"/>
      <c r="JB279" s="126"/>
      <c r="JL279" s="126"/>
      <c r="JV279" s="126"/>
      <c r="KF279" s="126"/>
      <c r="KP279" s="126"/>
      <c r="KZ279" s="126"/>
      <c r="LJ279" s="126"/>
      <c r="LT279" s="126"/>
    </row>
    <row xmlns:x14ac="http://schemas.microsoft.com/office/spreadsheetml/2009/9/ac" r="280" s="3" customFormat="true" x14ac:dyDescent="0.25">
      <c r="A280" s="401"/>
      <c r="B280" s="126"/>
      <c r="L280" s="126"/>
      <c r="V280" s="126"/>
      <c r="AF280" s="126"/>
      <c r="AP280" s="126"/>
      <c r="AZ280" s="126"/>
      <c r="BJ280" s="126"/>
      <c r="BT280" s="126"/>
      <c r="CD280" s="126"/>
      <c r="CN280" s="126"/>
      <c r="CO280" s="126"/>
      <c r="CP280" s="126"/>
      <c r="CQ280" s="126"/>
      <c r="CR280" s="126"/>
      <c r="CS280" s="126"/>
      <c r="CT280" s="126"/>
      <c r="CU280" s="126"/>
      <c r="CX280" s="126"/>
      <c r="DH280" s="126"/>
      <c r="DR280" s="126"/>
      <c r="EB280" s="126"/>
      <c r="EL280" s="126"/>
      <c r="EV280" s="126"/>
      <c r="FF280" s="126"/>
      <c r="FP280" s="126"/>
      <c r="FZ280" s="126"/>
      <c r="GJ280" s="126"/>
      <c r="GT280" s="126"/>
      <c r="HD280" s="126"/>
      <c r="HN280" s="126"/>
      <c r="HX280" s="126"/>
      <c r="IH280" s="126"/>
      <c r="IR280" s="126"/>
      <c r="JB280" s="126"/>
      <c r="JL280" s="126"/>
      <c r="JV280" s="126"/>
      <c r="KF280" s="126"/>
      <c r="KP280" s="126"/>
      <c r="KZ280" s="126"/>
      <c r="LJ280" s="126"/>
      <c r="LT280" s="126"/>
    </row>
    <row xmlns:x14ac="http://schemas.microsoft.com/office/spreadsheetml/2009/9/ac" r="281" s="3" customFormat="true" x14ac:dyDescent="0.25">
      <c r="A281" s="401"/>
      <c r="B281" s="126"/>
      <c r="L281" s="126"/>
      <c r="V281" s="126"/>
      <c r="AF281" s="126"/>
      <c r="AP281" s="126"/>
      <c r="AZ281" s="126"/>
      <c r="BJ281" s="126"/>
      <c r="BT281" s="126"/>
      <c r="CD281" s="126"/>
      <c r="CN281" s="126"/>
      <c r="CO281" s="126"/>
      <c r="CP281" s="126"/>
      <c r="CQ281" s="126"/>
      <c r="CR281" s="126"/>
      <c r="CS281" s="126"/>
      <c r="CT281" s="126"/>
      <c r="CU281" s="126"/>
      <c r="CX281" s="126"/>
      <c r="DH281" s="126"/>
      <c r="DR281" s="126"/>
      <c r="EB281" s="126"/>
      <c r="EL281" s="126"/>
      <c r="EV281" s="126"/>
      <c r="FF281" s="126"/>
      <c r="FP281" s="126"/>
      <c r="FZ281" s="126"/>
      <c r="GJ281" s="126"/>
      <c r="GT281" s="126"/>
      <c r="HD281" s="126"/>
      <c r="HN281" s="126"/>
      <c r="HX281" s="126"/>
      <c r="IH281" s="126"/>
      <c r="IR281" s="126"/>
      <c r="JB281" s="126"/>
      <c r="JL281" s="126"/>
      <c r="JV281" s="126"/>
      <c r="KF281" s="126"/>
      <c r="KP281" s="126"/>
      <c r="KZ281" s="126"/>
      <c r="LJ281" s="126"/>
      <c r="LT281" s="126"/>
    </row>
    <row xmlns:x14ac="http://schemas.microsoft.com/office/spreadsheetml/2009/9/ac" r="282" s="3" customFormat="true" x14ac:dyDescent="0.25">
      <c r="A282" s="401"/>
      <c r="B282" s="126"/>
      <c r="L282" s="126"/>
      <c r="V282" s="126"/>
      <c r="AF282" s="126"/>
      <c r="AP282" s="126"/>
      <c r="AZ282" s="126"/>
      <c r="BJ282" s="126"/>
      <c r="BT282" s="126"/>
      <c r="CD282" s="126"/>
      <c r="CN282" s="126"/>
      <c r="CO282" s="126"/>
      <c r="CP282" s="126"/>
      <c r="CQ282" s="126"/>
      <c r="CR282" s="126"/>
      <c r="CS282" s="126"/>
      <c r="CT282" s="126"/>
      <c r="CU282" s="126"/>
      <c r="CX282" s="126"/>
      <c r="DH282" s="126"/>
      <c r="DR282" s="126"/>
      <c r="EB282" s="126"/>
      <c r="EL282" s="126"/>
      <c r="EV282" s="126"/>
      <c r="FF282" s="126"/>
      <c r="FP282" s="126"/>
      <c r="FZ282" s="126"/>
      <c r="GJ282" s="126"/>
      <c r="GT282" s="126"/>
      <c r="HD282" s="126"/>
      <c r="HN282" s="126"/>
      <c r="HX282" s="126"/>
      <c r="IH282" s="126"/>
      <c r="IR282" s="126"/>
      <c r="JB282" s="126"/>
      <c r="JL282" s="126"/>
      <c r="JV282" s="126"/>
      <c r="KF282" s="126"/>
      <c r="KP282" s="126"/>
      <c r="KZ282" s="126"/>
      <c r="LJ282" s="126"/>
      <c r="LT282" s="126"/>
    </row>
    <row xmlns:x14ac="http://schemas.microsoft.com/office/spreadsheetml/2009/9/ac" r="283" s="3" customFormat="true" x14ac:dyDescent="0.25">
      <c r="A283" s="401"/>
      <c r="B283" s="126"/>
      <c r="L283" s="126"/>
      <c r="V283" s="126"/>
      <c r="AF283" s="126"/>
      <c r="AP283" s="126"/>
      <c r="AZ283" s="126"/>
      <c r="BJ283" s="126"/>
      <c r="BT283" s="126"/>
      <c r="CD283" s="126"/>
      <c r="CN283" s="126"/>
      <c r="CO283" s="126"/>
      <c r="CP283" s="126"/>
      <c r="CQ283" s="126"/>
      <c r="CR283" s="126"/>
      <c r="CS283" s="126"/>
      <c r="CT283" s="126"/>
      <c r="CU283" s="126"/>
      <c r="CX283" s="126"/>
      <c r="DH283" s="126"/>
      <c r="DR283" s="126"/>
      <c r="EB283" s="126"/>
      <c r="EL283" s="126"/>
      <c r="EV283" s="126"/>
      <c r="FF283" s="126"/>
      <c r="FP283" s="126"/>
      <c r="FZ283" s="126"/>
      <c r="GJ283" s="126"/>
      <c r="GT283" s="126"/>
      <c r="HD283" s="126"/>
      <c r="HN283" s="126"/>
      <c r="HX283" s="126"/>
      <c r="IH283" s="126"/>
      <c r="IR283" s="126"/>
      <c r="JB283" s="126"/>
      <c r="JL283" s="126"/>
      <c r="JV283" s="126"/>
      <c r="KF283" s="126"/>
      <c r="KP283" s="126"/>
      <c r="KZ283" s="126"/>
      <c r="LJ283" s="126"/>
      <c r="LT283" s="126"/>
    </row>
    <row xmlns:x14ac="http://schemas.microsoft.com/office/spreadsheetml/2009/9/ac" r="284" s="3" customFormat="true" x14ac:dyDescent="0.25">
      <c r="A284" s="401"/>
      <c r="B284" s="126"/>
      <c r="L284" s="126"/>
      <c r="V284" s="126"/>
      <c r="AF284" s="126"/>
      <c r="AP284" s="126"/>
      <c r="AZ284" s="126"/>
      <c r="BJ284" s="126"/>
      <c r="BT284" s="126"/>
      <c r="CD284" s="126"/>
      <c r="CN284" s="126"/>
      <c r="CO284" s="126"/>
      <c r="CP284" s="126"/>
      <c r="CQ284" s="126"/>
      <c r="CR284" s="126"/>
      <c r="CS284" s="126"/>
      <c r="CT284" s="126"/>
      <c r="CU284" s="126"/>
      <c r="CX284" s="126"/>
      <c r="DH284" s="126"/>
      <c r="DR284" s="126"/>
      <c r="EB284" s="126"/>
      <c r="EL284" s="126"/>
      <c r="EV284" s="126"/>
      <c r="FF284" s="126"/>
      <c r="FP284" s="126"/>
      <c r="FZ284" s="126"/>
      <c r="GJ284" s="126"/>
      <c r="GT284" s="126"/>
      <c r="HD284" s="126"/>
      <c r="HN284" s="126"/>
      <c r="HX284" s="126"/>
      <c r="IH284" s="126"/>
      <c r="IR284" s="126"/>
      <c r="JB284" s="126"/>
      <c r="JL284" s="126"/>
      <c r="JV284" s="126"/>
      <c r="KF284" s="126"/>
      <c r="KP284" s="126"/>
      <c r="KZ284" s="126"/>
      <c r="LJ284" s="126"/>
      <c r="LT284" s="126"/>
    </row>
    <row xmlns:x14ac="http://schemas.microsoft.com/office/spreadsheetml/2009/9/ac" r="285" s="3" customFormat="true" x14ac:dyDescent="0.25">
      <c r="A285" s="401"/>
      <c r="B285" s="126"/>
      <c r="L285" s="126"/>
      <c r="V285" s="126"/>
      <c r="AF285" s="126"/>
      <c r="AP285" s="126"/>
      <c r="AZ285" s="126"/>
      <c r="BJ285" s="126"/>
      <c r="BT285" s="126"/>
      <c r="CD285" s="126"/>
      <c r="CN285" s="126"/>
      <c r="CO285" s="126"/>
      <c r="CP285" s="126"/>
      <c r="CQ285" s="126"/>
      <c r="CR285" s="126"/>
      <c r="CS285" s="126"/>
      <c r="CT285" s="126"/>
      <c r="CU285" s="126"/>
      <c r="CX285" s="126"/>
      <c r="DH285" s="126"/>
      <c r="DR285" s="126"/>
      <c r="EB285" s="126"/>
      <c r="EL285" s="126"/>
      <c r="EV285" s="126"/>
      <c r="FF285" s="126"/>
      <c r="FP285" s="126"/>
      <c r="FZ285" s="126"/>
      <c r="GJ285" s="126"/>
      <c r="GT285" s="126"/>
      <c r="HD285" s="126"/>
      <c r="HN285" s="126"/>
      <c r="HX285" s="126"/>
      <c r="IH285" s="126"/>
      <c r="IR285" s="126"/>
      <c r="JB285" s="126"/>
      <c r="JL285" s="126"/>
      <c r="JV285" s="126"/>
      <c r="KF285" s="126"/>
      <c r="KP285" s="126"/>
      <c r="KZ285" s="126"/>
      <c r="LJ285" s="126"/>
      <c r="LT285" s="126"/>
    </row>
    <row xmlns:x14ac="http://schemas.microsoft.com/office/spreadsheetml/2009/9/ac" r="286" s="3" customFormat="true" x14ac:dyDescent="0.25">
      <c r="A286" s="401"/>
      <c r="B286" s="126"/>
      <c r="L286" s="126"/>
      <c r="V286" s="126"/>
      <c r="AF286" s="126"/>
      <c r="AP286" s="126"/>
      <c r="AZ286" s="126"/>
      <c r="BJ286" s="126"/>
      <c r="BT286" s="126"/>
      <c r="CD286" s="126"/>
      <c r="CN286" s="126"/>
      <c r="CO286" s="126"/>
      <c r="CP286" s="126"/>
      <c r="CQ286" s="126"/>
      <c r="CR286" s="126"/>
      <c r="CS286" s="126"/>
      <c r="CT286" s="126"/>
      <c r="CU286" s="126"/>
      <c r="CX286" s="126"/>
      <c r="DH286" s="126"/>
      <c r="DR286" s="126"/>
      <c r="EB286" s="126"/>
      <c r="EL286" s="126"/>
      <c r="EV286" s="126"/>
      <c r="FF286" s="126"/>
      <c r="FP286" s="126"/>
      <c r="FZ286" s="126"/>
      <c r="GJ286" s="126"/>
      <c r="GT286" s="126"/>
      <c r="HD286" s="126"/>
      <c r="HN286" s="126"/>
      <c r="HX286" s="126"/>
      <c r="IH286" s="126"/>
      <c r="IR286" s="126"/>
      <c r="JB286" s="126"/>
      <c r="JL286" s="126"/>
      <c r="JV286" s="126"/>
      <c r="KF286" s="126"/>
      <c r="KP286" s="126"/>
      <c r="KZ286" s="126"/>
      <c r="LJ286" s="126"/>
      <c r="LT286" s="126"/>
    </row>
    <row xmlns:x14ac="http://schemas.microsoft.com/office/spreadsheetml/2009/9/ac" r="287" s="3" customFormat="true" x14ac:dyDescent="0.25">
      <c r="A287" s="401"/>
      <c r="B287" s="126"/>
      <c r="L287" s="126"/>
      <c r="V287" s="126"/>
      <c r="AF287" s="126"/>
      <c r="AP287" s="126"/>
      <c r="AZ287" s="126"/>
      <c r="BJ287" s="126"/>
      <c r="BT287" s="126"/>
      <c r="CD287" s="126"/>
      <c r="CN287" s="126"/>
      <c r="CO287" s="126"/>
      <c r="CP287" s="126"/>
      <c r="CQ287" s="126"/>
      <c r="CR287" s="126"/>
      <c r="CS287" s="126"/>
      <c r="CT287" s="126"/>
      <c r="CU287" s="126"/>
      <c r="CX287" s="126"/>
      <c r="DH287" s="126"/>
      <c r="DR287" s="126"/>
      <c r="EB287" s="126"/>
      <c r="EL287" s="126"/>
      <c r="EV287" s="126"/>
      <c r="FF287" s="126"/>
      <c r="FP287" s="126"/>
      <c r="FZ287" s="126"/>
      <c r="GJ287" s="126"/>
      <c r="GT287" s="126"/>
      <c r="HD287" s="126"/>
      <c r="HN287" s="126"/>
      <c r="HX287" s="126"/>
      <c r="IH287" s="126"/>
      <c r="IR287" s="126"/>
      <c r="JB287" s="126"/>
      <c r="JL287" s="126"/>
      <c r="JV287" s="126"/>
      <c r="KF287" s="126"/>
      <c r="KP287" s="126"/>
      <c r="KZ287" s="126"/>
      <c r="LJ287" s="126"/>
      <c r="LT287" s="126"/>
    </row>
    <row xmlns:x14ac="http://schemas.microsoft.com/office/spreadsheetml/2009/9/ac" r="288" s="3" customFormat="true" x14ac:dyDescent="0.25">
      <c r="A288" s="401"/>
      <c r="B288" s="126"/>
      <c r="L288" s="126"/>
      <c r="V288" s="126"/>
      <c r="AF288" s="126"/>
      <c r="AP288" s="126"/>
      <c r="AZ288" s="126"/>
      <c r="BJ288" s="126"/>
      <c r="BT288" s="126"/>
      <c r="CD288" s="126"/>
      <c r="CN288" s="126"/>
      <c r="CO288" s="126"/>
      <c r="CP288" s="126"/>
      <c r="CQ288" s="126"/>
      <c r="CR288" s="126"/>
      <c r="CS288" s="126"/>
      <c r="CT288" s="126"/>
      <c r="CU288" s="126"/>
      <c r="CX288" s="126"/>
      <c r="DH288" s="126"/>
      <c r="DR288" s="126"/>
      <c r="EB288" s="126"/>
      <c r="EL288" s="126"/>
      <c r="EV288" s="126"/>
      <c r="FF288" s="126"/>
      <c r="FP288" s="126"/>
      <c r="FZ288" s="126"/>
      <c r="GJ288" s="126"/>
      <c r="GT288" s="126"/>
      <c r="HD288" s="126"/>
      <c r="HN288" s="126"/>
      <c r="HX288" s="126"/>
      <c r="IH288" s="126"/>
      <c r="IR288" s="126"/>
      <c r="JB288" s="126"/>
      <c r="JL288" s="126"/>
      <c r="JV288" s="126"/>
      <c r="KF288" s="126"/>
      <c r="KP288" s="126"/>
      <c r="KZ288" s="126"/>
      <c r="LJ288" s="126"/>
      <c r="LT288" s="126"/>
    </row>
    <row xmlns:x14ac="http://schemas.microsoft.com/office/spreadsheetml/2009/9/ac" r="289" s="3" customFormat="true" x14ac:dyDescent="0.25">
      <c r="A289" s="401"/>
      <c r="B289" s="126"/>
      <c r="L289" s="126"/>
      <c r="V289" s="126"/>
      <c r="AF289" s="126"/>
      <c r="AP289" s="126"/>
      <c r="AZ289" s="126"/>
      <c r="BJ289" s="126"/>
      <c r="BT289" s="126"/>
      <c r="CD289" s="126"/>
      <c r="CN289" s="126"/>
      <c r="CO289" s="126"/>
      <c r="CP289" s="126"/>
      <c r="CQ289" s="126"/>
      <c r="CR289" s="126"/>
      <c r="CS289" s="126"/>
      <c r="CT289" s="126"/>
      <c r="CU289" s="126"/>
      <c r="CX289" s="126"/>
      <c r="DH289" s="126"/>
      <c r="DR289" s="126"/>
      <c r="EB289" s="126"/>
      <c r="EL289" s="126"/>
      <c r="EV289" s="126"/>
      <c r="FF289" s="126"/>
      <c r="FP289" s="126"/>
      <c r="FZ289" s="126"/>
      <c r="GJ289" s="126"/>
      <c r="GT289" s="126"/>
      <c r="HD289" s="126"/>
      <c r="HN289" s="126"/>
      <c r="HX289" s="126"/>
      <c r="IH289" s="126"/>
      <c r="IR289" s="126"/>
      <c r="JB289" s="126"/>
      <c r="JL289" s="126"/>
      <c r="JV289" s="126"/>
      <c r="KF289" s="126"/>
      <c r="KP289" s="126"/>
      <c r="KZ289" s="126"/>
      <c r="LJ289" s="126"/>
      <c r="LT289" s="126"/>
    </row>
    <row xmlns:x14ac="http://schemas.microsoft.com/office/spreadsheetml/2009/9/ac" r="290" s="3" customFormat="true" x14ac:dyDescent="0.25">
      <c r="A290" s="401"/>
      <c r="B290" s="126"/>
      <c r="L290" s="126"/>
      <c r="V290" s="126"/>
      <c r="AF290" s="126"/>
      <c r="AP290" s="126"/>
      <c r="AZ290" s="126"/>
      <c r="BJ290" s="126"/>
      <c r="BT290" s="126"/>
      <c r="CD290" s="126"/>
      <c r="CN290" s="126"/>
      <c r="CO290" s="126"/>
      <c r="CP290" s="126"/>
      <c r="CQ290" s="126"/>
      <c r="CR290" s="126"/>
      <c r="CS290" s="126"/>
      <c r="CT290" s="126"/>
      <c r="CU290" s="126"/>
      <c r="CX290" s="126"/>
      <c r="DH290" s="126"/>
      <c r="DR290" s="126"/>
      <c r="EB290" s="126"/>
      <c r="EL290" s="126"/>
      <c r="EV290" s="126"/>
      <c r="FF290" s="126"/>
      <c r="FP290" s="126"/>
      <c r="FZ290" s="126"/>
      <c r="GJ290" s="126"/>
      <c r="GT290" s="126"/>
      <c r="HD290" s="126"/>
      <c r="HN290" s="126"/>
      <c r="HX290" s="126"/>
      <c r="IH290" s="126"/>
      <c r="IR290" s="126"/>
      <c r="JB290" s="126"/>
      <c r="JL290" s="126"/>
      <c r="JV290" s="126"/>
      <c r="KF290" s="126"/>
      <c r="KP290" s="126"/>
      <c r="KZ290" s="126"/>
      <c r="LJ290" s="126"/>
      <c r="LT290" s="126"/>
    </row>
    <row xmlns:x14ac="http://schemas.microsoft.com/office/spreadsheetml/2009/9/ac" r="291" s="3" customFormat="true" x14ac:dyDescent="0.25">
      <c r="A291" s="401"/>
      <c r="B291" s="126"/>
      <c r="L291" s="126"/>
      <c r="V291" s="126"/>
      <c r="AF291" s="126"/>
      <c r="AP291" s="126"/>
      <c r="AZ291" s="126"/>
      <c r="BJ291" s="126"/>
      <c r="BT291" s="126"/>
      <c r="CD291" s="126"/>
      <c r="CN291" s="126"/>
      <c r="CO291" s="126"/>
      <c r="CP291" s="126"/>
      <c r="CQ291" s="126"/>
      <c r="CR291" s="126"/>
      <c r="CS291" s="126"/>
      <c r="CT291" s="126"/>
      <c r="CU291" s="126"/>
      <c r="CX291" s="126"/>
      <c r="DH291" s="126"/>
      <c r="DR291" s="126"/>
      <c r="EB291" s="126"/>
      <c r="EL291" s="126"/>
      <c r="EV291" s="126"/>
      <c r="FF291" s="126"/>
      <c r="FP291" s="126"/>
      <c r="FZ291" s="126"/>
      <c r="GJ291" s="126"/>
      <c r="GT291" s="126"/>
      <c r="HD291" s="126"/>
      <c r="HN291" s="126"/>
      <c r="HX291" s="126"/>
      <c r="IH291" s="126"/>
      <c r="IR291" s="126"/>
      <c r="JB291" s="126"/>
      <c r="JL291" s="126"/>
      <c r="JV291" s="126"/>
      <c r="KF291" s="126"/>
      <c r="KP291" s="126"/>
      <c r="KZ291" s="126"/>
      <c r="LJ291" s="126"/>
      <c r="LT291" s="126"/>
    </row>
    <row xmlns:x14ac="http://schemas.microsoft.com/office/spreadsheetml/2009/9/ac" r="292" s="3" customFormat="true" x14ac:dyDescent="0.25">
      <c r="A292" s="401"/>
      <c r="B292" s="126"/>
      <c r="L292" s="126"/>
      <c r="V292" s="126"/>
      <c r="AF292" s="126"/>
      <c r="AP292" s="126"/>
      <c r="AZ292" s="126"/>
      <c r="BJ292" s="126"/>
      <c r="BT292" s="126"/>
      <c r="CD292" s="126"/>
      <c r="CN292" s="126"/>
      <c r="CO292" s="126"/>
      <c r="CP292" s="126"/>
      <c r="CQ292" s="126"/>
      <c r="CR292" s="126"/>
      <c r="CS292" s="126"/>
      <c r="CT292" s="126"/>
      <c r="CU292" s="126"/>
      <c r="CX292" s="126"/>
      <c r="DH292" s="126"/>
      <c r="DR292" s="126"/>
      <c r="EB292" s="126"/>
      <c r="EL292" s="126"/>
      <c r="EV292" s="126"/>
      <c r="FF292" s="126"/>
      <c r="FP292" s="126"/>
      <c r="FZ292" s="126"/>
      <c r="GJ292" s="126"/>
      <c r="GT292" s="126"/>
      <c r="HD292" s="126"/>
      <c r="HN292" s="126"/>
      <c r="HX292" s="126"/>
      <c r="IH292" s="126"/>
      <c r="IR292" s="126"/>
      <c r="JB292" s="126"/>
      <c r="JL292" s="126"/>
      <c r="JV292" s="126"/>
      <c r="KF292" s="126"/>
      <c r="KP292" s="126"/>
      <c r="KZ292" s="126"/>
      <c r="LJ292" s="126"/>
      <c r="LT292" s="126"/>
    </row>
    <row xmlns:x14ac="http://schemas.microsoft.com/office/spreadsheetml/2009/9/ac" r="293" s="3" customFormat="true" x14ac:dyDescent="0.25">
      <c r="A293" s="401"/>
      <c r="B293" s="126"/>
      <c r="L293" s="126"/>
      <c r="V293" s="126"/>
      <c r="AF293" s="126"/>
      <c r="AP293" s="126"/>
      <c r="AZ293" s="126"/>
      <c r="BJ293" s="126"/>
      <c r="BT293" s="126"/>
      <c r="CD293" s="126"/>
      <c r="CN293" s="126"/>
      <c r="CO293" s="126"/>
      <c r="CP293" s="126"/>
      <c r="CQ293" s="126"/>
      <c r="CR293" s="126"/>
      <c r="CS293" s="126"/>
      <c r="CT293" s="126"/>
      <c r="CU293" s="126"/>
      <c r="CX293" s="126"/>
      <c r="DH293" s="126"/>
      <c r="DR293" s="126"/>
      <c r="EB293" s="126"/>
      <c r="EL293" s="126"/>
      <c r="EV293" s="126"/>
      <c r="FF293" s="126"/>
      <c r="FP293" s="126"/>
      <c r="FZ293" s="126"/>
      <c r="GJ293" s="126"/>
      <c r="GT293" s="126"/>
      <c r="HD293" s="126"/>
      <c r="HN293" s="126"/>
      <c r="HX293" s="126"/>
      <c r="IH293" s="126"/>
      <c r="IR293" s="126"/>
      <c r="JB293" s="126"/>
      <c r="JL293" s="126"/>
      <c r="JV293" s="126"/>
      <c r="KF293" s="126"/>
      <c r="KP293" s="126"/>
      <c r="KZ293" s="126"/>
      <c r="LJ293" s="126"/>
      <c r="LT293" s="126"/>
    </row>
    <row xmlns:x14ac="http://schemas.microsoft.com/office/spreadsheetml/2009/9/ac" r="294" s="3" customFormat="true" x14ac:dyDescent="0.25">
      <c r="A294" s="401"/>
      <c r="B294" s="126"/>
      <c r="L294" s="126"/>
      <c r="V294" s="126"/>
      <c r="AF294" s="126"/>
      <c r="AP294" s="126"/>
      <c r="AZ294" s="126"/>
      <c r="BJ294" s="126"/>
      <c r="BT294" s="126"/>
      <c r="CD294" s="126"/>
      <c r="CN294" s="126"/>
      <c r="CO294" s="126"/>
      <c r="CP294" s="126"/>
      <c r="CQ294" s="126"/>
      <c r="CR294" s="126"/>
      <c r="CS294" s="126"/>
      <c r="CT294" s="126"/>
      <c r="CU294" s="126"/>
      <c r="CX294" s="126"/>
      <c r="DH294" s="126"/>
      <c r="DR294" s="126"/>
      <c r="EB294" s="126"/>
      <c r="EL294" s="126"/>
      <c r="EV294" s="126"/>
      <c r="FF294" s="126"/>
      <c r="FP294" s="126"/>
      <c r="FZ294" s="126"/>
      <c r="GJ294" s="126"/>
      <c r="GT294" s="126"/>
      <c r="HD294" s="126"/>
      <c r="HN294" s="126"/>
      <c r="HX294" s="126"/>
      <c r="IH294" s="126"/>
      <c r="IR294" s="126"/>
      <c r="JB294" s="126"/>
      <c r="JL294" s="126"/>
      <c r="JV294" s="126"/>
      <c r="KF294" s="126"/>
      <c r="KP294" s="126"/>
      <c r="KZ294" s="126"/>
      <c r="LJ294" s="126"/>
      <c r="LT294" s="126"/>
    </row>
    <row xmlns:x14ac="http://schemas.microsoft.com/office/spreadsheetml/2009/9/ac" r="295" s="3" customFormat="true" x14ac:dyDescent="0.25">
      <c r="A295" s="401"/>
      <c r="B295" s="126"/>
      <c r="L295" s="126"/>
      <c r="V295" s="126"/>
      <c r="AF295" s="126"/>
      <c r="AP295" s="126"/>
      <c r="AZ295" s="126"/>
      <c r="BJ295" s="126"/>
      <c r="BT295" s="126"/>
      <c r="CD295" s="126"/>
      <c r="CN295" s="126"/>
      <c r="CO295" s="126"/>
      <c r="CP295" s="126"/>
      <c r="CQ295" s="126"/>
      <c r="CR295" s="126"/>
      <c r="CS295" s="126"/>
      <c r="CT295" s="126"/>
      <c r="CU295" s="126"/>
      <c r="CX295" s="126"/>
      <c r="DH295" s="126"/>
      <c r="DR295" s="126"/>
      <c r="EB295" s="126"/>
      <c r="EL295" s="126"/>
      <c r="EV295" s="126"/>
      <c r="FF295" s="126"/>
      <c r="FP295" s="126"/>
      <c r="FZ295" s="126"/>
      <c r="GJ295" s="126"/>
      <c r="GT295" s="126"/>
      <c r="HD295" s="126"/>
      <c r="HN295" s="126"/>
      <c r="HX295" s="126"/>
      <c r="IH295" s="126"/>
      <c r="IR295" s="126"/>
      <c r="JB295" s="126"/>
      <c r="JL295" s="126"/>
      <c r="JV295" s="126"/>
      <c r="KF295" s="126"/>
      <c r="KP295" s="126"/>
      <c r="KZ295" s="126"/>
      <c r="LJ295" s="126"/>
      <c r="LT295" s="126"/>
    </row>
    <row xmlns:x14ac="http://schemas.microsoft.com/office/spreadsheetml/2009/9/ac" r="296" s="3" customFormat="true" x14ac:dyDescent="0.25">
      <c r="A296" s="401"/>
      <c r="B296" s="126"/>
      <c r="L296" s="126"/>
      <c r="V296" s="126"/>
      <c r="AF296" s="126"/>
      <c r="AP296" s="126"/>
      <c r="AZ296" s="126"/>
      <c r="BJ296" s="126"/>
      <c r="BT296" s="126"/>
      <c r="CD296" s="126"/>
      <c r="CN296" s="126"/>
      <c r="CO296" s="126"/>
      <c r="CP296" s="126"/>
      <c r="CQ296" s="126"/>
      <c r="CR296" s="126"/>
      <c r="CS296" s="126"/>
      <c r="CT296" s="126"/>
      <c r="CU296" s="126"/>
      <c r="CX296" s="126"/>
      <c r="DH296" s="126"/>
      <c r="DR296" s="126"/>
      <c r="EB296" s="126"/>
      <c r="EL296" s="126"/>
      <c r="EV296" s="126"/>
      <c r="FF296" s="126"/>
      <c r="FP296" s="126"/>
      <c r="FZ296" s="126"/>
      <c r="GJ296" s="126"/>
      <c r="GT296" s="126"/>
      <c r="HD296" s="126"/>
      <c r="HN296" s="126"/>
      <c r="HX296" s="126"/>
      <c r="IH296" s="126"/>
      <c r="IR296" s="126"/>
      <c r="JB296" s="126"/>
      <c r="JL296" s="126"/>
      <c r="JV296" s="126"/>
      <c r="KF296" s="126"/>
      <c r="KP296" s="126"/>
      <c r="KZ296" s="126"/>
      <c r="LJ296" s="126"/>
      <c r="LT296" s="126"/>
    </row>
    <row xmlns:x14ac="http://schemas.microsoft.com/office/spreadsheetml/2009/9/ac" r="297" s="3" customFormat="true" x14ac:dyDescent="0.25">
      <c r="A297" s="401"/>
      <c r="B297" s="126"/>
      <c r="L297" s="126"/>
      <c r="V297" s="126"/>
      <c r="AF297" s="126"/>
      <c r="AP297" s="126"/>
      <c r="AZ297" s="126"/>
      <c r="BJ297" s="126"/>
      <c r="BT297" s="126"/>
      <c r="CD297" s="126"/>
      <c r="CN297" s="126"/>
      <c r="CO297" s="126"/>
      <c r="CP297" s="126"/>
      <c r="CQ297" s="126"/>
      <c r="CR297" s="126"/>
      <c r="CS297" s="126"/>
      <c r="CT297" s="126"/>
      <c r="CU297" s="126"/>
      <c r="CX297" s="126"/>
      <c r="DH297" s="126"/>
      <c r="DR297" s="126"/>
      <c r="EB297" s="126"/>
      <c r="EL297" s="126"/>
      <c r="EV297" s="126"/>
      <c r="FF297" s="126"/>
      <c r="FP297" s="126"/>
      <c r="FZ297" s="126"/>
      <c r="GJ297" s="126"/>
      <c r="GT297" s="126"/>
      <c r="HD297" s="126"/>
      <c r="HN297" s="126"/>
      <c r="HX297" s="126"/>
      <c r="IH297" s="126"/>
      <c r="IR297" s="126"/>
      <c r="JB297" s="126"/>
      <c r="JL297" s="126"/>
      <c r="JV297" s="126"/>
      <c r="KF297" s="126"/>
      <c r="KP297" s="126"/>
      <c r="KZ297" s="126"/>
      <c r="LJ297" s="126"/>
      <c r="LT297" s="126"/>
    </row>
    <row xmlns:x14ac="http://schemas.microsoft.com/office/spreadsheetml/2009/9/ac" r="298" s="3" customFormat="true" x14ac:dyDescent="0.25">
      <c r="A298" s="401"/>
      <c r="B298" s="126"/>
      <c r="L298" s="126"/>
      <c r="V298" s="126"/>
      <c r="AF298" s="126"/>
      <c r="AP298" s="126"/>
      <c r="AZ298" s="126"/>
      <c r="BJ298" s="126"/>
      <c r="BT298" s="126"/>
      <c r="CD298" s="126"/>
      <c r="CN298" s="126"/>
      <c r="CO298" s="126"/>
      <c r="CP298" s="126"/>
      <c r="CQ298" s="126"/>
      <c r="CR298" s="126"/>
      <c r="CS298" s="126"/>
      <c r="CT298" s="126"/>
      <c r="CU298" s="126"/>
      <c r="CX298" s="126"/>
      <c r="DH298" s="126"/>
      <c r="DR298" s="126"/>
      <c r="EB298" s="126"/>
      <c r="EL298" s="126"/>
      <c r="EV298" s="126"/>
      <c r="FF298" s="126"/>
      <c r="FP298" s="126"/>
      <c r="FZ298" s="126"/>
      <c r="GJ298" s="126"/>
      <c r="GT298" s="126"/>
      <c r="HD298" s="126"/>
      <c r="HN298" s="126"/>
      <c r="HX298" s="126"/>
      <c r="IH298" s="126"/>
      <c r="IR298" s="126"/>
      <c r="JB298" s="126"/>
      <c r="JL298" s="126"/>
      <c r="JV298" s="126"/>
      <c r="KF298" s="126"/>
      <c r="KP298" s="126"/>
      <c r="KZ298" s="126"/>
      <c r="LJ298" s="126"/>
      <c r="LT298" s="126"/>
    </row>
    <row xmlns:x14ac="http://schemas.microsoft.com/office/spreadsheetml/2009/9/ac" r="299" s="3" customFormat="true" x14ac:dyDescent="0.25">
      <c r="A299" s="401"/>
      <c r="B299" s="126"/>
      <c r="L299" s="126"/>
      <c r="V299" s="126"/>
      <c r="AF299" s="126"/>
      <c r="AP299" s="126"/>
      <c r="AZ299" s="126"/>
      <c r="BJ299" s="126"/>
      <c r="BT299" s="126"/>
      <c r="CD299" s="126"/>
      <c r="CN299" s="126"/>
      <c r="CO299" s="126"/>
      <c r="CP299" s="126"/>
      <c r="CQ299" s="126"/>
      <c r="CR299" s="126"/>
      <c r="CS299" s="126"/>
      <c r="CT299" s="126"/>
      <c r="CU299" s="126"/>
      <c r="CX299" s="126"/>
      <c r="DH299" s="126"/>
      <c r="DR299" s="126"/>
      <c r="EB299" s="126"/>
      <c r="EL299" s="126"/>
      <c r="EV299" s="126"/>
      <c r="FF299" s="126"/>
      <c r="FP299" s="126"/>
      <c r="FZ299" s="126"/>
      <c r="GJ299" s="126"/>
      <c r="GT299" s="126"/>
      <c r="HD299" s="126"/>
      <c r="HN299" s="126"/>
      <c r="HX299" s="126"/>
      <c r="IH299" s="126"/>
      <c r="IR299" s="126"/>
      <c r="JB299" s="126"/>
      <c r="JL299" s="126"/>
      <c r="JV299" s="126"/>
      <c r="KF299" s="126"/>
      <c r="KP299" s="126"/>
      <c r="KZ299" s="126"/>
      <c r="LJ299" s="126"/>
      <c r="LT299" s="126"/>
    </row>
    <row xmlns:x14ac="http://schemas.microsoft.com/office/spreadsheetml/2009/9/ac" r="300" s="3" customFormat="true" x14ac:dyDescent="0.25">
      <c r="A300" s="401"/>
      <c r="B300" s="126"/>
      <c r="L300" s="126"/>
      <c r="V300" s="126"/>
      <c r="AF300" s="126"/>
      <c r="AP300" s="126"/>
      <c r="AZ300" s="126"/>
      <c r="BJ300" s="126"/>
      <c r="BT300" s="126"/>
      <c r="CD300" s="126"/>
      <c r="CN300" s="126"/>
      <c r="CO300" s="126"/>
      <c r="CP300" s="126"/>
      <c r="CQ300" s="126"/>
      <c r="CR300" s="126"/>
      <c r="CS300" s="126"/>
      <c r="CT300" s="126"/>
      <c r="CU300" s="126"/>
      <c r="CX300" s="126"/>
      <c r="DH300" s="126"/>
      <c r="DR300" s="126"/>
      <c r="EB300" s="126"/>
      <c r="EL300" s="126"/>
      <c r="EV300" s="126"/>
      <c r="FF300" s="126"/>
      <c r="FP300" s="126"/>
      <c r="FZ300" s="126"/>
      <c r="GJ300" s="126"/>
      <c r="GT300" s="126"/>
      <c r="HD300" s="126"/>
      <c r="HN300" s="126"/>
      <c r="HX300" s="126"/>
      <c r="IH300" s="126"/>
      <c r="IR300" s="126"/>
      <c r="JB300" s="126"/>
      <c r="JL300" s="126"/>
      <c r="JV300" s="126"/>
      <c r="KF300" s="126"/>
      <c r="KP300" s="126"/>
      <c r="KZ300" s="126"/>
      <c r="LJ300" s="126"/>
      <c r="LT300" s="126"/>
    </row>
    <row xmlns:x14ac="http://schemas.microsoft.com/office/spreadsheetml/2009/9/ac" r="301" s="3" customFormat="true" x14ac:dyDescent="0.25">
      <c r="A301" s="401"/>
      <c r="B301" s="126"/>
      <c r="L301" s="126"/>
      <c r="V301" s="126"/>
      <c r="AF301" s="126"/>
      <c r="AP301" s="126"/>
      <c r="AZ301" s="126"/>
      <c r="BJ301" s="126"/>
      <c r="BT301" s="126"/>
      <c r="CD301" s="126"/>
      <c r="CN301" s="126"/>
      <c r="CO301" s="126"/>
      <c r="CP301" s="126"/>
      <c r="CQ301" s="126"/>
      <c r="CR301" s="126"/>
      <c r="CS301" s="126"/>
      <c r="CT301" s="126"/>
      <c r="CU301" s="126"/>
      <c r="CX301" s="126"/>
      <c r="DH301" s="126"/>
      <c r="DR301" s="126"/>
      <c r="EB301" s="126"/>
      <c r="EL301" s="126"/>
      <c r="EV301" s="126"/>
      <c r="FF301" s="126"/>
      <c r="FP301" s="126"/>
      <c r="FZ301" s="126"/>
      <c r="GJ301" s="126"/>
      <c r="GT301" s="126"/>
      <c r="HD301" s="126"/>
      <c r="HN301" s="126"/>
      <c r="HX301" s="126"/>
      <c r="IH301" s="126"/>
      <c r="IR301" s="126"/>
      <c r="JB301" s="126"/>
      <c r="JL301" s="126"/>
      <c r="JV301" s="126"/>
      <c r="KF301" s="126"/>
      <c r="KP301" s="126"/>
      <c r="KZ301" s="126"/>
      <c r="LJ301" s="126"/>
      <c r="LT301" s="126"/>
    </row>
    <row xmlns:x14ac="http://schemas.microsoft.com/office/spreadsheetml/2009/9/ac" r="302" s="3" customFormat="true" x14ac:dyDescent="0.25">
      <c r="A302" s="401"/>
      <c r="B302" s="126"/>
      <c r="L302" s="126"/>
      <c r="V302" s="126"/>
      <c r="AF302" s="126"/>
      <c r="AP302" s="126"/>
      <c r="AZ302" s="126"/>
      <c r="BJ302" s="126"/>
      <c r="BT302" s="126"/>
      <c r="CD302" s="126"/>
      <c r="CN302" s="126"/>
      <c r="CO302" s="126"/>
      <c r="CP302" s="126"/>
      <c r="CQ302" s="126"/>
      <c r="CR302" s="126"/>
      <c r="CS302" s="126"/>
      <c r="CT302" s="126"/>
      <c r="CU302" s="126"/>
      <c r="CX302" s="126"/>
      <c r="DH302" s="126"/>
      <c r="DR302" s="126"/>
      <c r="EB302" s="126"/>
      <c r="EL302" s="126"/>
      <c r="EV302" s="126"/>
      <c r="FF302" s="126"/>
      <c r="FP302" s="126"/>
      <c r="FZ302" s="126"/>
      <c r="GJ302" s="126"/>
      <c r="GT302" s="126"/>
      <c r="HD302" s="126"/>
      <c r="HN302" s="126"/>
      <c r="HX302" s="126"/>
      <c r="IH302" s="126"/>
      <c r="IR302" s="126"/>
      <c r="JB302" s="126"/>
      <c r="JL302" s="126"/>
      <c r="JV302" s="126"/>
      <c r="KF302" s="126"/>
      <c r="KP302" s="126"/>
      <c r="KZ302" s="126"/>
      <c r="LJ302" s="126"/>
      <c r="LT302" s="126"/>
    </row>
    <row xmlns:x14ac="http://schemas.microsoft.com/office/spreadsheetml/2009/9/ac" r="303" s="3" customFormat="true" x14ac:dyDescent="0.25">
      <c r="A303" s="401"/>
      <c r="B303" s="126"/>
      <c r="L303" s="126"/>
      <c r="V303" s="126"/>
      <c r="AF303" s="126"/>
      <c r="AP303" s="126"/>
      <c r="AZ303" s="126"/>
      <c r="BJ303" s="126"/>
      <c r="BT303" s="126"/>
      <c r="CD303" s="126"/>
      <c r="CN303" s="126"/>
      <c r="CO303" s="126"/>
      <c r="CP303" s="126"/>
      <c r="CQ303" s="126"/>
      <c r="CR303" s="126"/>
      <c r="CS303" s="126"/>
      <c r="CT303" s="126"/>
      <c r="CU303" s="126"/>
      <c r="CX303" s="126"/>
      <c r="DH303" s="126"/>
      <c r="DR303" s="126"/>
      <c r="EB303" s="126"/>
      <c r="EL303" s="126"/>
      <c r="EV303" s="126"/>
      <c r="FF303" s="126"/>
      <c r="FP303" s="126"/>
      <c r="FZ303" s="126"/>
      <c r="GJ303" s="126"/>
      <c r="GT303" s="126"/>
      <c r="HD303" s="126"/>
      <c r="HN303" s="126"/>
      <c r="HX303" s="126"/>
      <c r="IH303" s="126"/>
      <c r="IR303" s="126"/>
      <c r="JB303" s="126"/>
      <c r="JL303" s="126"/>
      <c r="JV303" s="126"/>
      <c r="KF303" s="126"/>
      <c r="KP303" s="126"/>
      <c r="KZ303" s="126"/>
      <c r="LJ303" s="126"/>
      <c r="LT303" s="126"/>
    </row>
    <row xmlns:x14ac="http://schemas.microsoft.com/office/spreadsheetml/2009/9/ac" r="304" s="3" customFormat="true" x14ac:dyDescent="0.25">
      <c r="A304" s="401"/>
      <c r="B304" s="126"/>
      <c r="L304" s="126"/>
      <c r="V304" s="126"/>
      <c r="AF304" s="126"/>
      <c r="AP304" s="126"/>
      <c r="AZ304" s="126"/>
      <c r="BJ304" s="126"/>
      <c r="BT304" s="126"/>
      <c r="CD304" s="126"/>
      <c r="CN304" s="126"/>
      <c r="CO304" s="126"/>
      <c r="CP304" s="126"/>
      <c r="CQ304" s="126"/>
      <c r="CR304" s="126"/>
      <c r="CS304" s="126"/>
      <c r="CT304" s="126"/>
      <c r="CU304" s="126"/>
      <c r="CX304" s="126"/>
      <c r="DH304" s="126"/>
      <c r="DR304" s="126"/>
      <c r="EB304" s="126"/>
      <c r="EL304" s="126"/>
      <c r="EV304" s="126"/>
      <c r="FF304" s="126"/>
      <c r="FP304" s="126"/>
      <c r="FZ304" s="126"/>
      <c r="GJ304" s="126"/>
      <c r="GT304" s="126"/>
      <c r="HD304" s="126"/>
      <c r="HN304" s="126"/>
      <c r="HX304" s="126"/>
      <c r="IH304" s="126"/>
      <c r="IR304" s="126"/>
      <c r="JB304" s="126"/>
      <c r="JL304" s="126"/>
      <c r="JV304" s="126"/>
      <c r="KF304" s="126"/>
      <c r="KP304" s="126"/>
      <c r="KZ304" s="126"/>
      <c r="LJ304" s="126"/>
      <c r="LT304" s="126"/>
    </row>
    <row xmlns:x14ac="http://schemas.microsoft.com/office/spreadsheetml/2009/9/ac" r="305" s="3" customFormat="true" x14ac:dyDescent="0.25">
      <c r="A305" s="401"/>
      <c r="B305" s="126"/>
      <c r="L305" s="126"/>
      <c r="V305" s="126"/>
      <c r="AF305" s="126"/>
      <c r="AP305" s="126"/>
      <c r="AZ305" s="126"/>
      <c r="BJ305" s="126"/>
      <c r="BT305" s="126"/>
      <c r="CD305" s="126"/>
      <c r="CN305" s="126"/>
      <c r="CO305" s="126"/>
      <c r="CP305" s="126"/>
      <c r="CQ305" s="126"/>
      <c r="CR305" s="126"/>
      <c r="CS305" s="126"/>
      <c r="CT305" s="126"/>
      <c r="CU305" s="126"/>
      <c r="CX305" s="126"/>
      <c r="DH305" s="126"/>
      <c r="DR305" s="126"/>
      <c r="EB305" s="126"/>
      <c r="EL305" s="126"/>
      <c r="EV305" s="126"/>
      <c r="FF305" s="126"/>
      <c r="FP305" s="126"/>
      <c r="FZ305" s="126"/>
      <c r="GJ305" s="126"/>
      <c r="GT305" s="126"/>
      <c r="HD305" s="126"/>
      <c r="HN305" s="126"/>
      <c r="HX305" s="126"/>
      <c r="IH305" s="126"/>
      <c r="IR305" s="126"/>
      <c r="JB305" s="126"/>
      <c r="JL305" s="126"/>
      <c r="JV305" s="126"/>
      <c r="KF305" s="126"/>
      <c r="KP305" s="126"/>
      <c r="KZ305" s="126"/>
      <c r="LJ305" s="126"/>
      <c r="LT305" s="126"/>
    </row>
    <row xmlns:x14ac="http://schemas.microsoft.com/office/spreadsheetml/2009/9/ac" r="306" s="3" customFormat="true" x14ac:dyDescent="0.25">
      <c r="A306" s="401"/>
      <c r="B306" s="126"/>
      <c r="L306" s="126"/>
      <c r="V306" s="126"/>
      <c r="AF306" s="126"/>
      <c r="AP306" s="126"/>
      <c r="AZ306" s="126"/>
      <c r="BJ306" s="126"/>
      <c r="BT306" s="126"/>
      <c r="CD306" s="126"/>
      <c r="CN306" s="126"/>
      <c r="CO306" s="126"/>
      <c r="CP306" s="126"/>
      <c r="CQ306" s="126"/>
      <c r="CR306" s="126"/>
      <c r="CS306" s="126"/>
      <c r="CT306" s="126"/>
      <c r="CU306" s="126"/>
      <c r="CX306" s="126"/>
      <c r="DH306" s="126"/>
      <c r="DR306" s="126"/>
      <c r="EB306" s="126"/>
      <c r="EL306" s="126"/>
      <c r="EV306" s="126"/>
      <c r="FF306" s="126"/>
      <c r="FP306" s="126"/>
      <c r="FZ306" s="126"/>
      <c r="GJ306" s="126"/>
      <c r="GT306" s="126"/>
      <c r="HD306" s="126"/>
      <c r="HN306" s="126"/>
      <c r="HX306" s="126"/>
      <c r="IH306" s="126"/>
      <c r="IR306" s="126"/>
      <c r="JB306" s="126"/>
      <c r="JL306" s="126"/>
      <c r="JV306" s="126"/>
      <c r="KF306" s="126"/>
      <c r="KP306" s="126"/>
      <c r="KZ306" s="126"/>
      <c r="LJ306" s="126"/>
      <c r="LT306" s="126"/>
    </row>
    <row xmlns:x14ac="http://schemas.microsoft.com/office/spreadsheetml/2009/9/ac" r="307" s="3" customFormat="true" x14ac:dyDescent="0.25">
      <c r="A307" s="401"/>
      <c r="B307" s="126"/>
      <c r="L307" s="126"/>
      <c r="V307" s="126"/>
      <c r="AF307" s="126"/>
      <c r="AP307" s="126"/>
      <c r="AZ307" s="126"/>
      <c r="BJ307" s="126"/>
      <c r="BT307" s="126"/>
      <c r="CD307" s="126"/>
      <c r="CN307" s="126"/>
      <c r="CO307" s="126"/>
      <c r="CP307" s="126"/>
      <c r="CQ307" s="126"/>
      <c r="CR307" s="126"/>
      <c r="CS307" s="126"/>
      <c r="CT307" s="126"/>
      <c r="CU307" s="126"/>
      <c r="CX307" s="126"/>
      <c r="DH307" s="126"/>
      <c r="DR307" s="126"/>
      <c r="EB307" s="126"/>
      <c r="EL307" s="126"/>
      <c r="EV307" s="126"/>
      <c r="FF307" s="126"/>
      <c r="FP307" s="126"/>
      <c r="FZ307" s="126"/>
      <c r="GJ307" s="126"/>
      <c r="GT307" s="126"/>
      <c r="HD307" s="126"/>
      <c r="HN307" s="126"/>
      <c r="HX307" s="126"/>
      <c r="IH307" s="126"/>
      <c r="IR307" s="126"/>
      <c r="JB307" s="126"/>
      <c r="JL307" s="126"/>
      <c r="JV307" s="126"/>
      <c r="KF307" s="126"/>
      <c r="KP307" s="126"/>
      <c r="KZ307" s="126"/>
      <c r="LJ307" s="126"/>
      <c r="LT307" s="126"/>
    </row>
    <row xmlns:x14ac="http://schemas.microsoft.com/office/spreadsheetml/2009/9/ac" r="308" s="3" customFormat="true" x14ac:dyDescent="0.25">
      <c r="A308" s="401"/>
      <c r="B308" s="126"/>
      <c r="L308" s="126"/>
      <c r="V308" s="126"/>
      <c r="AF308" s="126"/>
      <c r="AP308" s="126"/>
      <c r="AZ308" s="126"/>
      <c r="BJ308" s="126"/>
      <c r="BT308" s="126"/>
      <c r="CD308" s="126"/>
      <c r="CN308" s="126"/>
      <c r="CO308" s="126"/>
      <c r="CP308" s="126"/>
      <c r="CQ308" s="126"/>
      <c r="CR308" s="126"/>
      <c r="CS308" s="126"/>
      <c r="CT308" s="126"/>
      <c r="CU308" s="126"/>
      <c r="CX308" s="126"/>
      <c r="DH308" s="126"/>
      <c r="DR308" s="126"/>
      <c r="EB308" s="126"/>
      <c r="EL308" s="126"/>
      <c r="EV308" s="126"/>
      <c r="FF308" s="126"/>
      <c r="FP308" s="126"/>
      <c r="FZ308" s="126"/>
      <c r="GJ308" s="126"/>
      <c r="GT308" s="126"/>
      <c r="HD308" s="126"/>
      <c r="HN308" s="126"/>
      <c r="HX308" s="126"/>
      <c r="IH308" s="126"/>
      <c r="IR308" s="126"/>
      <c r="JB308" s="126"/>
      <c r="JL308" s="126"/>
      <c r="JV308" s="126"/>
      <c r="KF308" s="126"/>
      <c r="KP308" s="126"/>
      <c r="KZ308" s="126"/>
      <c r="LJ308" s="126"/>
      <c r="LT308" s="126"/>
    </row>
    <row xmlns:x14ac="http://schemas.microsoft.com/office/spreadsheetml/2009/9/ac" r="309" s="3" customFormat="true" x14ac:dyDescent="0.25">
      <c r="A309" s="401"/>
      <c r="B309" s="126"/>
      <c r="L309" s="126"/>
      <c r="V309" s="126"/>
      <c r="AF309" s="126"/>
      <c r="AP309" s="126"/>
      <c r="AZ309" s="126"/>
      <c r="BJ309" s="126"/>
      <c r="BT309" s="126"/>
      <c r="CD309" s="126"/>
      <c r="CN309" s="126"/>
      <c r="CO309" s="126"/>
      <c r="CP309" s="126"/>
      <c r="CQ309" s="126"/>
      <c r="CR309" s="126"/>
      <c r="CS309" s="126"/>
      <c r="CT309" s="126"/>
      <c r="CU309" s="126"/>
      <c r="CX309" s="126"/>
      <c r="DH309" s="126"/>
      <c r="DR309" s="126"/>
      <c r="EB309" s="126"/>
      <c r="EL309" s="126"/>
      <c r="EV309" s="126"/>
      <c r="FF309" s="126"/>
      <c r="FP309" s="126"/>
      <c r="FZ309" s="126"/>
      <c r="GJ309" s="126"/>
      <c r="GT309" s="126"/>
      <c r="HD309" s="126"/>
      <c r="HN309" s="126"/>
      <c r="HX309" s="126"/>
      <c r="IH309" s="126"/>
      <c r="IR309" s="126"/>
      <c r="JB309" s="126"/>
      <c r="JL309" s="126"/>
      <c r="JV309" s="126"/>
      <c r="KF309" s="126"/>
      <c r="KP309" s="126"/>
      <c r="KZ309" s="126"/>
      <c r="LJ309" s="126"/>
      <c r="LT309" s="126"/>
    </row>
    <row xmlns:x14ac="http://schemas.microsoft.com/office/spreadsheetml/2009/9/ac" r="310" s="3" customFormat="true" x14ac:dyDescent="0.25">
      <c r="A310" s="401"/>
      <c r="B310" s="126"/>
      <c r="L310" s="126"/>
      <c r="V310" s="126"/>
      <c r="AF310" s="126"/>
      <c r="AP310" s="126"/>
      <c r="AZ310" s="126"/>
      <c r="BJ310" s="126"/>
      <c r="BT310" s="126"/>
      <c r="CD310" s="126"/>
      <c r="CN310" s="126"/>
      <c r="CO310" s="126"/>
      <c r="CP310" s="126"/>
      <c r="CQ310" s="126"/>
      <c r="CR310" s="126"/>
      <c r="CS310" s="126"/>
      <c r="CT310" s="126"/>
      <c r="CU310" s="126"/>
      <c r="CX310" s="126"/>
      <c r="DH310" s="126"/>
      <c r="DR310" s="126"/>
      <c r="EB310" s="126"/>
      <c r="EL310" s="126"/>
      <c r="EV310" s="126"/>
      <c r="FF310" s="126"/>
      <c r="FP310" s="126"/>
      <c r="FZ310" s="126"/>
      <c r="GJ310" s="126"/>
      <c r="GT310" s="126"/>
      <c r="HD310" s="126"/>
      <c r="HN310" s="126"/>
      <c r="HX310" s="126"/>
      <c r="IH310" s="126"/>
      <c r="IR310" s="126"/>
      <c r="JB310" s="126"/>
      <c r="JL310" s="126"/>
      <c r="JV310" s="126"/>
      <c r="KF310" s="126"/>
      <c r="KP310" s="126"/>
      <c r="KZ310" s="126"/>
      <c r="LJ310" s="126"/>
      <c r="LT310" s="126"/>
    </row>
    <row xmlns:x14ac="http://schemas.microsoft.com/office/spreadsheetml/2009/9/ac" r="311" s="3" customFormat="true" x14ac:dyDescent="0.25">
      <c r="A311" s="401"/>
      <c r="B311" s="126"/>
      <c r="L311" s="126"/>
      <c r="V311" s="126"/>
      <c r="AF311" s="126"/>
      <c r="AP311" s="126"/>
      <c r="AZ311" s="126"/>
      <c r="BJ311" s="126"/>
      <c r="BT311" s="126"/>
      <c r="CD311" s="126"/>
      <c r="CN311" s="126"/>
      <c r="CO311" s="126"/>
      <c r="CP311" s="126"/>
      <c r="CQ311" s="126"/>
      <c r="CR311" s="126"/>
      <c r="CS311" s="126"/>
      <c r="CT311" s="126"/>
      <c r="CU311" s="126"/>
      <c r="CX311" s="126"/>
      <c r="DH311" s="126"/>
      <c r="DR311" s="126"/>
      <c r="EB311" s="126"/>
      <c r="EL311" s="126"/>
      <c r="EV311" s="126"/>
      <c r="FF311" s="126"/>
      <c r="FP311" s="126"/>
      <c r="FZ311" s="126"/>
      <c r="GJ311" s="126"/>
      <c r="GT311" s="126"/>
      <c r="HD311" s="126"/>
      <c r="HN311" s="126"/>
      <c r="HX311" s="126"/>
      <c r="IH311" s="126"/>
      <c r="IR311" s="126"/>
      <c r="JB311" s="126"/>
      <c r="JL311" s="126"/>
      <c r="JV311" s="126"/>
      <c r="KF311" s="126"/>
      <c r="KP311" s="126"/>
      <c r="KZ311" s="126"/>
      <c r="LJ311" s="126"/>
      <c r="LT311" s="126"/>
    </row>
    <row xmlns:x14ac="http://schemas.microsoft.com/office/spreadsheetml/2009/9/ac" r="312" s="3" customFormat="true" x14ac:dyDescent="0.25">
      <c r="A312" s="401"/>
      <c r="B312" s="126"/>
      <c r="L312" s="126"/>
      <c r="V312" s="126"/>
      <c r="AF312" s="126"/>
      <c r="AP312" s="126"/>
      <c r="AZ312" s="126"/>
      <c r="BJ312" s="126"/>
      <c r="BT312" s="126"/>
      <c r="CD312" s="126"/>
      <c r="CN312" s="126"/>
      <c r="CO312" s="126"/>
      <c r="CP312" s="126"/>
      <c r="CQ312" s="126"/>
      <c r="CR312" s="126"/>
      <c r="CS312" s="126"/>
      <c r="CT312" s="126"/>
      <c r="CU312" s="126"/>
      <c r="CX312" s="126"/>
      <c r="DH312" s="126"/>
      <c r="DR312" s="126"/>
      <c r="EB312" s="126"/>
      <c r="EL312" s="126"/>
      <c r="EV312" s="126"/>
      <c r="FF312" s="126"/>
      <c r="FP312" s="126"/>
      <c r="FZ312" s="126"/>
      <c r="GJ312" s="126"/>
      <c r="GT312" s="126"/>
      <c r="HD312" s="126"/>
      <c r="HN312" s="126"/>
      <c r="HX312" s="126"/>
      <c r="IH312" s="126"/>
      <c r="IR312" s="126"/>
      <c r="JB312" s="126"/>
      <c r="JL312" s="126"/>
      <c r="JV312" s="126"/>
      <c r="KF312" s="126"/>
      <c r="KP312" s="126"/>
      <c r="KZ312" s="126"/>
      <c r="LJ312" s="126"/>
      <c r="LT312" s="126"/>
    </row>
    <row xmlns:x14ac="http://schemas.microsoft.com/office/spreadsheetml/2009/9/ac" r="313" s="3" customFormat="true" x14ac:dyDescent="0.25">
      <c r="A313" s="401"/>
      <c r="B313" s="126"/>
      <c r="L313" s="126"/>
      <c r="V313" s="126"/>
      <c r="AF313" s="126"/>
      <c r="AP313" s="126"/>
      <c r="AZ313" s="126"/>
      <c r="BJ313" s="126"/>
      <c r="BT313" s="126"/>
      <c r="CD313" s="126"/>
      <c r="CN313" s="126"/>
      <c r="CO313" s="126"/>
      <c r="CP313" s="126"/>
      <c r="CQ313" s="126"/>
      <c r="CR313" s="126"/>
      <c r="CS313" s="126"/>
      <c r="CT313" s="126"/>
      <c r="CU313" s="126"/>
      <c r="CX313" s="126"/>
      <c r="DH313" s="126"/>
      <c r="DR313" s="126"/>
      <c r="EB313" s="126"/>
      <c r="EL313" s="126"/>
      <c r="EV313" s="126"/>
      <c r="FF313" s="126"/>
      <c r="FP313" s="126"/>
      <c r="FZ313" s="126"/>
      <c r="GJ313" s="126"/>
      <c r="GT313" s="126"/>
      <c r="HD313" s="126"/>
      <c r="HN313" s="126"/>
      <c r="HX313" s="126"/>
      <c r="IH313" s="126"/>
      <c r="IR313" s="126"/>
      <c r="JB313" s="126"/>
      <c r="JL313" s="126"/>
      <c r="JV313" s="126"/>
      <c r="KF313" s="126"/>
      <c r="KP313" s="126"/>
      <c r="KZ313" s="126"/>
      <c r="LJ313" s="126"/>
      <c r="LT313" s="126"/>
    </row>
    <row xmlns:x14ac="http://schemas.microsoft.com/office/spreadsheetml/2009/9/ac" r="314" s="3" customFormat="true" x14ac:dyDescent="0.25">
      <c r="A314" s="401"/>
      <c r="B314" s="126"/>
      <c r="L314" s="126"/>
      <c r="V314" s="126"/>
      <c r="AF314" s="126"/>
      <c r="AP314" s="126"/>
      <c r="AZ314" s="126"/>
      <c r="BJ314" s="126"/>
      <c r="BT314" s="126"/>
      <c r="CD314" s="126"/>
      <c r="CN314" s="126"/>
      <c r="CO314" s="126"/>
      <c r="CP314" s="126"/>
      <c r="CQ314" s="126"/>
      <c r="CR314" s="126"/>
      <c r="CS314" s="126"/>
      <c r="CT314" s="126"/>
      <c r="CU314" s="126"/>
      <c r="CX314" s="126"/>
      <c r="DH314" s="126"/>
      <c r="DR314" s="126"/>
      <c r="EB314" s="126"/>
      <c r="EL314" s="126"/>
      <c r="EV314" s="126"/>
      <c r="FF314" s="126"/>
      <c r="FP314" s="126"/>
      <c r="FZ314" s="126"/>
      <c r="GJ314" s="126"/>
      <c r="GT314" s="126"/>
      <c r="HD314" s="126"/>
      <c r="HN314" s="126"/>
      <c r="HX314" s="126"/>
      <c r="IH314" s="126"/>
      <c r="IR314" s="126"/>
      <c r="JB314" s="126"/>
      <c r="JL314" s="126"/>
      <c r="JV314" s="126"/>
      <c r="KF314" s="126"/>
      <c r="KP314" s="126"/>
      <c r="KZ314" s="126"/>
      <c r="LJ314" s="126"/>
      <c r="LT314" s="126"/>
    </row>
    <row xmlns:x14ac="http://schemas.microsoft.com/office/spreadsheetml/2009/9/ac" r="315" s="3" customFormat="true" x14ac:dyDescent="0.25">
      <c r="A315" s="401"/>
      <c r="B315" s="126"/>
      <c r="L315" s="126"/>
      <c r="V315" s="126"/>
      <c r="AF315" s="126"/>
      <c r="AP315" s="126"/>
      <c r="AZ315" s="126"/>
      <c r="BJ315" s="126"/>
      <c r="BT315" s="126"/>
      <c r="CD315" s="126"/>
      <c r="CN315" s="126"/>
      <c r="CO315" s="126"/>
      <c r="CP315" s="126"/>
      <c r="CQ315" s="126"/>
      <c r="CR315" s="126"/>
      <c r="CS315" s="126"/>
      <c r="CT315" s="126"/>
      <c r="CU315" s="126"/>
      <c r="CX315" s="126"/>
      <c r="DH315" s="126"/>
      <c r="DR315" s="126"/>
      <c r="EB315" s="126"/>
      <c r="EL315" s="126"/>
      <c r="EV315" s="126"/>
      <c r="FF315" s="126"/>
      <c r="FP315" s="126"/>
      <c r="FZ315" s="126"/>
      <c r="GJ315" s="126"/>
      <c r="GT315" s="126"/>
      <c r="HD315" s="126"/>
      <c r="HN315" s="126"/>
      <c r="HX315" s="126"/>
      <c r="IH315" s="126"/>
      <c r="IR315" s="126"/>
      <c r="JB315" s="126"/>
      <c r="JL315" s="126"/>
      <c r="JV315" s="126"/>
      <c r="KF315" s="126"/>
      <c r="KP315" s="126"/>
      <c r="KZ315" s="126"/>
      <c r="LJ315" s="126"/>
      <c r="LT315" s="126"/>
    </row>
    <row xmlns:x14ac="http://schemas.microsoft.com/office/spreadsheetml/2009/9/ac" r="316" s="3" customFormat="true" x14ac:dyDescent="0.25">
      <c r="A316" s="401"/>
      <c r="B316" s="126"/>
      <c r="L316" s="126"/>
      <c r="V316" s="126"/>
      <c r="AF316" s="126"/>
      <c r="AP316" s="126"/>
      <c r="AZ316" s="126"/>
      <c r="BJ316" s="126"/>
      <c r="BT316" s="126"/>
      <c r="CD316" s="126"/>
      <c r="CN316" s="126"/>
      <c r="CO316" s="126"/>
      <c r="CP316" s="126"/>
      <c r="CQ316" s="126"/>
      <c r="CR316" s="126"/>
      <c r="CS316" s="126"/>
      <c r="CT316" s="126"/>
      <c r="CU316" s="126"/>
      <c r="CX316" s="126"/>
      <c r="DH316" s="126"/>
      <c r="DR316" s="126"/>
      <c r="EB316" s="126"/>
      <c r="EL316" s="126"/>
      <c r="EV316" s="126"/>
      <c r="FF316" s="126"/>
      <c r="FP316" s="126"/>
      <c r="FZ316" s="126"/>
      <c r="GJ316" s="126"/>
      <c r="GT316" s="126"/>
      <c r="HD316" s="126"/>
      <c r="HN316" s="126"/>
      <c r="HX316" s="126"/>
      <c r="IH316" s="126"/>
      <c r="IR316" s="126"/>
      <c r="JB316" s="126"/>
      <c r="JL316" s="126"/>
      <c r="JV316" s="126"/>
      <c r="KF316" s="126"/>
      <c r="KP316" s="126"/>
      <c r="KZ316" s="126"/>
      <c r="LJ316" s="126"/>
      <c r="LT316" s="126"/>
    </row>
    <row xmlns:x14ac="http://schemas.microsoft.com/office/spreadsheetml/2009/9/ac" r="317" s="3" customFormat="true" x14ac:dyDescent="0.25">
      <c r="A317" s="401"/>
      <c r="B317" s="126"/>
      <c r="L317" s="126"/>
      <c r="V317" s="126"/>
      <c r="AF317" s="126"/>
      <c r="AP317" s="126"/>
      <c r="AZ317" s="126"/>
      <c r="BJ317" s="126"/>
      <c r="BT317" s="126"/>
      <c r="CD317" s="126"/>
      <c r="CN317" s="126"/>
      <c r="CO317" s="126"/>
      <c r="CP317" s="126"/>
      <c r="CQ317" s="126"/>
      <c r="CR317" s="126"/>
      <c r="CS317" s="126"/>
      <c r="CT317" s="126"/>
      <c r="CU317" s="126"/>
      <c r="CX317" s="126"/>
      <c r="DH317" s="126"/>
      <c r="DR317" s="126"/>
      <c r="EB317" s="126"/>
      <c r="EL317" s="126"/>
      <c r="EV317" s="126"/>
      <c r="FF317" s="126"/>
      <c r="FP317" s="126"/>
      <c r="FZ317" s="126"/>
      <c r="GJ317" s="126"/>
      <c r="GT317" s="126"/>
      <c r="HD317" s="126"/>
      <c r="HN317" s="126"/>
      <c r="HX317" s="126"/>
      <c r="IH317" s="126"/>
      <c r="IR317" s="126"/>
      <c r="JB317" s="126"/>
      <c r="JL317" s="126"/>
      <c r="JV317" s="126"/>
      <c r="KF317" s="126"/>
      <c r="KP317" s="126"/>
      <c r="KZ317" s="126"/>
      <c r="LJ317" s="126"/>
      <c r="LT317" s="126"/>
    </row>
    <row xmlns:x14ac="http://schemas.microsoft.com/office/spreadsheetml/2009/9/ac" r="318" s="3" customFormat="true" x14ac:dyDescent="0.25">
      <c r="A318" s="401"/>
      <c r="B318" s="126"/>
      <c r="L318" s="126"/>
      <c r="V318" s="126"/>
      <c r="AF318" s="126"/>
      <c r="AP318" s="126"/>
      <c r="AZ318" s="126"/>
      <c r="BJ318" s="126"/>
      <c r="BT318" s="126"/>
      <c r="CD318" s="126"/>
      <c r="CN318" s="126"/>
      <c r="CO318" s="126"/>
      <c r="CP318" s="126"/>
      <c r="CQ318" s="126"/>
      <c r="CR318" s="126"/>
      <c r="CS318" s="126"/>
      <c r="CT318" s="126"/>
      <c r="CU318" s="126"/>
      <c r="CX318" s="126"/>
      <c r="DH318" s="126"/>
      <c r="DR318" s="126"/>
      <c r="EB318" s="126"/>
      <c r="EL318" s="126"/>
      <c r="EV318" s="126"/>
      <c r="FF318" s="126"/>
      <c r="FP318" s="126"/>
      <c r="FZ318" s="126"/>
      <c r="GJ318" s="126"/>
      <c r="GT318" s="126"/>
      <c r="HD318" s="126"/>
      <c r="HN318" s="126"/>
      <c r="HX318" s="126"/>
      <c r="IH318" s="126"/>
      <c r="IR318" s="126"/>
      <c r="JB318" s="126"/>
      <c r="JL318" s="126"/>
      <c r="JV318" s="126"/>
      <c r="KF318" s="126"/>
      <c r="KP318" s="126"/>
      <c r="KZ318" s="126"/>
      <c r="LJ318" s="126"/>
      <c r="LT318" s="126"/>
    </row>
    <row xmlns:x14ac="http://schemas.microsoft.com/office/spreadsheetml/2009/9/ac" r="319" s="3" customFormat="true" x14ac:dyDescent="0.25">
      <c r="A319" s="401"/>
      <c r="B319" s="126"/>
      <c r="L319" s="126"/>
      <c r="V319" s="126"/>
      <c r="AF319" s="126"/>
      <c r="AP319" s="126"/>
      <c r="AZ319" s="126"/>
      <c r="BJ319" s="126"/>
      <c r="BT319" s="126"/>
      <c r="CD319" s="126"/>
      <c r="CN319" s="126"/>
      <c r="CO319" s="126"/>
      <c r="CP319" s="126"/>
      <c r="CQ319" s="126"/>
      <c r="CR319" s="126"/>
      <c r="CS319" s="126"/>
      <c r="CT319" s="126"/>
      <c r="CU319" s="126"/>
      <c r="CX319" s="126"/>
      <c r="DH319" s="126"/>
      <c r="DR319" s="126"/>
      <c r="EB319" s="126"/>
      <c r="EL319" s="126"/>
      <c r="EV319" s="126"/>
      <c r="FF319" s="126"/>
      <c r="FP319" s="126"/>
      <c r="FZ319" s="126"/>
      <c r="GJ319" s="126"/>
      <c r="GT319" s="126"/>
      <c r="HD319" s="126"/>
      <c r="HN319" s="126"/>
      <c r="HX319" s="126"/>
      <c r="IH319" s="126"/>
      <c r="IR319" s="126"/>
      <c r="JB319" s="126"/>
      <c r="JL319" s="126"/>
      <c r="JV319" s="126"/>
      <c r="KF319" s="126"/>
      <c r="KP319" s="126"/>
      <c r="KZ319" s="126"/>
      <c r="LJ319" s="126"/>
      <c r="LT319" s="126"/>
    </row>
    <row xmlns:x14ac="http://schemas.microsoft.com/office/spreadsheetml/2009/9/ac" r="320" s="3" customFormat="true" x14ac:dyDescent="0.25">
      <c r="A320" s="401"/>
      <c r="B320" s="126"/>
      <c r="L320" s="126"/>
      <c r="V320" s="126"/>
      <c r="AF320" s="126"/>
      <c r="AP320" s="126"/>
      <c r="AZ320" s="126"/>
      <c r="BJ320" s="126"/>
      <c r="BT320" s="126"/>
      <c r="CD320" s="126"/>
      <c r="CN320" s="126"/>
      <c r="CO320" s="126"/>
      <c r="CP320" s="126"/>
      <c r="CQ320" s="126"/>
      <c r="CR320" s="126"/>
      <c r="CS320" s="126"/>
      <c r="CT320" s="126"/>
      <c r="CU320" s="126"/>
      <c r="CX320" s="126"/>
      <c r="DH320" s="126"/>
      <c r="DR320" s="126"/>
      <c r="EB320" s="126"/>
      <c r="EL320" s="126"/>
      <c r="EV320" s="126"/>
      <c r="FF320" s="126"/>
      <c r="FP320" s="126"/>
      <c r="FZ320" s="126"/>
      <c r="GJ320" s="126"/>
      <c r="GT320" s="126"/>
      <c r="HD320" s="126"/>
      <c r="HN320" s="126"/>
      <c r="HX320" s="126"/>
      <c r="IH320" s="126"/>
      <c r="IR320" s="126"/>
      <c r="JB320" s="126"/>
      <c r="JL320" s="126"/>
      <c r="JV320" s="126"/>
      <c r="KF320" s="126"/>
      <c r="KP320" s="126"/>
      <c r="KZ320" s="126"/>
      <c r="LJ320" s="126"/>
      <c r="LT320" s="126"/>
    </row>
    <row xmlns:x14ac="http://schemas.microsoft.com/office/spreadsheetml/2009/9/ac" r="321" s="3" customFormat="true" x14ac:dyDescent="0.25">
      <c r="A321" s="401"/>
      <c r="B321" s="126"/>
      <c r="L321" s="126"/>
      <c r="V321" s="126"/>
      <c r="AF321" s="126"/>
      <c r="AP321" s="126"/>
      <c r="AZ321" s="126"/>
      <c r="BJ321" s="126"/>
      <c r="BT321" s="126"/>
      <c r="CD321" s="126"/>
      <c r="CN321" s="126"/>
      <c r="CO321" s="126"/>
      <c r="CP321" s="126"/>
      <c r="CQ321" s="126"/>
      <c r="CR321" s="126"/>
      <c r="CS321" s="126"/>
      <c r="CT321" s="126"/>
      <c r="CU321" s="126"/>
      <c r="CX321" s="126"/>
      <c r="DH321" s="126"/>
      <c r="DR321" s="126"/>
      <c r="EB321" s="126"/>
      <c r="EL321" s="126"/>
      <c r="EV321" s="126"/>
      <c r="FF321" s="126"/>
      <c r="FP321" s="126"/>
      <c r="FZ321" s="126"/>
      <c r="GJ321" s="126"/>
      <c r="GT321" s="126"/>
      <c r="HD321" s="126"/>
      <c r="HN321" s="126"/>
      <c r="HX321" s="126"/>
      <c r="IH321" s="126"/>
      <c r="IR321" s="126"/>
      <c r="JB321" s="126"/>
      <c r="JL321" s="126"/>
      <c r="JV321" s="126"/>
      <c r="KF321" s="126"/>
      <c r="KP321" s="126"/>
      <c r="KZ321" s="126"/>
      <c r="LJ321" s="126"/>
      <c r="LT321" s="126"/>
    </row>
    <row xmlns:x14ac="http://schemas.microsoft.com/office/spreadsheetml/2009/9/ac" r="322" s="3" customFormat="true" x14ac:dyDescent="0.25">
      <c r="A322" s="401"/>
      <c r="B322" s="126"/>
      <c r="L322" s="126"/>
      <c r="V322" s="126"/>
      <c r="AF322" s="126"/>
      <c r="AP322" s="126"/>
      <c r="AZ322" s="126"/>
      <c r="BJ322" s="126"/>
      <c r="BT322" s="126"/>
      <c r="CD322" s="126"/>
      <c r="CN322" s="126"/>
      <c r="CO322" s="126"/>
      <c r="CP322" s="126"/>
      <c r="CQ322" s="126"/>
      <c r="CR322" s="126"/>
      <c r="CS322" s="126"/>
      <c r="CT322" s="126"/>
      <c r="CU322" s="126"/>
      <c r="CX322" s="126"/>
      <c r="DH322" s="126"/>
      <c r="DR322" s="126"/>
      <c r="EB322" s="126"/>
      <c r="EL322" s="126"/>
      <c r="EV322" s="126"/>
      <c r="FF322" s="126"/>
      <c r="FP322" s="126"/>
      <c r="FZ322" s="126"/>
      <c r="GJ322" s="126"/>
      <c r="GT322" s="126"/>
      <c r="HD322" s="126"/>
      <c r="HN322" s="126"/>
      <c r="HX322" s="126"/>
      <c r="IH322" s="126"/>
      <c r="IR322" s="126"/>
      <c r="JB322" s="126"/>
      <c r="JL322" s="126"/>
      <c r="JV322" s="126"/>
      <c r="KF322" s="126"/>
      <c r="KP322" s="126"/>
      <c r="KZ322" s="126"/>
      <c r="LJ322" s="126"/>
      <c r="LT322" s="126"/>
    </row>
    <row xmlns:x14ac="http://schemas.microsoft.com/office/spreadsheetml/2009/9/ac" r="323" s="3" customFormat="true" x14ac:dyDescent="0.25">
      <c r="A323" s="401"/>
      <c r="B323" s="126"/>
      <c r="L323" s="126"/>
      <c r="V323" s="126"/>
      <c r="AF323" s="126"/>
      <c r="AP323" s="126"/>
      <c r="AZ323" s="126"/>
      <c r="BJ323" s="126"/>
      <c r="BT323" s="126"/>
      <c r="CD323" s="126"/>
      <c r="CN323" s="126"/>
      <c r="CO323" s="126"/>
      <c r="CP323" s="126"/>
      <c r="CQ323" s="126"/>
      <c r="CR323" s="126"/>
      <c r="CS323" s="126"/>
      <c r="CT323" s="126"/>
      <c r="CU323" s="126"/>
      <c r="CX323" s="126"/>
      <c r="DH323" s="126"/>
      <c r="DR323" s="126"/>
      <c r="EB323" s="126"/>
      <c r="EL323" s="126"/>
      <c r="EV323" s="126"/>
      <c r="FF323" s="126"/>
      <c r="FP323" s="126"/>
      <c r="FZ323" s="126"/>
      <c r="GJ323" s="126"/>
      <c r="GT323" s="126"/>
      <c r="HD323" s="126"/>
      <c r="HN323" s="126"/>
      <c r="HX323" s="126"/>
      <c r="IH323" s="126"/>
      <c r="IR323" s="126"/>
      <c r="JB323" s="126"/>
      <c r="JL323" s="126"/>
      <c r="JV323" s="126"/>
      <c r="KF323" s="126"/>
      <c r="KP323" s="126"/>
      <c r="KZ323" s="126"/>
      <c r="LJ323" s="126"/>
      <c r="LT323" s="126"/>
    </row>
    <row xmlns:x14ac="http://schemas.microsoft.com/office/spreadsheetml/2009/9/ac" r="324" s="3" customFormat="true" x14ac:dyDescent="0.25">
      <c r="A324" s="401"/>
      <c r="B324" s="126"/>
      <c r="L324" s="126"/>
      <c r="V324" s="126"/>
      <c r="AF324" s="126"/>
      <c r="AP324" s="126"/>
      <c r="AZ324" s="126"/>
      <c r="BJ324" s="126"/>
      <c r="BT324" s="126"/>
      <c r="CD324" s="126"/>
      <c r="CN324" s="126"/>
      <c r="CO324" s="126"/>
      <c r="CP324" s="126"/>
      <c r="CQ324" s="126"/>
      <c r="CR324" s="126"/>
      <c r="CS324" s="126"/>
      <c r="CT324" s="126"/>
      <c r="CU324" s="126"/>
      <c r="CX324" s="126"/>
      <c r="DH324" s="126"/>
      <c r="DR324" s="126"/>
      <c r="EB324" s="126"/>
      <c r="EL324" s="126"/>
      <c r="EV324" s="126"/>
      <c r="FF324" s="126"/>
      <c r="FP324" s="126"/>
      <c r="FZ324" s="126"/>
      <c r="GJ324" s="126"/>
      <c r="GT324" s="126"/>
      <c r="HD324" s="126"/>
      <c r="HN324" s="126"/>
      <c r="HX324" s="126"/>
      <c r="IH324" s="126"/>
      <c r="IR324" s="126"/>
      <c r="JB324" s="126"/>
      <c r="JL324" s="126"/>
      <c r="JV324" s="126"/>
      <c r="KF324" s="126"/>
      <c r="KP324" s="126"/>
      <c r="KZ324" s="126"/>
      <c r="LJ324" s="126"/>
      <c r="LT324" s="126"/>
    </row>
    <row xmlns:x14ac="http://schemas.microsoft.com/office/spreadsheetml/2009/9/ac" r="325" s="3" customFormat="true" x14ac:dyDescent="0.25">
      <c r="A325" s="401"/>
      <c r="B325" s="126"/>
      <c r="L325" s="126"/>
      <c r="V325" s="126"/>
      <c r="AF325" s="126"/>
      <c r="AP325" s="126"/>
      <c r="AZ325" s="126"/>
      <c r="BJ325" s="126"/>
      <c r="BT325" s="126"/>
      <c r="CD325" s="126"/>
      <c r="CN325" s="126"/>
      <c r="CO325" s="126"/>
      <c r="CP325" s="126"/>
      <c r="CQ325" s="126"/>
      <c r="CR325" s="126"/>
      <c r="CS325" s="126"/>
      <c r="CT325" s="126"/>
      <c r="CU325" s="126"/>
      <c r="CX325" s="126"/>
      <c r="DH325" s="126"/>
      <c r="DR325" s="126"/>
      <c r="EB325" s="126"/>
      <c r="EL325" s="126"/>
      <c r="EV325" s="126"/>
      <c r="FF325" s="126"/>
      <c r="FP325" s="126"/>
      <c r="FZ325" s="126"/>
      <c r="GJ325" s="126"/>
      <c r="GT325" s="126"/>
      <c r="HD325" s="126"/>
      <c r="HN325" s="126"/>
      <c r="HX325" s="126"/>
      <c r="IH325" s="126"/>
      <c r="IR325" s="126"/>
      <c r="JB325" s="126"/>
      <c r="JL325" s="126"/>
      <c r="JV325" s="126"/>
      <c r="KF325" s="126"/>
      <c r="KP325" s="126"/>
      <c r="KZ325" s="126"/>
      <c r="LJ325" s="126"/>
      <c r="LT325" s="126"/>
    </row>
    <row xmlns:x14ac="http://schemas.microsoft.com/office/spreadsheetml/2009/9/ac" r="326" s="3" customFormat="true" x14ac:dyDescent="0.25">
      <c r="A326" s="401"/>
      <c r="B326" s="126"/>
      <c r="L326" s="126"/>
      <c r="V326" s="126"/>
      <c r="AF326" s="126"/>
      <c r="AP326" s="126"/>
      <c r="AZ326" s="126"/>
      <c r="BJ326" s="126"/>
      <c r="BT326" s="126"/>
      <c r="CD326" s="126"/>
      <c r="CN326" s="126"/>
      <c r="CO326" s="126"/>
      <c r="CP326" s="126"/>
      <c r="CQ326" s="126"/>
      <c r="CR326" s="126"/>
      <c r="CS326" s="126"/>
      <c r="CT326" s="126"/>
      <c r="CU326" s="126"/>
      <c r="CX326" s="126"/>
      <c r="DH326" s="126"/>
      <c r="DR326" s="126"/>
      <c r="EB326" s="126"/>
      <c r="EL326" s="126"/>
      <c r="EV326" s="126"/>
      <c r="FF326" s="126"/>
      <c r="FP326" s="126"/>
      <c r="FZ326" s="126"/>
      <c r="GJ326" s="126"/>
      <c r="GT326" s="126"/>
      <c r="HD326" s="126"/>
      <c r="HN326" s="126"/>
      <c r="HX326" s="126"/>
      <c r="IH326" s="126"/>
      <c r="IR326" s="126"/>
      <c r="JB326" s="126"/>
      <c r="JL326" s="126"/>
      <c r="JV326" s="126"/>
      <c r="KF326" s="126"/>
      <c r="KP326" s="126"/>
      <c r="KZ326" s="126"/>
      <c r="LJ326" s="126"/>
      <c r="LT326" s="126"/>
    </row>
    <row xmlns:x14ac="http://schemas.microsoft.com/office/spreadsheetml/2009/9/ac" r="327" s="3" customFormat="true" x14ac:dyDescent="0.25">
      <c r="A327" s="401"/>
      <c r="B327" s="126"/>
      <c r="L327" s="126"/>
      <c r="V327" s="126"/>
      <c r="AF327" s="126"/>
      <c r="AP327" s="126"/>
      <c r="AZ327" s="126"/>
      <c r="BJ327" s="126"/>
      <c r="BT327" s="126"/>
      <c r="CD327" s="126"/>
      <c r="CN327" s="126"/>
      <c r="CO327" s="126"/>
      <c r="CP327" s="126"/>
      <c r="CQ327" s="126"/>
      <c r="CR327" s="126"/>
      <c r="CS327" s="126"/>
      <c r="CT327" s="126"/>
      <c r="CU327" s="126"/>
      <c r="CX327" s="126"/>
      <c r="DH327" s="126"/>
      <c r="DR327" s="126"/>
      <c r="EB327" s="126"/>
      <c r="EL327" s="126"/>
      <c r="EV327" s="126"/>
      <c r="FF327" s="126"/>
      <c r="FP327" s="126"/>
      <c r="FZ327" s="126"/>
      <c r="GJ327" s="126"/>
      <c r="GT327" s="126"/>
      <c r="HD327" s="126"/>
      <c r="HN327" s="126"/>
      <c r="HX327" s="126"/>
      <c r="IH327" s="126"/>
      <c r="IR327" s="126"/>
      <c r="JB327" s="126"/>
      <c r="JL327" s="126"/>
      <c r="JV327" s="126"/>
      <c r="KF327" s="126"/>
      <c r="KP327" s="126"/>
      <c r="KZ327" s="126"/>
      <c r="LJ327" s="126"/>
      <c r="LT327" s="126"/>
    </row>
    <row xmlns:x14ac="http://schemas.microsoft.com/office/spreadsheetml/2009/9/ac" r="328" s="3" customFormat="true" x14ac:dyDescent="0.25">
      <c r="A328" s="401"/>
      <c r="B328" s="126"/>
      <c r="L328" s="126"/>
      <c r="V328" s="126"/>
      <c r="AF328" s="126"/>
      <c r="AP328" s="126"/>
      <c r="AZ328" s="126"/>
      <c r="BJ328" s="126"/>
      <c r="BT328" s="126"/>
      <c r="CD328" s="126"/>
      <c r="CN328" s="126"/>
      <c r="CO328" s="126"/>
      <c r="CP328" s="126"/>
      <c r="CQ328" s="126"/>
      <c r="CR328" s="126"/>
      <c r="CS328" s="126"/>
      <c r="CT328" s="126"/>
      <c r="CU328" s="126"/>
      <c r="CX328" s="126"/>
      <c r="DH328" s="126"/>
      <c r="DR328" s="126"/>
      <c r="EB328" s="126"/>
      <c r="EL328" s="126"/>
      <c r="EV328" s="126"/>
      <c r="FF328" s="126"/>
      <c r="FP328" s="126"/>
      <c r="FZ328" s="126"/>
      <c r="GJ328" s="126"/>
      <c r="GT328" s="126"/>
      <c r="HD328" s="126"/>
      <c r="HN328" s="126"/>
      <c r="HX328" s="126"/>
      <c r="IH328" s="126"/>
      <c r="IR328" s="126"/>
      <c r="JB328" s="126"/>
      <c r="JL328" s="126"/>
      <c r="JV328" s="126"/>
      <c r="KF328" s="126"/>
      <c r="KP328" s="126"/>
      <c r="KZ328" s="126"/>
      <c r="LJ328" s="126"/>
      <c r="LT328" s="126"/>
    </row>
    <row xmlns:x14ac="http://schemas.microsoft.com/office/spreadsheetml/2009/9/ac" r="329" s="3" customFormat="true" x14ac:dyDescent="0.25">
      <c r="A329" s="401"/>
      <c r="B329" s="126"/>
      <c r="L329" s="126"/>
      <c r="V329" s="126"/>
      <c r="AF329" s="126"/>
      <c r="AP329" s="126"/>
      <c r="AZ329" s="126"/>
      <c r="BJ329" s="126"/>
      <c r="BT329" s="126"/>
      <c r="CD329" s="126"/>
      <c r="CN329" s="126"/>
      <c r="CO329" s="126"/>
      <c r="CP329" s="126"/>
      <c r="CQ329" s="126"/>
      <c r="CR329" s="126"/>
      <c r="CS329" s="126"/>
      <c r="CT329" s="126"/>
      <c r="CU329" s="126"/>
      <c r="CX329" s="126"/>
      <c r="DH329" s="126"/>
      <c r="DR329" s="126"/>
      <c r="EB329" s="126"/>
      <c r="EL329" s="126"/>
      <c r="EV329" s="126"/>
      <c r="FF329" s="126"/>
      <c r="FP329" s="126"/>
      <c r="FZ329" s="126"/>
      <c r="GJ329" s="126"/>
      <c r="GT329" s="126"/>
      <c r="HD329" s="126"/>
      <c r="HN329" s="126"/>
      <c r="HX329" s="126"/>
      <c r="IH329" s="126"/>
      <c r="IR329" s="126"/>
      <c r="JB329" s="126"/>
      <c r="JL329" s="126"/>
      <c r="JV329" s="126"/>
      <c r="KF329" s="126"/>
      <c r="KP329" s="126"/>
      <c r="KZ329" s="126"/>
      <c r="LJ329" s="126"/>
      <c r="LT329" s="126"/>
    </row>
    <row xmlns:x14ac="http://schemas.microsoft.com/office/spreadsheetml/2009/9/ac" r="330" s="3" customFormat="true" x14ac:dyDescent="0.25">
      <c r="A330" s="401"/>
      <c r="B330" s="126"/>
      <c r="L330" s="126"/>
      <c r="V330" s="126"/>
      <c r="AF330" s="126"/>
      <c r="AP330" s="126"/>
      <c r="AZ330" s="126"/>
      <c r="BJ330" s="126"/>
      <c r="BT330" s="126"/>
      <c r="CD330" s="126"/>
      <c r="CN330" s="126"/>
      <c r="CO330" s="126"/>
      <c r="CP330" s="126"/>
      <c r="CQ330" s="126"/>
      <c r="CR330" s="126"/>
      <c r="CS330" s="126"/>
      <c r="CT330" s="126"/>
      <c r="CU330" s="126"/>
      <c r="CX330" s="126"/>
      <c r="DH330" s="126"/>
      <c r="DR330" s="126"/>
      <c r="EB330" s="126"/>
      <c r="EL330" s="126"/>
      <c r="EV330" s="126"/>
      <c r="FF330" s="126"/>
      <c r="FP330" s="126"/>
      <c r="FZ330" s="126"/>
      <c r="GJ330" s="126"/>
      <c r="GT330" s="126"/>
      <c r="HD330" s="126"/>
      <c r="HN330" s="126"/>
      <c r="HX330" s="126"/>
      <c r="IH330" s="126"/>
      <c r="IR330" s="126"/>
      <c r="JB330" s="126"/>
      <c r="JL330" s="126"/>
      <c r="JV330" s="126"/>
      <c r="KF330" s="126"/>
      <c r="KP330" s="126"/>
      <c r="KZ330" s="126"/>
      <c r="LJ330" s="126"/>
      <c r="LT330" s="126"/>
    </row>
    <row xmlns:x14ac="http://schemas.microsoft.com/office/spreadsheetml/2009/9/ac" r="331" s="3" customFormat="true" x14ac:dyDescent="0.25">
      <c r="A331" s="401"/>
      <c r="B331" s="126"/>
      <c r="L331" s="126"/>
      <c r="V331" s="126"/>
      <c r="AF331" s="126"/>
      <c r="AP331" s="126"/>
      <c r="AZ331" s="126"/>
      <c r="BJ331" s="126"/>
      <c r="BT331" s="126"/>
      <c r="CD331" s="126"/>
      <c r="CN331" s="126"/>
      <c r="CO331" s="126"/>
      <c r="CP331" s="126"/>
      <c r="CQ331" s="126"/>
      <c r="CR331" s="126"/>
      <c r="CS331" s="126"/>
      <c r="CT331" s="126"/>
      <c r="CU331" s="126"/>
      <c r="CX331" s="126"/>
      <c r="DH331" s="126"/>
      <c r="DR331" s="126"/>
      <c r="EB331" s="126"/>
      <c r="EL331" s="126"/>
      <c r="EV331" s="126"/>
      <c r="FF331" s="126"/>
      <c r="FP331" s="126"/>
      <c r="FZ331" s="126"/>
      <c r="GJ331" s="126"/>
      <c r="GT331" s="126"/>
      <c r="HD331" s="126"/>
      <c r="HN331" s="126"/>
      <c r="HX331" s="126"/>
      <c r="IH331" s="126"/>
      <c r="IR331" s="126"/>
      <c r="JB331" s="126"/>
      <c r="JL331" s="126"/>
      <c r="JV331" s="126"/>
      <c r="KF331" s="126"/>
      <c r="KP331" s="126"/>
      <c r="KZ331" s="126"/>
      <c r="LJ331" s="126"/>
      <c r="LT331" s="126"/>
    </row>
    <row xmlns:x14ac="http://schemas.microsoft.com/office/spreadsheetml/2009/9/ac" r="332" s="3" customFormat="true" x14ac:dyDescent="0.25">
      <c r="A332" s="401"/>
      <c r="B332" s="126"/>
      <c r="L332" s="126"/>
      <c r="V332" s="126"/>
      <c r="AF332" s="126"/>
      <c r="AP332" s="126"/>
      <c r="AZ332" s="126"/>
      <c r="BJ332" s="126"/>
      <c r="BT332" s="126"/>
      <c r="CD332" s="126"/>
      <c r="CN332" s="126"/>
      <c r="CO332" s="126"/>
      <c r="CP332" s="126"/>
      <c r="CQ332" s="126"/>
      <c r="CR332" s="126"/>
      <c r="CS332" s="126"/>
      <c r="CT332" s="126"/>
      <c r="CU332" s="126"/>
      <c r="CX332" s="126"/>
      <c r="DH332" s="126"/>
      <c r="DR332" s="126"/>
      <c r="EB332" s="126"/>
      <c r="EL332" s="126"/>
      <c r="EV332" s="126"/>
      <c r="FF332" s="126"/>
      <c r="FP332" s="126"/>
      <c r="FZ332" s="126"/>
      <c r="GJ332" s="126"/>
      <c r="GT332" s="126"/>
      <c r="HD332" s="126"/>
      <c r="HN332" s="126"/>
      <c r="HX332" s="126"/>
      <c r="IH332" s="126"/>
      <c r="IR332" s="126"/>
      <c r="JB332" s="126"/>
      <c r="JL332" s="126"/>
      <c r="JV332" s="126"/>
      <c r="KF332" s="126"/>
      <c r="KP332" s="126"/>
      <c r="KZ332" s="126"/>
      <c r="LJ332" s="126"/>
      <c r="LT332" s="126"/>
    </row>
    <row xmlns:x14ac="http://schemas.microsoft.com/office/spreadsheetml/2009/9/ac" r="333" s="3" customFormat="true" x14ac:dyDescent="0.25">
      <c r="A333" s="401"/>
      <c r="B333" s="126"/>
      <c r="L333" s="126"/>
      <c r="V333" s="126"/>
      <c r="AF333" s="126"/>
      <c r="AP333" s="126"/>
      <c r="AZ333" s="126"/>
      <c r="BJ333" s="126"/>
      <c r="BT333" s="126"/>
      <c r="CD333" s="126"/>
      <c r="CN333" s="126"/>
      <c r="CO333" s="126"/>
      <c r="CP333" s="126"/>
      <c r="CQ333" s="126"/>
      <c r="CR333" s="126"/>
      <c r="CS333" s="126"/>
      <c r="CT333" s="126"/>
      <c r="CU333" s="126"/>
      <c r="CX333" s="126"/>
      <c r="DH333" s="126"/>
      <c r="DR333" s="126"/>
      <c r="EB333" s="126"/>
      <c r="EL333" s="126"/>
      <c r="EV333" s="126"/>
      <c r="FF333" s="126"/>
      <c r="FP333" s="126"/>
      <c r="FZ333" s="126"/>
      <c r="GJ333" s="126"/>
      <c r="GT333" s="126"/>
      <c r="HD333" s="126"/>
      <c r="HN333" s="126"/>
      <c r="HX333" s="126"/>
      <c r="IH333" s="126"/>
      <c r="IR333" s="126"/>
      <c r="JB333" s="126"/>
      <c r="JL333" s="126"/>
      <c r="JV333" s="126"/>
      <c r="KF333" s="126"/>
      <c r="KP333" s="126"/>
      <c r="KZ333" s="126"/>
      <c r="LJ333" s="126"/>
      <c r="LT333" s="126"/>
    </row>
    <row xmlns:x14ac="http://schemas.microsoft.com/office/spreadsheetml/2009/9/ac" r="334" s="3" customFormat="true" x14ac:dyDescent="0.25">
      <c r="A334" s="401"/>
      <c r="B334" s="126"/>
      <c r="L334" s="126"/>
      <c r="V334" s="126"/>
      <c r="AF334" s="126"/>
      <c r="AP334" s="126"/>
      <c r="AZ334" s="126"/>
      <c r="BJ334" s="126"/>
      <c r="BT334" s="126"/>
      <c r="CD334" s="126"/>
      <c r="CN334" s="126"/>
      <c r="CO334" s="126"/>
      <c r="CP334" s="126"/>
      <c r="CQ334" s="126"/>
      <c r="CR334" s="126"/>
      <c r="CS334" s="126"/>
      <c r="CT334" s="126"/>
      <c r="CU334" s="126"/>
      <c r="CX334" s="126"/>
      <c r="DH334" s="126"/>
      <c r="DR334" s="126"/>
      <c r="EB334" s="126"/>
      <c r="EL334" s="126"/>
      <c r="EV334" s="126"/>
      <c r="FF334" s="126"/>
      <c r="FP334" s="126"/>
      <c r="FZ334" s="126"/>
      <c r="GJ334" s="126"/>
      <c r="GT334" s="126"/>
      <c r="HD334" s="126"/>
      <c r="HN334" s="126"/>
      <c r="HX334" s="126"/>
      <c r="IH334" s="126"/>
      <c r="IR334" s="126"/>
      <c r="JB334" s="126"/>
      <c r="JL334" s="126"/>
      <c r="JV334" s="126"/>
      <c r="KF334" s="126"/>
      <c r="KP334" s="126"/>
      <c r="KZ334" s="126"/>
      <c r="LJ334" s="126"/>
      <c r="LT334" s="126"/>
    </row>
    <row xmlns:x14ac="http://schemas.microsoft.com/office/spreadsheetml/2009/9/ac" r="335" s="3" customFormat="true" x14ac:dyDescent="0.25">
      <c r="A335" s="401"/>
      <c r="B335" s="126"/>
      <c r="L335" s="126"/>
      <c r="V335" s="126"/>
      <c r="AF335" s="126"/>
      <c r="AP335" s="126"/>
      <c r="AZ335" s="126"/>
      <c r="BJ335" s="126"/>
      <c r="BT335" s="126"/>
      <c r="CD335" s="126"/>
      <c r="CN335" s="126"/>
      <c r="CO335" s="126"/>
      <c r="CP335" s="126"/>
      <c r="CQ335" s="126"/>
      <c r="CR335" s="126"/>
      <c r="CS335" s="126"/>
      <c r="CT335" s="126"/>
      <c r="CU335" s="126"/>
      <c r="CX335" s="126"/>
      <c r="DH335" s="126"/>
      <c r="DR335" s="126"/>
      <c r="EB335" s="126"/>
      <c r="EL335" s="126"/>
      <c r="EV335" s="126"/>
      <c r="FF335" s="126"/>
      <c r="FP335" s="126"/>
      <c r="FZ335" s="126"/>
      <c r="GJ335" s="126"/>
      <c r="GT335" s="126"/>
      <c r="HD335" s="126"/>
      <c r="HN335" s="126"/>
      <c r="HX335" s="126"/>
      <c r="IH335" s="126"/>
      <c r="IR335" s="126"/>
      <c r="JB335" s="126"/>
      <c r="JL335" s="126"/>
      <c r="JV335" s="126"/>
      <c r="KF335" s="126"/>
      <c r="KP335" s="126"/>
      <c r="KZ335" s="126"/>
      <c r="LJ335" s="126"/>
      <c r="LT335" s="126"/>
    </row>
    <row xmlns:x14ac="http://schemas.microsoft.com/office/spreadsheetml/2009/9/ac" r="336" s="3" customFormat="true" x14ac:dyDescent="0.25">
      <c r="A336" s="401"/>
      <c r="B336" s="126"/>
      <c r="L336" s="126"/>
      <c r="V336" s="126"/>
      <c r="AF336" s="126"/>
      <c r="AP336" s="126"/>
      <c r="AZ336" s="126"/>
      <c r="BJ336" s="126"/>
      <c r="BT336" s="126"/>
      <c r="CD336" s="126"/>
      <c r="CN336" s="126"/>
      <c r="CO336" s="126"/>
      <c r="CP336" s="126"/>
      <c r="CQ336" s="126"/>
      <c r="CR336" s="126"/>
      <c r="CS336" s="126"/>
      <c r="CT336" s="126"/>
      <c r="CU336" s="126"/>
      <c r="CX336" s="126"/>
      <c r="DH336" s="126"/>
      <c r="DR336" s="126"/>
      <c r="EB336" s="126"/>
      <c r="EL336" s="126"/>
      <c r="EV336" s="126"/>
      <c r="FF336" s="126"/>
      <c r="FP336" s="126"/>
      <c r="FZ336" s="126"/>
      <c r="GJ336" s="126"/>
      <c r="GT336" s="126"/>
      <c r="HD336" s="126"/>
      <c r="HN336" s="126"/>
      <c r="HX336" s="126"/>
      <c r="IH336" s="126"/>
      <c r="IR336" s="126"/>
      <c r="JB336" s="126"/>
      <c r="JL336" s="126"/>
      <c r="JV336" s="126"/>
      <c r="KF336" s="126"/>
      <c r="KP336" s="126"/>
      <c r="KZ336" s="126"/>
      <c r="LJ336" s="126"/>
      <c r="LT336" s="126"/>
    </row>
    <row xmlns:x14ac="http://schemas.microsoft.com/office/spreadsheetml/2009/9/ac" r="337" s="3" customFormat="true" x14ac:dyDescent="0.25">
      <c r="A337" s="401"/>
      <c r="B337" s="126"/>
      <c r="L337" s="126"/>
      <c r="V337" s="126"/>
      <c r="AF337" s="126"/>
      <c r="AP337" s="126"/>
      <c r="AZ337" s="126"/>
      <c r="BJ337" s="126"/>
      <c r="BT337" s="126"/>
      <c r="CD337" s="126"/>
      <c r="CN337" s="126"/>
      <c r="CO337" s="126"/>
      <c r="CP337" s="126"/>
      <c r="CQ337" s="126"/>
      <c r="CR337" s="126"/>
      <c r="CS337" s="126"/>
      <c r="CT337" s="126"/>
      <c r="CU337" s="126"/>
      <c r="CX337" s="126"/>
      <c r="DH337" s="126"/>
      <c r="DR337" s="126"/>
      <c r="EB337" s="126"/>
      <c r="EL337" s="126"/>
      <c r="EV337" s="126"/>
      <c r="FF337" s="126"/>
      <c r="FP337" s="126"/>
      <c r="FZ337" s="126"/>
      <c r="GJ337" s="126"/>
      <c r="GT337" s="126"/>
      <c r="HD337" s="126"/>
      <c r="HN337" s="126"/>
      <c r="HX337" s="126"/>
      <c r="IH337" s="126"/>
      <c r="IR337" s="126"/>
      <c r="JB337" s="126"/>
      <c r="JL337" s="126"/>
      <c r="JV337" s="126"/>
      <c r="KF337" s="126"/>
      <c r="KP337" s="126"/>
      <c r="KZ337" s="126"/>
      <c r="LJ337" s="126"/>
      <c r="LT337" s="126"/>
    </row>
    <row xmlns:x14ac="http://schemas.microsoft.com/office/spreadsheetml/2009/9/ac" r="338" s="3" customFormat="true" x14ac:dyDescent="0.25">
      <c r="A338" s="401"/>
      <c r="B338" s="126"/>
      <c r="L338" s="126"/>
      <c r="V338" s="126"/>
      <c r="AF338" s="126"/>
      <c r="AP338" s="126"/>
      <c r="AZ338" s="126"/>
      <c r="BJ338" s="126"/>
      <c r="BT338" s="126"/>
      <c r="CD338" s="126"/>
      <c r="CN338" s="126"/>
      <c r="CO338" s="126"/>
      <c r="CP338" s="126"/>
      <c r="CQ338" s="126"/>
      <c r="CR338" s="126"/>
      <c r="CS338" s="126"/>
      <c r="CT338" s="126"/>
      <c r="CU338" s="126"/>
      <c r="CX338" s="126"/>
      <c r="DH338" s="126"/>
      <c r="DR338" s="126"/>
      <c r="EB338" s="126"/>
      <c r="EL338" s="126"/>
      <c r="EV338" s="126"/>
      <c r="FF338" s="126"/>
      <c r="FP338" s="126"/>
      <c r="FZ338" s="126"/>
      <c r="GJ338" s="126"/>
      <c r="GT338" s="126"/>
      <c r="HD338" s="126"/>
      <c r="HN338" s="126"/>
      <c r="HX338" s="126"/>
      <c r="IH338" s="126"/>
      <c r="IR338" s="126"/>
      <c r="JB338" s="126"/>
      <c r="JL338" s="126"/>
      <c r="JV338" s="126"/>
      <c r="KF338" s="126"/>
      <c r="KP338" s="126"/>
      <c r="KZ338" s="126"/>
      <c r="LJ338" s="126"/>
      <c r="LT338" s="126"/>
    </row>
    <row xmlns:x14ac="http://schemas.microsoft.com/office/spreadsheetml/2009/9/ac" r="339" s="3" customFormat="true" x14ac:dyDescent="0.25">
      <c r="A339" s="401"/>
      <c r="B339" s="126"/>
      <c r="L339" s="126"/>
      <c r="V339" s="126"/>
      <c r="AF339" s="126"/>
      <c r="AP339" s="126"/>
      <c r="AZ339" s="126"/>
      <c r="BJ339" s="126"/>
      <c r="BT339" s="126"/>
      <c r="CD339" s="126"/>
      <c r="CN339" s="126"/>
      <c r="CO339" s="126"/>
      <c r="CP339" s="126"/>
      <c r="CQ339" s="126"/>
      <c r="CR339" s="126"/>
      <c r="CS339" s="126"/>
      <c r="CT339" s="126"/>
      <c r="CU339" s="126"/>
      <c r="CX339" s="126"/>
      <c r="DH339" s="126"/>
      <c r="DR339" s="126"/>
      <c r="EB339" s="126"/>
      <c r="EL339" s="126"/>
      <c r="EV339" s="126"/>
      <c r="FF339" s="126"/>
      <c r="FP339" s="126"/>
      <c r="FZ339" s="126"/>
      <c r="GJ339" s="126"/>
      <c r="GT339" s="126"/>
      <c r="HD339" s="126"/>
      <c r="HN339" s="126"/>
      <c r="HX339" s="126"/>
      <c r="IH339" s="126"/>
      <c r="IR339" s="126"/>
      <c r="JB339" s="126"/>
      <c r="JL339" s="126"/>
      <c r="JV339" s="126"/>
      <c r="KF339" s="126"/>
      <c r="KP339" s="126"/>
      <c r="KZ339" s="126"/>
      <c r="LJ339" s="126"/>
      <c r="LT339" s="126"/>
    </row>
    <row xmlns:x14ac="http://schemas.microsoft.com/office/spreadsheetml/2009/9/ac" r="340" s="3" customFormat="true" x14ac:dyDescent="0.25">
      <c r="A340" s="401"/>
      <c r="B340" s="126"/>
      <c r="L340" s="126"/>
      <c r="V340" s="126"/>
      <c r="AF340" s="126"/>
      <c r="AP340" s="126"/>
      <c r="AZ340" s="126"/>
      <c r="BJ340" s="126"/>
      <c r="BT340" s="126"/>
      <c r="CD340" s="126"/>
      <c r="CN340" s="126"/>
      <c r="CO340" s="126"/>
      <c r="CP340" s="126"/>
      <c r="CQ340" s="126"/>
      <c r="CR340" s="126"/>
      <c r="CS340" s="126"/>
      <c r="CT340" s="126"/>
      <c r="CU340" s="126"/>
      <c r="CX340" s="126"/>
      <c r="DH340" s="126"/>
      <c r="DR340" s="126"/>
      <c r="EB340" s="126"/>
      <c r="EL340" s="126"/>
      <c r="EV340" s="126"/>
      <c r="FF340" s="126"/>
      <c r="FP340" s="126"/>
      <c r="FZ340" s="126"/>
      <c r="GJ340" s="126"/>
      <c r="GT340" s="126"/>
      <c r="HD340" s="126"/>
      <c r="HN340" s="126"/>
      <c r="HX340" s="126"/>
      <c r="IH340" s="126"/>
      <c r="IR340" s="126"/>
      <c r="JB340" s="126"/>
      <c r="JL340" s="126"/>
      <c r="JV340" s="126"/>
      <c r="KF340" s="126"/>
      <c r="KP340" s="126"/>
      <c r="KZ340" s="126"/>
      <c r="LJ340" s="126"/>
      <c r="LT340" s="126"/>
    </row>
    <row xmlns:x14ac="http://schemas.microsoft.com/office/spreadsheetml/2009/9/ac" r="341" s="3" customFormat="true" x14ac:dyDescent="0.25">
      <c r="A341" s="401"/>
      <c r="B341" s="126"/>
      <c r="L341" s="126"/>
      <c r="V341" s="126"/>
      <c r="AF341" s="126"/>
      <c r="AP341" s="126"/>
      <c r="AZ341" s="126"/>
      <c r="BJ341" s="126"/>
      <c r="BT341" s="126"/>
      <c r="CD341" s="126"/>
      <c r="CN341" s="126"/>
      <c r="CO341" s="126"/>
      <c r="CP341" s="126"/>
      <c r="CQ341" s="126"/>
      <c r="CR341" s="126"/>
      <c r="CS341" s="126"/>
      <c r="CT341" s="126"/>
      <c r="CU341" s="126"/>
      <c r="CX341" s="126"/>
      <c r="DH341" s="126"/>
      <c r="DR341" s="126"/>
      <c r="EB341" s="126"/>
      <c r="EL341" s="126"/>
      <c r="EV341" s="126"/>
      <c r="FF341" s="126"/>
      <c r="FP341" s="126"/>
      <c r="FZ341" s="126"/>
      <c r="GJ341" s="126"/>
      <c r="GT341" s="126"/>
      <c r="HD341" s="126"/>
      <c r="HN341" s="126"/>
      <c r="HX341" s="126"/>
      <c r="IH341" s="126"/>
      <c r="IR341" s="126"/>
      <c r="JB341" s="126"/>
      <c r="JL341" s="126"/>
      <c r="JV341" s="126"/>
      <c r="KF341" s="126"/>
      <c r="KP341" s="126"/>
      <c r="KZ341" s="126"/>
      <c r="LJ341" s="126"/>
      <c r="LT341" s="126"/>
    </row>
    <row xmlns:x14ac="http://schemas.microsoft.com/office/spreadsheetml/2009/9/ac" r="342" s="3" customFormat="true" x14ac:dyDescent="0.25">
      <c r="A342" s="401"/>
      <c r="B342" s="126"/>
      <c r="L342" s="126"/>
      <c r="V342" s="126"/>
      <c r="AF342" s="126"/>
      <c r="AP342" s="126"/>
      <c r="AZ342" s="126"/>
      <c r="BJ342" s="126"/>
      <c r="BT342" s="126"/>
      <c r="CD342" s="126"/>
      <c r="CN342" s="126"/>
      <c r="CO342" s="126"/>
      <c r="CP342" s="126"/>
      <c r="CQ342" s="126"/>
      <c r="CR342" s="126"/>
      <c r="CS342" s="126"/>
      <c r="CT342" s="126"/>
      <c r="CU342" s="126"/>
      <c r="CX342" s="126"/>
      <c r="DH342" s="126"/>
      <c r="DR342" s="126"/>
      <c r="EB342" s="126"/>
      <c r="EL342" s="126"/>
      <c r="EV342" s="126"/>
      <c r="FF342" s="126"/>
      <c r="FP342" s="126"/>
      <c r="FZ342" s="126"/>
      <c r="GJ342" s="126"/>
      <c r="GT342" s="126"/>
      <c r="HD342" s="126"/>
      <c r="HN342" s="126"/>
      <c r="HX342" s="126"/>
      <c r="IH342" s="126"/>
      <c r="IR342" s="126"/>
      <c r="JB342" s="126"/>
      <c r="JL342" s="126"/>
      <c r="JV342" s="126"/>
      <c r="KF342" s="126"/>
      <c r="KP342" s="126"/>
      <c r="KZ342" s="126"/>
      <c r="LJ342" s="126"/>
      <c r="LT342" s="126"/>
    </row>
    <row xmlns:x14ac="http://schemas.microsoft.com/office/spreadsheetml/2009/9/ac" r="343" s="3" customFormat="true" x14ac:dyDescent="0.25">
      <c r="A343" s="401"/>
      <c r="B343" s="126"/>
      <c r="L343" s="126"/>
      <c r="V343" s="126"/>
      <c r="AF343" s="126"/>
      <c r="AP343" s="126"/>
      <c r="AZ343" s="126"/>
      <c r="BJ343" s="126"/>
      <c r="BT343" s="126"/>
      <c r="CD343" s="126"/>
      <c r="CN343" s="126"/>
      <c r="CO343" s="126"/>
      <c r="CP343" s="126"/>
      <c r="CQ343" s="126"/>
      <c r="CR343" s="126"/>
      <c r="CS343" s="126"/>
      <c r="CT343" s="126"/>
      <c r="CU343" s="126"/>
      <c r="CX343" s="126"/>
      <c r="DH343" s="126"/>
      <c r="DR343" s="126"/>
      <c r="EB343" s="126"/>
      <c r="EL343" s="126"/>
      <c r="EV343" s="126"/>
      <c r="FF343" s="126"/>
      <c r="FP343" s="126"/>
      <c r="FZ343" s="126"/>
      <c r="GJ343" s="126"/>
      <c r="GT343" s="126"/>
      <c r="HD343" s="126"/>
      <c r="HN343" s="126"/>
      <c r="HX343" s="126"/>
      <c r="IH343" s="126"/>
      <c r="IR343" s="126"/>
      <c r="JB343" s="126"/>
      <c r="JL343" s="126"/>
      <c r="JV343" s="126"/>
      <c r="KF343" s="126"/>
      <c r="KP343" s="126"/>
      <c r="KZ343" s="126"/>
      <c r="LJ343" s="126"/>
      <c r="LT343" s="126"/>
    </row>
    <row xmlns:x14ac="http://schemas.microsoft.com/office/spreadsheetml/2009/9/ac" r="344" s="3" customFormat="true" x14ac:dyDescent="0.25">
      <c r="A344" s="401"/>
      <c r="B344" s="126"/>
      <c r="L344" s="126"/>
      <c r="V344" s="126"/>
      <c r="AF344" s="126"/>
      <c r="AP344" s="126"/>
      <c r="AZ344" s="126"/>
      <c r="BJ344" s="126"/>
      <c r="BT344" s="126"/>
      <c r="CD344" s="126"/>
      <c r="CN344" s="126"/>
      <c r="CO344" s="126"/>
      <c r="CP344" s="126"/>
      <c r="CQ344" s="126"/>
      <c r="CR344" s="126"/>
      <c r="CS344" s="126"/>
      <c r="CT344" s="126"/>
      <c r="CU344" s="126"/>
      <c r="CX344" s="126"/>
      <c r="DH344" s="126"/>
      <c r="DR344" s="126"/>
      <c r="EB344" s="126"/>
      <c r="EL344" s="126"/>
      <c r="EV344" s="126"/>
      <c r="FF344" s="126"/>
      <c r="FP344" s="126"/>
      <c r="FZ344" s="126"/>
      <c r="GJ344" s="126"/>
      <c r="GT344" s="126"/>
      <c r="HD344" s="126"/>
      <c r="HN344" s="126"/>
      <c r="HX344" s="126"/>
      <c r="IH344" s="126"/>
      <c r="IR344" s="126"/>
      <c r="JB344" s="126"/>
      <c r="JL344" s="126"/>
      <c r="JV344" s="126"/>
      <c r="KF344" s="126"/>
      <c r="KP344" s="126"/>
      <c r="KZ344" s="126"/>
      <c r="LJ344" s="126"/>
      <c r="LT344" s="126"/>
    </row>
    <row xmlns:x14ac="http://schemas.microsoft.com/office/spreadsheetml/2009/9/ac" r="345" s="3" customFormat="true" x14ac:dyDescent="0.25">
      <c r="A345" s="401"/>
      <c r="B345" s="126"/>
      <c r="L345" s="126"/>
      <c r="V345" s="126"/>
      <c r="AF345" s="126"/>
      <c r="AP345" s="126"/>
      <c r="AZ345" s="126"/>
      <c r="BJ345" s="126"/>
      <c r="BT345" s="126"/>
      <c r="CD345" s="126"/>
      <c r="CN345" s="126"/>
      <c r="CO345" s="126"/>
      <c r="CP345" s="126"/>
      <c r="CQ345" s="126"/>
      <c r="CR345" s="126"/>
      <c r="CS345" s="126"/>
      <c r="CT345" s="126"/>
      <c r="CU345" s="126"/>
      <c r="CX345" s="126"/>
      <c r="DH345" s="126"/>
      <c r="DR345" s="126"/>
      <c r="EB345" s="126"/>
      <c r="EL345" s="126"/>
      <c r="EV345" s="126"/>
      <c r="FF345" s="126"/>
      <c r="FP345" s="126"/>
      <c r="FZ345" s="126"/>
      <c r="GJ345" s="126"/>
      <c r="GT345" s="126"/>
      <c r="HD345" s="126"/>
      <c r="HN345" s="126"/>
      <c r="HX345" s="126"/>
      <c r="IH345" s="126"/>
      <c r="IR345" s="126"/>
      <c r="JB345" s="126"/>
      <c r="JL345" s="126"/>
      <c r="JV345" s="126"/>
      <c r="KF345" s="126"/>
      <c r="KP345" s="126"/>
      <c r="KZ345" s="126"/>
      <c r="LJ345" s="126"/>
      <c r="LT345" s="126"/>
    </row>
    <row xmlns:x14ac="http://schemas.microsoft.com/office/spreadsheetml/2009/9/ac" r="346" s="3" customFormat="true" x14ac:dyDescent="0.25">
      <c r="A346" s="401"/>
      <c r="B346" s="126"/>
      <c r="L346" s="126"/>
      <c r="V346" s="126"/>
      <c r="AF346" s="126"/>
      <c r="AP346" s="126"/>
      <c r="AZ346" s="126"/>
      <c r="BJ346" s="126"/>
      <c r="BT346" s="126"/>
      <c r="CD346" s="126"/>
      <c r="CN346" s="126"/>
      <c r="CO346" s="126"/>
      <c r="CP346" s="126"/>
      <c r="CQ346" s="126"/>
      <c r="CR346" s="126"/>
      <c r="CS346" s="126"/>
      <c r="CT346" s="126"/>
      <c r="CU346" s="126"/>
      <c r="CX346" s="126"/>
      <c r="DH346" s="126"/>
      <c r="DR346" s="126"/>
      <c r="EB346" s="126"/>
      <c r="EL346" s="126"/>
      <c r="EV346" s="126"/>
      <c r="FF346" s="126"/>
      <c r="FP346" s="126"/>
      <c r="FZ346" s="126"/>
      <c r="GJ346" s="126"/>
      <c r="GT346" s="126"/>
      <c r="HD346" s="126"/>
      <c r="HN346" s="126"/>
      <c r="HX346" s="126"/>
      <c r="IH346" s="126"/>
      <c r="IR346" s="126"/>
      <c r="JB346" s="126"/>
      <c r="JL346" s="126"/>
      <c r="JV346" s="126"/>
      <c r="KF346" s="126"/>
      <c r="KP346" s="126"/>
      <c r="KZ346" s="126"/>
      <c r="LJ346" s="126"/>
      <c r="LT346" s="126"/>
    </row>
    <row xmlns:x14ac="http://schemas.microsoft.com/office/spreadsheetml/2009/9/ac" r="347" s="3" customFormat="true" x14ac:dyDescent="0.25">
      <c r="A347" s="401"/>
      <c r="B347" s="126"/>
      <c r="L347" s="126"/>
      <c r="V347" s="126"/>
      <c r="AF347" s="126"/>
      <c r="AP347" s="126"/>
      <c r="AZ347" s="126"/>
      <c r="BJ347" s="126"/>
      <c r="BT347" s="126"/>
      <c r="CD347" s="126"/>
      <c r="CN347" s="126"/>
      <c r="CO347" s="126"/>
      <c r="CP347" s="126"/>
      <c r="CQ347" s="126"/>
      <c r="CR347" s="126"/>
      <c r="CS347" s="126"/>
      <c r="CT347" s="126"/>
      <c r="CU347" s="126"/>
      <c r="CX347" s="126"/>
      <c r="DH347" s="126"/>
      <c r="DR347" s="126"/>
      <c r="EB347" s="126"/>
      <c r="EL347" s="126"/>
      <c r="EV347" s="126"/>
      <c r="FF347" s="126"/>
      <c r="FP347" s="126"/>
      <c r="FZ347" s="126"/>
      <c r="GJ347" s="126"/>
      <c r="GT347" s="126"/>
      <c r="HD347" s="126"/>
      <c r="HN347" s="126"/>
      <c r="HX347" s="126"/>
      <c r="IH347" s="126"/>
      <c r="IR347" s="126"/>
      <c r="JB347" s="126"/>
      <c r="JL347" s="126"/>
      <c r="JV347" s="126"/>
      <c r="KF347" s="126"/>
      <c r="KP347" s="126"/>
      <c r="KZ347" s="126"/>
      <c r="LJ347" s="126"/>
      <c r="LT347" s="126"/>
    </row>
    <row xmlns:x14ac="http://schemas.microsoft.com/office/spreadsheetml/2009/9/ac" r="348" s="3" customFormat="true" x14ac:dyDescent="0.25">
      <c r="A348" s="401"/>
      <c r="B348" s="126"/>
      <c r="L348" s="126"/>
      <c r="V348" s="126"/>
      <c r="AF348" s="126"/>
      <c r="AP348" s="126"/>
      <c r="AZ348" s="126"/>
      <c r="BJ348" s="126"/>
      <c r="BT348" s="126"/>
      <c r="CD348" s="126"/>
      <c r="CN348" s="126"/>
      <c r="CO348" s="126"/>
      <c r="CP348" s="126"/>
      <c r="CQ348" s="126"/>
      <c r="CR348" s="126"/>
      <c r="CS348" s="126"/>
      <c r="CT348" s="126"/>
      <c r="CU348" s="126"/>
      <c r="CX348" s="126"/>
      <c r="DH348" s="126"/>
      <c r="DR348" s="126"/>
      <c r="EB348" s="126"/>
      <c r="EL348" s="126"/>
      <c r="EV348" s="126"/>
      <c r="FF348" s="126"/>
      <c r="FP348" s="126"/>
      <c r="FZ348" s="126"/>
      <c r="GJ348" s="126"/>
      <c r="GT348" s="126"/>
      <c r="HD348" s="126"/>
      <c r="HN348" s="126"/>
      <c r="HX348" s="126"/>
      <c r="IH348" s="126"/>
      <c r="IR348" s="126"/>
      <c r="JB348" s="126"/>
      <c r="JL348" s="126"/>
      <c r="JV348" s="126"/>
      <c r="KF348" s="126"/>
      <c r="KP348" s="126"/>
      <c r="KZ348" s="126"/>
      <c r="LJ348" s="126"/>
      <c r="LT348" s="126"/>
    </row>
    <row xmlns:x14ac="http://schemas.microsoft.com/office/spreadsheetml/2009/9/ac" r="349" s="3" customFormat="true" x14ac:dyDescent="0.25">
      <c r="A349" s="401"/>
      <c r="B349" s="126"/>
      <c r="L349" s="126"/>
      <c r="V349" s="126"/>
      <c r="AF349" s="126"/>
      <c r="AP349" s="126"/>
      <c r="AZ349" s="126"/>
      <c r="BJ349" s="126"/>
      <c r="BT349" s="126"/>
      <c r="CD349" s="126"/>
      <c r="CN349" s="126"/>
      <c r="CO349" s="126"/>
      <c r="CP349" s="126"/>
      <c r="CQ349" s="126"/>
      <c r="CR349" s="126"/>
      <c r="CS349" s="126"/>
      <c r="CT349" s="126"/>
      <c r="CU349" s="126"/>
      <c r="CX349" s="126"/>
      <c r="DH349" s="126"/>
      <c r="DR349" s="126"/>
      <c r="EB349" s="126"/>
      <c r="EL349" s="126"/>
      <c r="EV349" s="126"/>
      <c r="FF349" s="126"/>
      <c r="FP349" s="126"/>
      <c r="FZ349" s="126"/>
      <c r="GJ349" s="126"/>
      <c r="GT349" s="126"/>
      <c r="HD349" s="126"/>
      <c r="HN349" s="126"/>
      <c r="HX349" s="126"/>
      <c r="IH349" s="126"/>
      <c r="IR349" s="126"/>
      <c r="JB349" s="126"/>
      <c r="JL349" s="126"/>
      <c r="JV349" s="126"/>
      <c r="KF349" s="126"/>
      <c r="KP349" s="126"/>
      <c r="KZ349" s="126"/>
      <c r="LJ349" s="126"/>
      <c r="LT349" s="126"/>
    </row>
    <row xmlns:x14ac="http://schemas.microsoft.com/office/spreadsheetml/2009/9/ac" r="350" s="3" customFormat="true" x14ac:dyDescent="0.25">
      <c r="A350" s="401"/>
      <c r="B350" s="126"/>
      <c r="L350" s="126"/>
      <c r="V350" s="126"/>
      <c r="AF350" s="126"/>
      <c r="AP350" s="126"/>
      <c r="AZ350" s="126"/>
      <c r="BJ350" s="126"/>
      <c r="BT350" s="126"/>
      <c r="CD350" s="126"/>
      <c r="CN350" s="126"/>
      <c r="CO350" s="126"/>
      <c r="CP350" s="126"/>
      <c r="CQ350" s="126"/>
      <c r="CR350" s="126"/>
      <c r="CS350" s="126"/>
      <c r="CT350" s="126"/>
      <c r="CU350" s="126"/>
      <c r="CX350" s="126"/>
      <c r="DH350" s="126"/>
      <c r="DR350" s="126"/>
      <c r="EB350" s="126"/>
      <c r="EL350" s="126"/>
      <c r="EV350" s="126"/>
      <c r="FF350" s="126"/>
      <c r="FP350" s="126"/>
      <c r="FZ350" s="126"/>
      <c r="GJ350" s="126"/>
      <c r="GT350" s="126"/>
      <c r="HD350" s="126"/>
      <c r="HN350" s="126"/>
      <c r="HX350" s="126"/>
      <c r="IH350" s="126"/>
      <c r="IR350" s="126"/>
      <c r="JB350" s="126"/>
      <c r="JL350" s="126"/>
      <c r="JV350" s="126"/>
      <c r="KF350" s="126"/>
      <c r="KP350" s="126"/>
      <c r="KZ350" s="126"/>
      <c r="LJ350" s="126"/>
      <c r="LT350" s="126"/>
    </row>
    <row xmlns:x14ac="http://schemas.microsoft.com/office/spreadsheetml/2009/9/ac" r="351" s="3" customFormat="true" x14ac:dyDescent="0.25">
      <c r="A351" s="401"/>
      <c r="B351" s="126"/>
      <c r="L351" s="126"/>
      <c r="V351" s="126"/>
      <c r="AF351" s="126"/>
      <c r="AP351" s="126"/>
      <c r="AZ351" s="126"/>
      <c r="BJ351" s="126"/>
      <c r="BT351" s="126"/>
      <c r="CD351" s="126"/>
      <c r="CN351" s="126"/>
      <c r="CO351" s="126"/>
      <c r="CP351" s="126"/>
      <c r="CQ351" s="126"/>
      <c r="CR351" s="126"/>
      <c r="CS351" s="126"/>
      <c r="CT351" s="126"/>
      <c r="CU351" s="126"/>
      <c r="CX351" s="126"/>
      <c r="DH351" s="126"/>
      <c r="DR351" s="126"/>
      <c r="EB351" s="126"/>
      <c r="EL351" s="126"/>
      <c r="EV351" s="126"/>
      <c r="FF351" s="126"/>
      <c r="FP351" s="126"/>
      <c r="FZ351" s="126"/>
      <c r="GJ351" s="126"/>
      <c r="GT351" s="126"/>
      <c r="HD351" s="126"/>
      <c r="HN351" s="126"/>
      <c r="HX351" s="126"/>
      <c r="IH351" s="126"/>
      <c r="IR351" s="126"/>
      <c r="JB351" s="126"/>
      <c r="JL351" s="126"/>
      <c r="JV351" s="126"/>
      <c r="KF351" s="126"/>
      <c r="KP351" s="126"/>
      <c r="KZ351" s="126"/>
      <c r="LJ351" s="126"/>
      <c r="LT351" s="126"/>
    </row>
    <row xmlns:x14ac="http://schemas.microsoft.com/office/spreadsheetml/2009/9/ac" r="352" s="3" customFormat="true" x14ac:dyDescent="0.25">
      <c r="A352" s="401"/>
      <c r="B352" s="126"/>
      <c r="L352" s="126"/>
      <c r="V352" s="126"/>
      <c r="AF352" s="126"/>
      <c r="AP352" s="126"/>
      <c r="AZ352" s="126"/>
      <c r="BJ352" s="126"/>
      <c r="BT352" s="126"/>
      <c r="CD352" s="126"/>
      <c r="CN352" s="126"/>
      <c r="CO352" s="126"/>
      <c r="CP352" s="126"/>
      <c r="CQ352" s="126"/>
      <c r="CR352" s="126"/>
      <c r="CS352" s="126"/>
      <c r="CT352" s="126"/>
      <c r="CU352" s="126"/>
      <c r="CX352" s="126"/>
      <c r="DH352" s="126"/>
      <c r="DR352" s="126"/>
      <c r="EB352" s="126"/>
      <c r="EL352" s="126"/>
      <c r="EV352" s="126"/>
      <c r="FF352" s="126"/>
      <c r="FP352" s="126"/>
      <c r="FZ352" s="126"/>
      <c r="GJ352" s="126"/>
      <c r="GT352" s="126"/>
      <c r="HD352" s="126"/>
      <c r="HN352" s="126"/>
      <c r="HX352" s="126"/>
      <c r="IH352" s="126"/>
      <c r="IR352" s="126"/>
      <c r="JB352" s="126"/>
      <c r="JL352" s="126"/>
      <c r="JV352" s="126"/>
      <c r="KF352" s="126"/>
      <c r="KP352" s="126"/>
      <c r="KZ352" s="126"/>
      <c r="LJ352" s="126"/>
      <c r="LT352" s="126"/>
    </row>
    <row xmlns:x14ac="http://schemas.microsoft.com/office/spreadsheetml/2009/9/ac" r="353" s="3" customFormat="true" x14ac:dyDescent="0.25">
      <c r="A353" s="401"/>
      <c r="B353" s="126"/>
      <c r="L353" s="126"/>
      <c r="V353" s="126"/>
      <c r="AF353" s="126"/>
      <c r="AP353" s="126"/>
      <c r="AZ353" s="126"/>
      <c r="BJ353" s="126"/>
      <c r="BT353" s="126"/>
      <c r="CD353" s="126"/>
      <c r="CN353" s="126"/>
      <c r="CO353" s="126"/>
      <c r="CP353" s="126"/>
      <c r="CQ353" s="126"/>
      <c r="CR353" s="126"/>
      <c r="CS353" s="126"/>
      <c r="CT353" s="126"/>
      <c r="CU353" s="126"/>
      <c r="CX353" s="126"/>
      <c r="DH353" s="126"/>
      <c r="DR353" s="126"/>
      <c r="EB353" s="126"/>
      <c r="EL353" s="126"/>
      <c r="EV353" s="126"/>
      <c r="FF353" s="126"/>
      <c r="FP353" s="126"/>
      <c r="FZ353" s="126"/>
      <c r="GJ353" s="126"/>
      <c r="GT353" s="126"/>
      <c r="HD353" s="126"/>
      <c r="HN353" s="126"/>
      <c r="HX353" s="126"/>
      <c r="IH353" s="126"/>
      <c r="IR353" s="126"/>
      <c r="JB353" s="126"/>
      <c r="JL353" s="126"/>
      <c r="JV353" s="126"/>
      <c r="KF353" s="126"/>
      <c r="KP353" s="126"/>
      <c r="KZ353" s="126"/>
      <c r="LJ353" s="126"/>
      <c r="LT353" s="126"/>
    </row>
    <row xmlns:x14ac="http://schemas.microsoft.com/office/spreadsheetml/2009/9/ac" r="354" s="3" customFormat="true" x14ac:dyDescent="0.25">
      <c r="A354" s="401"/>
      <c r="B354" s="126"/>
      <c r="L354" s="126"/>
      <c r="V354" s="126"/>
      <c r="AF354" s="126"/>
      <c r="AP354" s="126"/>
      <c r="AZ354" s="126"/>
      <c r="BJ354" s="126"/>
      <c r="BT354" s="126"/>
      <c r="CD354" s="126"/>
      <c r="CN354" s="126"/>
      <c r="CO354" s="126"/>
      <c r="CP354" s="126"/>
      <c r="CQ354" s="126"/>
      <c r="CR354" s="126"/>
      <c r="CS354" s="126"/>
      <c r="CT354" s="126"/>
      <c r="CU354" s="126"/>
      <c r="CX354" s="126"/>
      <c r="DH354" s="126"/>
      <c r="DR354" s="126"/>
      <c r="EB354" s="126"/>
      <c r="EL354" s="126"/>
      <c r="EV354" s="126"/>
      <c r="FF354" s="126"/>
      <c r="FP354" s="126"/>
      <c r="FZ354" s="126"/>
      <c r="GJ354" s="126"/>
      <c r="GT354" s="126"/>
      <c r="HD354" s="126"/>
      <c r="HN354" s="126"/>
      <c r="HX354" s="126"/>
      <c r="IH354" s="126"/>
      <c r="IR354" s="126"/>
      <c r="JB354" s="126"/>
      <c r="JL354" s="126"/>
      <c r="JV354" s="126"/>
      <c r="KF354" s="126"/>
      <c r="KP354" s="126"/>
      <c r="KZ354" s="126"/>
      <c r="LJ354" s="126"/>
      <c r="LT354" s="126"/>
    </row>
    <row xmlns:x14ac="http://schemas.microsoft.com/office/spreadsheetml/2009/9/ac" r="355" s="3" customFormat="true" x14ac:dyDescent="0.25">
      <c r="A355" s="401"/>
      <c r="B355" s="126"/>
      <c r="L355" s="126"/>
      <c r="V355" s="126"/>
      <c r="AF355" s="126"/>
      <c r="AP355" s="126"/>
      <c r="AZ355" s="126"/>
      <c r="BJ355" s="126"/>
      <c r="BT355" s="126"/>
      <c r="CD355" s="126"/>
      <c r="CN355" s="126"/>
      <c r="CO355" s="126"/>
      <c r="CP355" s="126"/>
      <c r="CQ355" s="126"/>
      <c r="CR355" s="126"/>
      <c r="CS355" s="126"/>
      <c r="CT355" s="126"/>
      <c r="CU355" s="126"/>
      <c r="CX355" s="126"/>
      <c r="DH355" s="126"/>
      <c r="DR355" s="126"/>
      <c r="EB355" s="126"/>
      <c r="EL355" s="126"/>
      <c r="EV355" s="126"/>
      <c r="FF355" s="126"/>
      <c r="FP355" s="126"/>
      <c r="FZ355" s="126"/>
      <c r="GJ355" s="126"/>
      <c r="GT355" s="126"/>
      <c r="HD355" s="126"/>
      <c r="HN355" s="126"/>
      <c r="HX355" s="126"/>
      <c r="IH355" s="126"/>
      <c r="IR355" s="126"/>
      <c r="JB355" s="126"/>
      <c r="JL355" s="126"/>
      <c r="JV355" s="126"/>
      <c r="KF355" s="126"/>
      <c r="KP355" s="126"/>
      <c r="KZ355" s="126"/>
      <c r="LJ355" s="126"/>
      <c r="LT355" s="126"/>
    </row>
    <row xmlns:x14ac="http://schemas.microsoft.com/office/spreadsheetml/2009/9/ac" r="356" s="3" customFormat="true" x14ac:dyDescent="0.25">
      <c r="A356" s="401"/>
      <c r="B356" s="126"/>
      <c r="L356" s="126"/>
      <c r="V356" s="126"/>
      <c r="AF356" s="126"/>
      <c r="AP356" s="126"/>
      <c r="AZ356" s="126"/>
      <c r="BJ356" s="126"/>
      <c r="BT356" s="126"/>
      <c r="CD356" s="126"/>
      <c r="CN356" s="126"/>
      <c r="CO356" s="126"/>
      <c r="CP356" s="126"/>
      <c r="CQ356" s="126"/>
      <c r="CR356" s="126"/>
      <c r="CS356" s="126"/>
      <c r="CT356" s="126"/>
      <c r="CU356" s="126"/>
      <c r="CX356" s="126"/>
      <c r="DH356" s="126"/>
      <c r="DR356" s="126"/>
      <c r="EB356" s="126"/>
      <c r="EL356" s="126"/>
      <c r="EV356" s="126"/>
      <c r="FF356" s="126"/>
      <c r="FP356" s="126"/>
      <c r="FZ356" s="126"/>
      <c r="GJ356" s="126"/>
      <c r="GT356" s="126"/>
      <c r="HD356" s="126"/>
      <c r="HN356" s="126"/>
      <c r="HX356" s="126"/>
      <c r="IH356" s="126"/>
      <c r="IR356" s="126"/>
      <c r="JB356" s="126"/>
      <c r="JL356" s="126"/>
      <c r="JV356" s="126"/>
      <c r="KF356" s="126"/>
      <c r="KP356" s="126"/>
      <c r="KZ356" s="126"/>
      <c r="LJ356" s="126"/>
      <c r="LT356" s="126"/>
    </row>
    <row xmlns:x14ac="http://schemas.microsoft.com/office/spreadsheetml/2009/9/ac" r="357" s="3" customFormat="true" x14ac:dyDescent="0.25">
      <c r="A357" s="401"/>
      <c r="B357" s="126"/>
      <c r="L357" s="126"/>
      <c r="V357" s="126"/>
      <c r="AF357" s="126"/>
      <c r="AP357" s="126"/>
      <c r="AZ357" s="126"/>
      <c r="BJ357" s="126"/>
      <c r="BT357" s="126"/>
      <c r="CD357" s="126"/>
      <c r="CN357" s="126"/>
      <c r="CO357" s="126"/>
      <c r="CP357" s="126"/>
      <c r="CQ357" s="126"/>
      <c r="CR357" s="126"/>
      <c r="CS357" s="126"/>
      <c r="CT357" s="126"/>
      <c r="CU357" s="126"/>
      <c r="CX357" s="126"/>
      <c r="DH357" s="126"/>
      <c r="DR357" s="126"/>
      <c r="EB357" s="126"/>
      <c r="EL357" s="126"/>
      <c r="EV357" s="126"/>
      <c r="FF357" s="126"/>
      <c r="FP357" s="126"/>
      <c r="FZ357" s="126"/>
      <c r="GJ357" s="126"/>
      <c r="GT357" s="126"/>
      <c r="HD357" s="126"/>
      <c r="HN357" s="126"/>
      <c r="HX357" s="126"/>
      <c r="IH357" s="126"/>
      <c r="IR357" s="126"/>
      <c r="JB357" s="126"/>
      <c r="JL357" s="126"/>
      <c r="JV357" s="126"/>
      <c r="KF357" s="126"/>
      <c r="KP357" s="126"/>
      <c r="KZ357" s="126"/>
      <c r="LJ357" s="126"/>
      <c r="LT357" s="126"/>
    </row>
    <row xmlns:x14ac="http://schemas.microsoft.com/office/spreadsheetml/2009/9/ac" r="358" s="3" customFormat="true" x14ac:dyDescent="0.25">
      <c r="A358" s="401"/>
      <c r="B358" s="126"/>
      <c r="L358" s="126"/>
      <c r="V358" s="126"/>
      <c r="AF358" s="126"/>
      <c r="AP358" s="126"/>
      <c r="AZ358" s="126"/>
      <c r="BJ358" s="126"/>
      <c r="BT358" s="126"/>
      <c r="CD358" s="126"/>
      <c r="CN358" s="126"/>
      <c r="CO358" s="126"/>
      <c r="CP358" s="126"/>
      <c r="CQ358" s="126"/>
      <c r="CR358" s="126"/>
      <c r="CS358" s="126"/>
      <c r="CT358" s="126"/>
      <c r="CU358" s="126"/>
      <c r="CX358" s="126"/>
      <c r="DH358" s="126"/>
      <c r="DR358" s="126"/>
      <c r="EB358" s="126"/>
      <c r="EL358" s="126"/>
      <c r="EV358" s="126"/>
      <c r="FF358" s="126"/>
      <c r="FP358" s="126"/>
      <c r="FZ358" s="126"/>
      <c r="GJ358" s="126"/>
      <c r="GT358" s="126"/>
      <c r="HD358" s="126"/>
      <c r="HN358" s="126"/>
      <c r="HX358" s="126"/>
      <c r="IH358" s="126"/>
      <c r="IR358" s="126"/>
      <c r="JB358" s="126"/>
      <c r="JL358" s="126"/>
      <c r="JV358" s="126"/>
      <c r="KF358" s="126"/>
      <c r="KP358" s="126"/>
      <c r="KZ358" s="126"/>
      <c r="LJ358" s="126"/>
      <c r="LT358" s="126"/>
    </row>
    <row xmlns:x14ac="http://schemas.microsoft.com/office/spreadsheetml/2009/9/ac" r="359" s="3" customFormat="true" x14ac:dyDescent="0.25">
      <c r="A359" s="401"/>
      <c r="B359" s="126"/>
      <c r="L359" s="126"/>
      <c r="V359" s="126"/>
      <c r="AF359" s="126"/>
      <c r="AP359" s="126"/>
      <c r="AZ359" s="126"/>
      <c r="BJ359" s="126"/>
      <c r="BT359" s="126"/>
      <c r="CD359" s="126"/>
      <c r="CN359" s="126"/>
      <c r="CO359" s="126"/>
      <c r="CP359" s="126"/>
      <c r="CQ359" s="126"/>
      <c r="CR359" s="126"/>
      <c r="CS359" s="126"/>
      <c r="CT359" s="126"/>
      <c r="CU359" s="126"/>
      <c r="CX359" s="126"/>
      <c r="DH359" s="126"/>
      <c r="DR359" s="126"/>
      <c r="EB359" s="126"/>
      <c r="EL359" s="126"/>
      <c r="EV359" s="126"/>
      <c r="FF359" s="126"/>
      <c r="FP359" s="126"/>
      <c r="FZ359" s="126"/>
      <c r="GJ359" s="126"/>
      <c r="GT359" s="126"/>
      <c r="HD359" s="126"/>
      <c r="HN359" s="126"/>
      <c r="HX359" s="126"/>
      <c r="IH359" s="126"/>
      <c r="IR359" s="126"/>
      <c r="JB359" s="126"/>
      <c r="JL359" s="126"/>
      <c r="JV359" s="126"/>
      <c r="KF359" s="126"/>
      <c r="KP359" s="126"/>
      <c r="KZ359" s="126"/>
      <c r="LJ359" s="126"/>
      <c r="LT359" s="126"/>
    </row>
    <row xmlns:x14ac="http://schemas.microsoft.com/office/spreadsheetml/2009/9/ac" r="360" s="3" customFormat="true" x14ac:dyDescent="0.25">
      <c r="A360" s="401"/>
      <c r="B360" s="126"/>
      <c r="L360" s="126"/>
      <c r="V360" s="126"/>
      <c r="AF360" s="126"/>
      <c r="AP360" s="126"/>
      <c r="AZ360" s="126"/>
      <c r="BJ360" s="126"/>
      <c r="BT360" s="126"/>
      <c r="CD360" s="126"/>
      <c r="CN360" s="126"/>
      <c r="CO360" s="126"/>
      <c r="CP360" s="126"/>
      <c r="CQ360" s="126"/>
      <c r="CR360" s="126"/>
      <c r="CS360" s="126"/>
      <c r="CT360" s="126"/>
      <c r="CU360" s="126"/>
      <c r="CX360" s="126"/>
      <c r="DH360" s="126"/>
      <c r="DR360" s="126"/>
      <c r="EB360" s="126"/>
      <c r="EL360" s="126"/>
      <c r="EV360" s="126"/>
      <c r="FF360" s="126"/>
      <c r="FP360" s="126"/>
      <c r="FZ360" s="126"/>
      <c r="GJ360" s="126"/>
      <c r="GT360" s="126"/>
      <c r="HD360" s="126"/>
      <c r="HN360" s="126"/>
      <c r="HX360" s="126"/>
      <c r="IH360" s="126"/>
      <c r="IR360" s="126"/>
      <c r="JB360" s="126"/>
      <c r="JL360" s="126"/>
      <c r="JV360" s="126"/>
      <c r="KF360" s="126"/>
      <c r="KP360" s="126"/>
      <c r="KZ360" s="126"/>
      <c r="LJ360" s="126"/>
      <c r="LT360" s="126"/>
    </row>
    <row xmlns:x14ac="http://schemas.microsoft.com/office/spreadsheetml/2009/9/ac" r="361" s="3" customFormat="true" x14ac:dyDescent="0.25">
      <c r="A361" s="401"/>
      <c r="B361" s="126"/>
      <c r="L361" s="126"/>
      <c r="V361" s="126"/>
      <c r="AF361" s="126"/>
      <c r="AP361" s="126"/>
      <c r="AZ361" s="126"/>
      <c r="BJ361" s="126"/>
      <c r="BT361" s="126"/>
      <c r="CD361" s="126"/>
      <c r="CN361" s="126"/>
      <c r="CO361" s="126"/>
      <c r="CP361" s="126"/>
      <c r="CQ361" s="126"/>
      <c r="CR361" s="126"/>
      <c r="CS361" s="126"/>
      <c r="CT361" s="126"/>
      <c r="CU361" s="126"/>
      <c r="CX361" s="126"/>
      <c r="DH361" s="126"/>
      <c r="DR361" s="126"/>
      <c r="EB361" s="126"/>
      <c r="EL361" s="126"/>
      <c r="EV361" s="126"/>
      <c r="FF361" s="126"/>
      <c r="FP361" s="126"/>
      <c r="FZ361" s="126"/>
      <c r="GJ361" s="126"/>
      <c r="GT361" s="126"/>
      <c r="HD361" s="126"/>
      <c r="HN361" s="126"/>
      <c r="HX361" s="126"/>
      <c r="IH361" s="126"/>
      <c r="IR361" s="126"/>
      <c r="JB361" s="126"/>
      <c r="JL361" s="126"/>
      <c r="JV361" s="126"/>
      <c r="KF361" s="126"/>
      <c r="KP361" s="126"/>
      <c r="KZ361" s="126"/>
      <c r="LJ361" s="126"/>
      <c r="LT361" s="126"/>
    </row>
    <row xmlns:x14ac="http://schemas.microsoft.com/office/spreadsheetml/2009/9/ac" r="362" s="3" customFormat="true" x14ac:dyDescent="0.25">
      <c r="A362" s="401"/>
      <c r="B362" s="126"/>
      <c r="L362" s="126"/>
      <c r="V362" s="126"/>
      <c r="AF362" s="126"/>
      <c r="AP362" s="126"/>
      <c r="AZ362" s="126"/>
      <c r="BJ362" s="126"/>
      <c r="BT362" s="126"/>
      <c r="CD362" s="126"/>
      <c r="CN362" s="126"/>
      <c r="CO362" s="126"/>
      <c r="CP362" s="126"/>
      <c r="CQ362" s="126"/>
      <c r="CR362" s="126"/>
      <c r="CS362" s="126"/>
      <c r="CT362" s="126"/>
      <c r="CU362" s="126"/>
      <c r="CX362" s="126"/>
      <c r="DH362" s="126"/>
      <c r="DR362" s="126"/>
      <c r="EB362" s="126"/>
      <c r="EL362" s="126"/>
      <c r="EV362" s="126"/>
      <c r="FF362" s="126"/>
      <c r="FP362" s="126"/>
      <c r="FZ362" s="126"/>
      <c r="GJ362" s="126"/>
      <c r="GT362" s="126"/>
      <c r="HD362" s="126"/>
      <c r="HN362" s="126"/>
      <c r="HX362" s="126"/>
      <c r="IH362" s="126"/>
      <c r="IR362" s="126"/>
      <c r="JB362" s="126"/>
      <c r="JL362" s="126"/>
      <c r="JV362" s="126"/>
      <c r="KF362" s="126"/>
      <c r="KP362" s="126"/>
      <c r="KZ362" s="126"/>
      <c r="LJ362" s="126"/>
      <c r="LT362" s="126"/>
    </row>
    <row xmlns:x14ac="http://schemas.microsoft.com/office/spreadsheetml/2009/9/ac" r="363" s="3" customFormat="true" x14ac:dyDescent="0.25">
      <c r="A363" s="401"/>
      <c r="B363" s="126"/>
      <c r="L363" s="126"/>
      <c r="V363" s="126"/>
      <c r="AF363" s="126"/>
      <c r="AP363" s="126"/>
      <c r="AZ363" s="126"/>
      <c r="BJ363" s="126"/>
      <c r="BT363" s="126"/>
      <c r="CD363" s="126"/>
      <c r="CN363" s="126"/>
      <c r="CO363" s="126"/>
      <c r="CP363" s="126"/>
      <c r="CQ363" s="126"/>
      <c r="CR363" s="126"/>
      <c r="CS363" s="126"/>
      <c r="CT363" s="126"/>
      <c r="CU363" s="126"/>
      <c r="CX363" s="126"/>
      <c r="DH363" s="126"/>
      <c r="DR363" s="126"/>
      <c r="EB363" s="126"/>
      <c r="EL363" s="126"/>
      <c r="EV363" s="126"/>
      <c r="FF363" s="126"/>
      <c r="FP363" s="126"/>
      <c r="FZ363" s="126"/>
      <c r="GJ363" s="126"/>
      <c r="GT363" s="126"/>
      <c r="HD363" s="126"/>
      <c r="HN363" s="126"/>
      <c r="HX363" s="126"/>
      <c r="IH363" s="126"/>
      <c r="IR363" s="126"/>
      <c r="JB363" s="126"/>
      <c r="JL363" s="126"/>
      <c r="JV363" s="126"/>
      <c r="KF363" s="126"/>
      <c r="KP363" s="126"/>
      <c r="KZ363" s="126"/>
      <c r="LJ363" s="126"/>
      <c r="LT363" s="126"/>
    </row>
    <row xmlns:x14ac="http://schemas.microsoft.com/office/spreadsheetml/2009/9/ac" r="364" s="3" customFormat="true" x14ac:dyDescent="0.25">
      <c r="A364" s="401"/>
      <c r="B364" s="126"/>
      <c r="L364" s="126"/>
      <c r="V364" s="126"/>
      <c r="AF364" s="126"/>
      <c r="AP364" s="126"/>
      <c r="AZ364" s="126"/>
      <c r="BJ364" s="126"/>
      <c r="BT364" s="126"/>
      <c r="CD364" s="126"/>
      <c r="CN364" s="126"/>
      <c r="CO364" s="126"/>
      <c r="CP364" s="126"/>
      <c r="CQ364" s="126"/>
      <c r="CR364" s="126"/>
      <c r="CS364" s="126"/>
      <c r="CT364" s="126"/>
      <c r="CU364" s="126"/>
      <c r="CX364" s="126"/>
      <c r="DH364" s="126"/>
      <c r="DR364" s="126"/>
      <c r="EB364" s="126"/>
      <c r="EL364" s="126"/>
      <c r="EV364" s="126"/>
      <c r="FF364" s="126"/>
      <c r="FP364" s="126"/>
      <c r="FZ364" s="126"/>
      <c r="GJ364" s="126"/>
      <c r="GT364" s="126"/>
      <c r="HD364" s="126"/>
      <c r="HN364" s="126"/>
      <c r="HX364" s="126"/>
      <c r="IH364" s="126"/>
      <c r="IR364" s="126"/>
      <c r="JB364" s="126"/>
      <c r="JL364" s="126"/>
      <c r="JV364" s="126"/>
      <c r="KF364" s="126"/>
      <c r="KP364" s="126"/>
      <c r="KZ364" s="126"/>
      <c r="LJ364" s="126"/>
      <c r="LT364" s="126"/>
    </row>
    <row xmlns:x14ac="http://schemas.microsoft.com/office/spreadsheetml/2009/9/ac" r="365" s="3" customFormat="true" x14ac:dyDescent="0.25">
      <c r="A365" s="401"/>
      <c r="B365" s="126"/>
      <c r="L365" s="126"/>
      <c r="V365" s="126"/>
      <c r="AF365" s="126"/>
      <c r="AP365" s="126"/>
      <c r="AZ365" s="126"/>
      <c r="BJ365" s="126"/>
      <c r="BT365" s="126"/>
      <c r="CD365" s="126"/>
      <c r="CN365" s="126"/>
      <c r="CO365" s="126"/>
      <c r="CP365" s="126"/>
      <c r="CQ365" s="126"/>
      <c r="CR365" s="126"/>
      <c r="CS365" s="126"/>
      <c r="CT365" s="126"/>
      <c r="CU365" s="126"/>
      <c r="CX365" s="126"/>
      <c r="DH365" s="126"/>
      <c r="DR365" s="126"/>
      <c r="EB365" s="126"/>
      <c r="EL365" s="126"/>
      <c r="EV365" s="126"/>
      <c r="FF365" s="126"/>
      <c r="FP365" s="126"/>
      <c r="FZ365" s="126"/>
      <c r="GJ365" s="126"/>
      <c r="GT365" s="126"/>
      <c r="HD365" s="126"/>
      <c r="HN365" s="126"/>
      <c r="HX365" s="126"/>
      <c r="IH365" s="126"/>
      <c r="IR365" s="126"/>
      <c r="JB365" s="126"/>
      <c r="JL365" s="126"/>
      <c r="JV365" s="126"/>
      <c r="KF365" s="126"/>
      <c r="KP365" s="126"/>
      <c r="KZ365" s="126"/>
      <c r="LJ365" s="126"/>
      <c r="LT365" s="126"/>
    </row>
    <row xmlns:x14ac="http://schemas.microsoft.com/office/spreadsheetml/2009/9/ac" r="366" s="3" customFormat="true" x14ac:dyDescent="0.25">
      <c r="A366" s="401"/>
      <c r="B366" s="126"/>
      <c r="L366" s="126"/>
      <c r="V366" s="126"/>
      <c r="AF366" s="126"/>
      <c r="AP366" s="126"/>
      <c r="AZ366" s="126"/>
      <c r="BJ366" s="126"/>
      <c r="BT366" s="126"/>
      <c r="CD366" s="126"/>
      <c r="CN366" s="126"/>
      <c r="CO366" s="126"/>
      <c r="CP366" s="126"/>
      <c r="CQ366" s="126"/>
      <c r="CR366" s="126"/>
      <c r="CS366" s="126"/>
      <c r="CT366" s="126"/>
      <c r="CU366" s="126"/>
      <c r="CX366" s="126"/>
      <c r="DH366" s="126"/>
      <c r="DR366" s="126"/>
      <c r="EB366" s="126"/>
      <c r="EL366" s="126"/>
      <c r="EV366" s="126"/>
      <c r="FF366" s="126"/>
      <c r="FP366" s="126"/>
      <c r="FZ366" s="126"/>
      <c r="GJ366" s="126"/>
      <c r="GT366" s="126"/>
      <c r="HD366" s="126"/>
      <c r="HN366" s="126"/>
      <c r="HX366" s="126"/>
      <c r="IH366" s="126"/>
      <c r="IR366" s="126"/>
      <c r="JB366" s="126"/>
      <c r="JL366" s="126"/>
      <c r="JV366" s="126"/>
      <c r="KF366" s="126"/>
      <c r="KP366" s="126"/>
      <c r="KZ366" s="126"/>
      <c r="LJ366" s="126"/>
      <c r="LT366" s="126"/>
    </row>
    <row xmlns:x14ac="http://schemas.microsoft.com/office/spreadsheetml/2009/9/ac" r="367" s="3" customFormat="true" x14ac:dyDescent="0.25">
      <c r="A367" s="401"/>
      <c r="B367" s="126"/>
      <c r="L367" s="126"/>
      <c r="V367" s="126"/>
      <c r="AF367" s="126"/>
      <c r="AP367" s="126"/>
      <c r="AZ367" s="126"/>
      <c r="BJ367" s="126"/>
      <c r="BT367" s="126"/>
      <c r="CD367" s="126"/>
      <c r="CN367" s="126"/>
      <c r="CO367" s="126"/>
      <c r="CP367" s="126"/>
      <c r="CQ367" s="126"/>
      <c r="CR367" s="126"/>
      <c r="CS367" s="126"/>
      <c r="CT367" s="126"/>
      <c r="CU367" s="126"/>
      <c r="CX367" s="126"/>
      <c r="DH367" s="126"/>
      <c r="DR367" s="126"/>
      <c r="EB367" s="126"/>
      <c r="EL367" s="126"/>
      <c r="EV367" s="126"/>
      <c r="FF367" s="126"/>
      <c r="FP367" s="126"/>
      <c r="FZ367" s="126"/>
      <c r="GJ367" s="126"/>
      <c r="GT367" s="126"/>
      <c r="HD367" s="126"/>
      <c r="HN367" s="126"/>
      <c r="HX367" s="126"/>
      <c r="IH367" s="126"/>
      <c r="IR367" s="126"/>
      <c r="JB367" s="126"/>
      <c r="JL367" s="126"/>
      <c r="JV367" s="126"/>
      <c r="KF367" s="126"/>
      <c r="KP367" s="126"/>
      <c r="KZ367" s="126"/>
      <c r="LJ367" s="126"/>
      <c r="LT367" s="126"/>
    </row>
    <row xmlns:x14ac="http://schemas.microsoft.com/office/spreadsheetml/2009/9/ac" r="368" s="3" customFormat="true" x14ac:dyDescent="0.25">
      <c r="A368" s="401"/>
      <c r="B368" s="126"/>
      <c r="L368" s="126"/>
      <c r="V368" s="126"/>
      <c r="AF368" s="126"/>
      <c r="AP368" s="126"/>
      <c r="AZ368" s="126"/>
      <c r="BJ368" s="126"/>
      <c r="BT368" s="126"/>
      <c r="CD368" s="126"/>
      <c r="CN368" s="126"/>
      <c r="CO368" s="126"/>
      <c r="CP368" s="126"/>
      <c r="CQ368" s="126"/>
      <c r="CR368" s="126"/>
      <c r="CS368" s="126"/>
      <c r="CT368" s="126"/>
      <c r="CU368" s="126"/>
      <c r="CX368" s="126"/>
      <c r="DH368" s="126"/>
      <c r="DR368" s="126"/>
      <c r="EB368" s="126"/>
      <c r="EL368" s="126"/>
      <c r="EV368" s="126"/>
      <c r="FF368" s="126"/>
      <c r="FP368" s="126"/>
      <c r="FZ368" s="126"/>
      <c r="GJ368" s="126"/>
      <c r="GT368" s="126"/>
      <c r="HD368" s="126"/>
      <c r="HN368" s="126"/>
      <c r="HX368" s="126"/>
      <c r="IH368" s="126"/>
      <c r="IR368" s="126"/>
      <c r="JB368" s="126"/>
      <c r="JL368" s="126"/>
      <c r="JV368" s="126"/>
      <c r="KF368" s="126"/>
      <c r="KP368" s="126"/>
      <c r="KZ368" s="126"/>
      <c r="LJ368" s="126"/>
      <c r="LT368" s="126"/>
    </row>
    <row xmlns:x14ac="http://schemas.microsoft.com/office/spreadsheetml/2009/9/ac" r="369" s="3" customFormat="true" x14ac:dyDescent="0.25">
      <c r="A369" s="401"/>
      <c r="B369" s="126"/>
      <c r="L369" s="126"/>
      <c r="V369" s="126"/>
      <c r="AF369" s="126"/>
      <c r="AP369" s="126"/>
      <c r="AZ369" s="126"/>
      <c r="BJ369" s="126"/>
      <c r="BT369" s="126"/>
      <c r="CD369" s="126"/>
      <c r="CN369" s="126"/>
      <c r="CO369" s="126"/>
      <c r="CP369" s="126"/>
      <c r="CQ369" s="126"/>
      <c r="CR369" s="126"/>
      <c r="CS369" s="126"/>
      <c r="CT369" s="126"/>
      <c r="CU369" s="126"/>
      <c r="CX369" s="126"/>
      <c r="DH369" s="126"/>
      <c r="DR369" s="126"/>
      <c r="EB369" s="126"/>
      <c r="EL369" s="126"/>
      <c r="EV369" s="126"/>
      <c r="FF369" s="126"/>
      <c r="FP369" s="126"/>
      <c r="FZ369" s="126"/>
      <c r="GJ369" s="126"/>
      <c r="GT369" s="126"/>
      <c r="HD369" s="126"/>
      <c r="HN369" s="126"/>
      <c r="HX369" s="126"/>
      <c r="IH369" s="126"/>
      <c r="IR369" s="126"/>
      <c r="JB369" s="126"/>
      <c r="JL369" s="126"/>
      <c r="JV369" s="126"/>
      <c r="KF369" s="126"/>
      <c r="KP369" s="126"/>
      <c r="KZ369" s="126"/>
      <c r="LJ369" s="126"/>
      <c r="LT369" s="126"/>
    </row>
    <row xmlns:x14ac="http://schemas.microsoft.com/office/spreadsheetml/2009/9/ac" r="370" s="3" customFormat="true" x14ac:dyDescent="0.25">
      <c r="A370" s="401"/>
      <c r="B370" s="126"/>
      <c r="L370" s="126"/>
      <c r="V370" s="126"/>
      <c r="AF370" s="126"/>
      <c r="AP370" s="126"/>
      <c r="AZ370" s="126"/>
      <c r="BJ370" s="126"/>
      <c r="BT370" s="126"/>
      <c r="CD370" s="126"/>
      <c r="CN370" s="126"/>
      <c r="CO370" s="126"/>
      <c r="CP370" s="126"/>
      <c r="CQ370" s="126"/>
      <c r="CR370" s="126"/>
      <c r="CS370" s="126"/>
      <c r="CT370" s="126"/>
      <c r="CU370" s="126"/>
      <c r="CX370" s="126"/>
      <c r="DH370" s="126"/>
      <c r="DR370" s="126"/>
      <c r="EB370" s="126"/>
      <c r="EL370" s="126"/>
      <c r="EV370" s="126"/>
      <c r="FF370" s="126"/>
      <c r="FP370" s="126"/>
      <c r="FZ370" s="126"/>
      <c r="GJ370" s="126"/>
      <c r="GT370" s="126"/>
      <c r="HD370" s="126"/>
      <c r="HN370" s="126"/>
      <c r="HX370" s="126"/>
      <c r="IH370" s="126"/>
      <c r="IR370" s="126"/>
      <c r="JB370" s="126"/>
      <c r="JL370" s="126"/>
      <c r="JV370" s="126"/>
      <c r="KF370" s="126"/>
      <c r="KP370" s="126"/>
      <c r="KZ370" s="126"/>
      <c r="LJ370" s="126"/>
      <c r="LT370" s="126"/>
    </row>
    <row xmlns:x14ac="http://schemas.microsoft.com/office/spreadsheetml/2009/9/ac" r="371" s="3" customFormat="true" x14ac:dyDescent="0.25">
      <c r="A371" s="401"/>
      <c r="B371" s="126"/>
      <c r="L371" s="126"/>
      <c r="V371" s="126"/>
      <c r="AF371" s="126"/>
      <c r="AP371" s="126"/>
      <c r="AZ371" s="126"/>
      <c r="BJ371" s="126"/>
      <c r="BT371" s="126"/>
      <c r="CD371" s="126"/>
      <c r="CN371" s="126"/>
      <c r="CO371" s="126"/>
      <c r="CP371" s="126"/>
      <c r="CQ371" s="126"/>
      <c r="CR371" s="126"/>
      <c r="CS371" s="126"/>
      <c r="CT371" s="126"/>
      <c r="CU371" s="126"/>
      <c r="CX371" s="126"/>
      <c r="DH371" s="126"/>
      <c r="DR371" s="126"/>
      <c r="EB371" s="126"/>
      <c r="EL371" s="126"/>
      <c r="EV371" s="126"/>
      <c r="FF371" s="126"/>
      <c r="FP371" s="126"/>
      <c r="FZ371" s="126"/>
      <c r="GJ371" s="126"/>
      <c r="GT371" s="126"/>
      <c r="HD371" s="126"/>
      <c r="HN371" s="126"/>
      <c r="HX371" s="126"/>
      <c r="IH371" s="126"/>
      <c r="IR371" s="126"/>
      <c r="JB371" s="126"/>
      <c r="JL371" s="126"/>
      <c r="JV371" s="126"/>
      <c r="KF371" s="126"/>
      <c r="KP371" s="126"/>
      <c r="KZ371" s="126"/>
      <c r="LJ371" s="126"/>
      <c r="LT371" s="126"/>
    </row>
    <row xmlns:x14ac="http://schemas.microsoft.com/office/spreadsheetml/2009/9/ac" r="372" s="3" customFormat="true" x14ac:dyDescent="0.25">
      <c r="A372" s="401"/>
      <c r="B372" s="126"/>
      <c r="L372" s="126"/>
      <c r="V372" s="126"/>
      <c r="AF372" s="126"/>
      <c r="AP372" s="126"/>
      <c r="AZ372" s="126"/>
      <c r="BJ372" s="126"/>
      <c r="BT372" s="126"/>
      <c r="CD372" s="126"/>
      <c r="CN372" s="126"/>
      <c r="CO372" s="126"/>
      <c r="CP372" s="126"/>
      <c r="CQ372" s="126"/>
      <c r="CR372" s="126"/>
      <c r="CS372" s="126"/>
      <c r="CT372" s="126"/>
      <c r="CU372" s="126"/>
      <c r="CX372" s="126"/>
      <c r="DH372" s="126"/>
      <c r="DR372" s="126"/>
      <c r="EB372" s="126"/>
      <c r="EL372" s="126"/>
      <c r="EV372" s="126"/>
      <c r="FF372" s="126"/>
      <c r="FP372" s="126"/>
      <c r="FZ372" s="126"/>
      <c r="GJ372" s="126"/>
      <c r="GT372" s="126"/>
      <c r="HD372" s="126"/>
      <c r="HN372" s="126"/>
      <c r="HX372" s="126"/>
      <c r="IH372" s="126"/>
      <c r="IR372" s="126"/>
      <c r="JB372" s="126"/>
      <c r="JL372" s="126"/>
      <c r="JV372" s="126"/>
      <c r="KF372" s="126"/>
      <c r="KP372" s="126"/>
      <c r="KZ372" s="126"/>
      <c r="LJ372" s="126"/>
      <c r="LT372" s="126"/>
    </row>
    <row xmlns:x14ac="http://schemas.microsoft.com/office/spreadsheetml/2009/9/ac" r="373" s="3" customFormat="true" x14ac:dyDescent="0.25">
      <c r="A373" s="401"/>
      <c r="B373" s="126"/>
      <c r="L373" s="126"/>
      <c r="V373" s="126"/>
      <c r="AF373" s="126"/>
      <c r="AP373" s="126"/>
      <c r="AZ373" s="126"/>
      <c r="BJ373" s="126"/>
      <c r="BT373" s="126"/>
      <c r="CD373" s="126"/>
      <c r="CN373" s="126"/>
      <c r="CO373" s="126"/>
      <c r="CP373" s="126"/>
      <c r="CQ373" s="126"/>
      <c r="CR373" s="126"/>
      <c r="CS373" s="126"/>
      <c r="CT373" s="126"/>
      <c r="CU373" s="126"/>
      <c r="CX373" s="126"/>
      <c r="DH373" s="126"/>
      <c r="DR373" s="126"/>
      <c r="EB373" s="126"/>
      <c r="EL373" s="126"/>
      <c r="EV373" s="126"/>
      <c r="FF373" s="126"/>
      <c r="FP373" s="126"/>
      <c r="FZ373" s="126"/>
      <c r="GJ373" s="126"/>
      <c r="GT373" s="126"/>
      <c r="HD373" s="126"/>
      <c r="HN373" s="126"/>
      <c r="HX373" s="126"/>
      <c r="IH373" s="126"/>
      <c r="IR373" s="126"/>
      <c r="JB373" s="126"/>
      <c r="JL373" s="126"/>
      <c r="JV373" s="126"/>
      <c r="KF373" s="126"/>
      <c r="KP373" s="126"/>
      <c r="KZ373" s="126"/>
      <c r="LJ373" s="126"/>
      <c r="LT373" s="126"/>
    </row>
    <row xmlns:x14ac="http://schemas.microsoft.com/office/spreadsheetml/2009/9/ac" r="374" s="3" customFormat="true" x14ac:dyDescent="0.25">
      <c r="A374" s="401"/>
      <c r="B374" s="126"/>
      <c r="L374" s="126"/>
      <c r="V374" s="126"/>
      <c r="AF374" s="126"/>
      <c r="AP374" s="126"/>
      <c r="AZ374" s="126"/>
      <c r="BJ374" s="126"/>
      <c r="BT374" s="126"/>
      <c r="CD374" s="126"/>
      <c r="CN374" s="126"/>
      <c r="CO374" s="126"/>
      <c r="CP374" s="126"/>
      <c r="CQ374" s="126"/>
      <c r="CR374" s="126"/>
      <c r="CS374" s="126"/>
      <c r="CT374" s="126"/>
      <c r="CU374" s="126"/>
      <c r="CX374" s="126"/>
      <c r="DH374" s="126"/>
      <c r="DR374" s="126"/>
      <c r="EB374" s="126"/>
      <c r="EL374" s="126"/>
      <c r="EV374" s="126"/>
      <c r="FF374" s="126"/>
      <c r="FP374" s="126"/>
      <c r="FZ374" s="126"/>
      <c r="GJ374" s="126"/>
      <c r="GT374" s="126"/>
      <c r="HD374" s="126"/>
      <c r="HN374" s="126"/>
      <c r="HX374" s="126"/>
      <c r="IH374" s="126"/>
      <c r="IR374" s="126"/>
      <c r="JB374" s="126"/>
      <c r="JL374" s="126"/>
      <c r="JV374" s="126"/>
      <c r="KF374" s="126"/>
      <c r="KP374" s="126"/>
      <c r="KZ374" s="126"/>
      <c r="LJ374" s="126"/>
      <c r="LT374" s="126"/>
    </row>
    <row xmlns:x14ac="http://schemas.microsoft.com/office/spreadsheetml/2009/9/ac" r="375" s="3" customFormat="true" x14ac:dyDescent="0.25">
      <c r="A375" s="401"/>
      <c r="B375" s="126"/>
      <c r="L375" s="126"/>
      <c r="V375" s="126"/>
      <c r="AF375" s="126"/>
      <c r="AP375" s="126"/>
      <c r="AZ375" s="126"/>
      <c r="BJ375" s="126"/>
      <c r="BT375" s="126"/>
      <c r="CD375" s="126"/>
      <c r="CN375" s="126"/>
      <c r="CO375" s="126"/>
      <c r="CP375" s="126"/>
      <c r="CQ375" s="126"/>
      <c r="CR375" s="126"/>
      <c r="CS375" s="126"/>
      <c r="CT375" s="126"/>
      <c r="CU375" s="126"/>
      <c r="CX375" s="126"/>
      <c r="DH375" s="126"/>
      <c r="DR375" s="126"/>
      <c r="EB375" s="126"/>
      <c r="EL375" s="126"/>
      <c r="EV375" s="126"/>
      <c r="FF375" s="126"/>
      <c r="FP375" s="126"/>
      <c r="FZ375" s="126"/>
      <c r="GJ375" s="126"/>
      <c r="GT375" s="126"/>
      <c r="HD375" s="126"/>
      <c r="HN375" s="126"/>
      <c r="HX375" s="126"/>
      <c r="IH375" s="126"/>
      <c r="IR375" s="126"/>
      <c r="JB375" s="126"/>
      <c r="JL375" s="126"/>
      <c r="JV375" s="126"/>
      <c r="KF375" s="126"/>
      <c r="KP375" s="126"/>
      <c r="KZ375" s="126"/>
      <c r="LJ375" s="126"/>
      <c r="LT375" s="126"/>
    </row>
    <row xmlns:x14ac="http://schemas.microsoft.com/office/spreadsheetml/2009/9/ac" r="376" s="3" customFormat="true" x14ac:dyDescent="0.25">
      <c r="A376" s="401"/>
      <c r="B376" s="126"/>
      <c r="L376" s="126"/>
      <c r="V376" s="126"/>
      <c r="AF376" s="126"/>
      <c r="AP376" s="126"/>
      <c r="AZ376" s="126"/>
      <c r="BJ376" s="126"/>
      <c r="BT376" s="126"/>
      <c r="CD376" s="126"/>
      <c r="CN376" s="126"/>
      <c r="CO376" s="126"/>
      <c r="CP376" s="126"/>
      <c r="CQ376" s="126"/>
      <c r="CR376" s="126"/>
      <c r="CS376" s="126"/>
      <c r="CT376" s="126"/>
      <c r="CU376" s="126"/>
      <c r="CX376" s="126"/>
      <c r="DH376" s="126"/>
      <c r="DR376" s="126"/>
      <c r="EB376" s="126"/>
      <c r="EL376" s="126"/>
      <c r="EV376" s="126"/>
      <c r="FF376" s="126"/>
      <c r="FP376" s="126"/>
      <c r="FZ376" s="126"/>
      <c r="GJ376" s="126"/>
      <c r="GT376" s="126"/>
      <c r="HD376" s="126"/>
      <c r="HN376" s="126"/>
      <c r="HX376" s="126"/>
      <c r="IH376" s="126"/>
      <c r="IR376" s="126"/>
      <c r="JB376" s="126"/>
      <c r="JL376" s="126"/>
      <c r="JV376" s="126"/>
      <c r="KF376" s="126"/>
      <c r="KP376" s="126"/>
      <c r="KZ376" s="126"/>
      <c r="LJ376" s="126"/>
      <c r="LT376" s="126"/>
    </row>
    <row xmlns:x14ac="http://schemas.microsoft.com/office/spreadsheetml/2009/9/ac" r="377" s="3" customFormat="true" x14ac:dyDescent="0.25">
      <c r="A377" s="401"/>
      <c r="B377" s="126"/>
      <c r="L377" s="126"/>
      <c r="V377" s="126"/>
      <c r="AF377" s="126"/>
      <c r="AP377" s="126"/>
      <c r="AZ377" s="126"/>
      <c r="BJ377" s="126"/>
      <c r="BT377" s="126"/>
      <c r="CD377" s="126"/>
      <c r="CN377" s="126"/>
      <c r="CO377" s="126"/>
      <c r="CP377" s="126"/>
      <c r="CQ377" s="126"/>
      <c r="CR377" s="126"/>
      <c r="CS377" s="126"/>
      <c r="CT377" s="126"/>
      <c r="CU377" s="126"/>
      <c r="CX377" s="126"/>
      <c r="DH377" s="126"/>
      <c r="DR377" s="126"/>
      <c r="EB377" s="126"/>
      <c r="EL377" s="126"/>
      <c r="EV377" s="126"/>
      <c r="FF377" s="126"/>
      <c r="FP377" s="126"/>
      <c r="FZ377" s="126"/>
      <c r="GJ377" s="126"/>
      <c r="GT377" s="126"/>
      <c r="HD377" s="126"/>
      <c r="HN377" s="126"/>
      <c r="HX377" s="126"/>
      <c r="IH377" s="126"/>
      <c r="IR377" s="126"/>
      <c r="JB377" s="126"/>
      <c r="JL377" s="126"/>
      <c r="JV377" s="126"/>
      <c r="KF377" s="126"/>
      <c r="KP377" s="126"/>
      <c r="KZ377" s="126"/>
      <c r="LJ377" s="126"/>
      <c r="LT377" s="126"/>
    </row>
    <row xmlns:x14ac="http://schemas.microsoft.com/office/spreadsheetml/2009/9/ac" r="378" s="3" customFormat="true" x14ac:dyDescent="0.25">
      <c r="A378" s="401"/>
      <c r="B378" s="126"/>
      <c r="L378" s="126"/>
      <c r="V378" s="126"/>
      <c r="AF378" s="126"/>
      <c r="AP378" s="126"/>
      <c r="AZ378" s="126"/>
      <c r="BJ378" s="126"/>
      <c r="BT378" s="126"/>
      <c r="CD378" s="126"/>
      <c r="CN378" s="126"/>
      <c r="CO378" s="126"/>
      <c r="CP378" s="126"/>
      <c r="CQ378" s="126"/>
      <c r="CR378" s="126"/>
      <c r="CS378" s="126"/>
      <c r="CT378" s="126"/>
      <c r="CU378" s="126"/>
      <c r="CX378" s="126"/>
      <c r="DH378" s="126"/>
      <c r="DR378" s="126"/>
      <c r="EB378" s="126"/>
      <c r="EL378" s="126"/>
      <c r="EV378" s="126"/>
      <c r="FF378" s="126"/>
      <c r="FP378" s="126"/>
      <c r="FZ378" s="126"/>
      <c r="GJ378" s="126"/>
      <c r="GT378" s="126"/>
      <c r="HD378" s="126"/>
      <c r="HN378" s="126"/>
      <c r="HX378" s="126"/>
      <c r="IH378" s="126"/>
      <c r="IR378" s="126"/>
      <c r="JB378" s="126"/>
      <c r="JL378" s="126"/>
      <c r="JV378" s="126"/>
      <c r="KF378" s="126"/>
      <c r="KP378" s="126"/>
      <c r="KZ378" s="126"/>
      <c r="LJ378" s="126"/>
      <c r="LT378" s="126"/>
    </row>
    <row xmlns:x14ac="http://schemas.microsoft.com/office/spreadsheetml/2009/9/ac" r="379" s="3" customFormat="true" x14ac:dyDescent="0.25">
      <c r="A379" s="401"/>
      <c r="B379" s="126"/>
      <c r="L379" s="126"/>
      <c r="V379" s="126"/>
      <c r="AF379" s="126"/>
      <c r="AP379" s="126"/>
      <c r="AZ379" s="126"/>
      <c r="BJ379" s="126"/>
      <c r="BT379" s="126"/>
      <c r="CD379" s="126"/>
      <c r="CN379" s="126"/>
      <c r="CO379" s="126"/>
      <c r="CP379" s="126"/>
      <c r="CQ379" s="126"/>
      <c r="CR379" s="126"/>
      <c r="CS379" s="126"/>
      <c r="CT379" s="126"/>
      <c r="CU379" s="126"/>
      <c r="CX379" s="126"/>
      <c r="DH379" s="126"/>
      <c r="DR379" s="126"/>
      <c r="EB379" s="126"/>
      <c r="EL379" s="126"/>
      <c r="EV379" s="126"/>
      <c r="FF379" s="126"/>
      <c r="FP379" s="126"/>
      <c r="FZ379" s="126"/>
      <c r="GJ379" s="126"/>
      <c r="GT379" s="126"/>
      <c r="HD379" s="126"/>
      <c r="HN379" s="126"/>
      <c r="HX379" s="126"/>
      <c r="IH379" s="126"/>
      <c r="IR379" s="126"/>
      <c r="JB379" s="126"/>
      <c r="JL379" s="126"/>
      <c r="JV379" s="126"/>
      <c r="KF379" s="126"/>
      <c r="KP379" s="126"/>
      <c r="KZ379" s="126"/>
      <c r="LJ379" s="126"/>
      <c r="LT379" s="126"/>
    </row>
    <row xmlns:x14ac="http://schemas.microsoft.com/office/spreadsheetml/2009/9/ac" r="380" s="3" customFormat="true" x14ac:dyDescent="0.25">
      <c r="A380" s="401"/>
      <c r="B380" s="126"/>
      <c r="L380" s="126"/>
      <c r="V380" s="126"/>
      <c r="AF380" s="126"/>
      <c r="AP380" s="126"/>
      <c r="AZ380" s="126"/>
      <c r="BJ380" s="126"/>
      <c r="BT380" s="126"/>
      <c r="CD380" s="126"/>
      <c r="CN380" s="126"/>
      <c r="CO380" s="126"/>
      <c r="CP380" s="126"/>
      <c r="CQ380" s="126"/>
      <c r="CR380" s="126"/>
      <c r="CS380" s="126"/>
      <c r="CT380" s="126"/>
      <c r="CU380" s="126"/>
      <c r="CX380" s="126"/>
      <c r="DH380" s="126"/>
      <c r="DR380" s="126"/>
      <c r="EB380" s="126"/>
      <c r="EL380" s="126"/>
      <c r="EV380" s="126"/>
      <c r="FF380" s="126"/>
      <c r="FP380" s="126"/>
      <c r="FZ380" s="126"/>
      <c r="GJ380" s="126"/>
      <c r="GT380" s="126"/>
      <c r="HD380" s="126"/>
      <c r="HN380" s="126"/>
      <c r="HX380" s="126"/>
      <c r="IH380" s="126"/>
      <c r="IR380" s="126"/>
      <c r="JB380" s="126"/>
      <c r="JL380" s="126"/>
      <c r="JV380" s="126"/>
      <c r="KF380" s="126"/>
      <c r="KP380" s="126"/>
      <c r="KZ380" s="126"/>
      <c r="LJ380" s="126"/>
      <c r="LT380" s="126"/>
    </row>
    <row xmlns:x14ac="http://schemas.microsoft.com/office/spreadsheetml/2009/9/ac" r="381" s="3" customFormat="true" x14ac:dyDescent="0.25">
      <c r="A381" s="401"/>
      <c r="B381" s="126"/>
      <c r="L381" s="126"/>
      <c r="V381" s="126"/>
      <c r="AF381" s="126"/>
      <c r="AP381" s="126"/>
      <c r="AZ381" s="126"/>
      <c r="BJ381" s="126"/>
      <c r="BT381" s="126"/>
      <c r="CD381" s="126"/>
      <c r="CN381" s="126"/>
      <c r="CO381" s="126"/>
      <c r="CP381" s="126"/>
      <c r="CQ381" s="126"/>
      <c r="CR381" s="126"/>
      <c r="CS381" s="126"/>
      <c r="CT381" s="126"/>
      <c r="CU381" s="126"/>
      <c r="CX381" s="126"/>
      <c r="DH381" s="126"/>
      <c r="DR381" s="126"/>
      <c r="EB381" s="126"/>
      <c r="EL381" s="126"/>
      <c r="EV381" s="126"/>
      <c r="FF381" s="126"/>
      <c r="FP381" s="126"/>
      <c r="FZ381" s="126"/>
      <c r="GJ381" s="126"/>
      <c r="GT381" s="126"/>
      <c r="HD381" s="126"/>
      <c r="HN381" s="126"/>
      <c r="HX381" s="126"/>
      <c r="IH381" s="126"/>
      <c r="IR381" s="126"/>
      <c r="JB381" s="126"/>
      <c r="JL381" s="126"/>
      <c r="JV381" s="126"/>
      <c r="KF381" s="126"/>
      <c r="KP381" s="126"/>
      <c r="KZ381" s="126"/>
      <c r="LJ381" s="126"/>
      <c r="LT381" s="126"/>
    </row>
    <row xmlns:x14ac="http://schemas.microsoft.com/office/spreadsheetml/2009/9/ac" r="382" s="3" customFormat="true" x14ac:dyDescent="0.25">
      <c r="A382" s="401"/>
      <c r="B382" s="126"/>
      <c r="L382" s="126"/>
      <c r="V382" s="126"/>
      <c r="AF382" s="126"/>
      <c r="AP382" s="126"/>
      <c r="AZ382" s="126"/>
      <c r="BJ382" s="126"/>
      <c r="BT382" s="126"/>
      <c r="CD382" s="126"/>
      <c r="CN382" s="126"/>
      <c r="CO382" s="126"/>
      <c r="CP382" s="126"/>
      <c r="CQ382" s="126"/>
      <c r="CR382" s="126"/>
      <c r="CS382" s="126"/>
      <c r="CT382" s="126"/>
      <c r="CU382" s="126"/>
      <c r="CX382" s="126"/>
      <c r="DH382" s="126"/>
      <c r="DR382" s="126"/>
      <c r="EB382" s="126"/>
      <c r="EL382" s="126"/>
      <c r="EV382" s="126"/>
      <c r="FF382" s="126"/>
      <c r="FP382" s="126"/>
      <c r="FZ382" s="126"/>
      <c r="GJ382" s="126"/>
      <c r="GT382" s="126"/>
      <c r="HD382" s="126"/>
      <c r="HN382" s="126"/>
      <c r="HX382" s="126"/>
      <c r="IH382" s="126"/>
      <c r="IR382" s="126"/>
      <c r="JB382" s="126"/>
      <c r="JL382" s="126"/>
      <c r="JV382" s="126"/>
      <c r="KF382" s="126"/>
      <c r="KP382" s="126"/>
      <c r="KZ382" s="126"/>
      <c r="LJ382" s="126"/>
      <c r="LT382" s="126"/>
    </row>
    <row xmlns:x14ac="http://schemas.microsoft.com/office/spreadsheetml/2009/9/ac" r="383" s="3" customFormat="true" x14ac:dyDescent="0.25">
      <c r="A383" s="401"/>
      <c r="B383" s="126"/>
      <c r="L383" s="126"/>
      <c r="V383" s="126"/>
      <c r="AF383" s="126"/>
      <c r="AP383" s="126"/>
      <c r="AZ383" s="126"/>
      <c r="BJ383" s="126"/>
      <c r="BT383" s="126"/>
      <c r="CD383" s="126"/>
      <c r="CN383" s="126"/>
      <c r="CO383" s="126"/>
      <c r="CP383" s="126"/>
      <c r="CQ383" s="126"/>
      <c r="CR383" s="126"/>
      <c r="CS383" s="126"/>
      <c r="CT383" s="126"/>
      <c r="CU383" s="126"/>
      <c r="CX383" s="126"/>
      <c r="DH383" s="126"/>
      <c r="DR383" s="126"/>
      <c r="EB383" s="126"/>
      <c r="EL383" s="126"/>
      <c r="EV383" s="126"/>
      <c r="FF383" s="126"/>
      <c r="FP383" s="126"/>
      <c r="FZ383" s="126"/>
      <c r="GJ383" s="126"/>
      <c r="GT383" s="126"/>
      <c r="HD383" s="126"/>
      <c r="HN383" s="126"/>
      <c r="HX383" s="126"/>
      <c r="IH383" s="126"/>
      <c r="IR383" s="126"/>
      <c r="JB383" s="126"/>
      <c r="JL383" s="126"/>
      <c r="JV383" s="126"/>
      <c r="KF383" s="126"/>
      <c r="KP383" s="126"/>
      <c r="KZ383" s="126"/>
      <c r="LJ383" s="126"/>
      <c r="LT383" s="126"/>
    </row>
    <row xmlns:x14ac="http://schemas.microsoft.com/office/spreadsheetml/2009/9/ac" r="384" s="3" customFormat="true" x14ac:dyDescent="0.25">
      <c r="A384" s="401"/>
      <c r="B384" s="126"/>
      <c r="L384" s="126"/>
      <c r="V384" s="126"/>
      <c r="AF384" s="126"/>
      <c r="AP384" s="126"/>
      <c r="AZ384" s="126"/>
      <c r="BJ384" s="126"/>
      <c r="BT384" s="126"/>
      <c r="CD384" s="126"/>
      <c r="CN384" s="126"/>
      <c r="CO384" s="126"/>
      <c r="CP384" s="126"/>
      <c r="CQ384" s="126"/>
      <c r="CR384" s="126"/>
      <c r="CS384" s="126"/>
      <c r="CT384" s="126"/>
      <c r="CU384" s="126"/>
      <c r="CX384" s="126"/>
      <c r="DH384" s="126"/>
      <c r="DR384" s="126"/>
      <c r="EB384" s="126"/>
      <c r="EL384" s="126"/>
      <c r="EV384" s="126"/>
      <c r="FF384" s="126"/>
      <c r="FP384" s="126"/>
      <c r="FZ384" s="126"/>
      <c r="GJ384" s="126"/>
      <c r="GT384" s="126"/>
      <c r="HD384" s="126"/>
      <c r="HN384" s="126"/>
      <c r="HX384" s="126"/>
      <c r="IH384" s="126"/>
      <c r="IR384" s="126"/>
      <c r="JB384" s="126"/>
      <c r="JL384" s="126"/>
      <c r="JV384" s="126"/>
      <c r="KF384" s="126"/>
      <c r="KP384" s="126"/>
      <c r="KZ384" s="126"/>
      <c r="LJ384" s="126"/>
      <c r="LT384" s="126"/>
    </row>
    <row xmlns:x14ac="http://schemas.microsoft.com/office/spreadsheetml/2009/9/ac" r="385" s="3" customFormat="true" x14ac:dyDescent="0.25">
      <c r="A385" s="401"/>
      <c r="B385" s="126"/>
      <c r="L385" s="126"/>
      <c r="V385" s="126"/>
      <c r="AF385" s="126"/>
      <c r="AP385" s="126"/>
      <c r="AZ385" s="126"/>
      <c r="BJ385" s="126"/>
      <c r="BT385" s="126"/>
      <c r="CD385" s="126"/>
      <c r="CN385" s="126"/>
      <c r="CO385" s="126"/>
      <c r="CP385" s="126"/>
      <c r="CQ385" s="126"/>
      <c r="CR385" s="126"/>
      <c r="CS385" s="126"/>
      <c r="CT385" s="126"/>
      <c r="CU385" s="126"/>
      <c r="CX385" s="126"/>
      <c r="DH385" s="126"/>
      <c r="DR385" s="126"/>
      <c r="EB385" s="126"/>
      <c r="EL385" s="126"/>
      <c r="EV385" s="126"/>
      <c r="FF385" s="126"/>
      <c r="FP385" s="126"/>
      <c r="FZ385" s="126"/>
      <c r="GJ385" s="126"/>
      <c r="GT385" s="126"/>
      <c r="HD385" s="126"/>
      <c r="HN385" s="126"/>
      <c r="HX385" s="126"/>
      <c r="IH385" s="126"/>
      <c r="IR385" s="126"/>
      <c r="JB385" s="126"/>
      <c r="JL385" s="126"/>
      <c r="JV385" s="126"/>
      <c r="KF385" s="126"/>
      <c r="KP385" s="126"/>
      <c r="KZ385" s="126"/>
      <c r="LJ385" s="126"/>
      <c r="LT385" s="126"/>
    </row>
    <row xmlns:x14ac="http://schemas.microsoft.com/office/spreadsheetml/2009/9/ac" r="386" s="3" customFormat="true" x14ac:dyDescent="0.25">
      <c r="A386" s="401"/>
      <c r="B386" s="126"/>
      <c r="L386" s="126"/>
      <c r="V386" s="126"/>
      <c r="AF386" s="126"/>
      <c r="AP386" s="126"/>
      <c r="AZ386" s="126"/>
      <c r="BJ386" s="126"/>
      <c r="BT386" s="126"/>
      <c r="CD386" s="126"/>
      <c r="CN386" s="126"/>
      <c r="CO386" s="126"/>
      <c r="CP386" s="126"/>
      <c r="CQ386" s="126"/>
      <c r="CR386" s="126"/>
      <c r="CS386" s="126"/>
      <c r="CT386" s="126"/>
      <c r="CU386" s="126"/>
      <c r="CX386" s="126"/>
      <c r="DH386" s="126"/>
      <c r="DR386" s="126"/>
      <c r="EB386" s="126"/>
      <c r="EL386" s="126"/>
      <c r="EV386" s="126"/>
      <c r="FF386" s="126"/>
      <c r="FP386" s="126"/>
      <c r="FZ386" s="126"/>
      <c r="GJ386" s="126"/>
      <c r="GT386" s="126"/>
      <c r="HD386" s="126"/>
      <c r="HN386" s="126"/>
      <c r="HX386" s="126"/>
      <c r="IH386" s="126"/>
      <c r="IR386" s="126"/>
      <c r="JB386" s="126"/>
      <c r="JL386" s="126"/>
      <c r="JV386" s="126"/>
      <c r="KF386" s="126"/>
      <c r="KP386" s="126"/>
      <c r="KZ386" s="126"/>
      <c r="LJ386" s="126"/>
      <c r="LT386" s="126"/>
    </row>
    <row xmlns:x14ac="http://schemas.microsoft.com/office/spreadsheetml/2009/9/ac" r="387" s="3" customFormat="true" x14ac:dyDescent="0.25">
      <c r="A387" s="401"/>
      <c r="B387" s="126"/>
      <c r="L387" s="126"/>
      <c r="V387" s="126"/>
      <c r="AF387" s="126"/>
      <c r="AP387" s="126"/>
      <c r="AZ387" s="126"/>
      <c r="BJ387" s="126"/>
      <c r="BT387" s="126"/>
      <c r="CD387" s="126"/>
      <c r="CN387" s="126"/>
      <c r="CO387" s="126"/>
      <c r="CP387" s="126"/>
      <c r="CQ387" s="126"/>
      <c r="CR387" s="126"/>
      <c r="CS387" s="126"/>
      <c r="CT387" s="126"/>
      <c r="CU387" s="126"/>
      <c r="CX387" s="126"/>
      <c r="DH387" s="126"/>
      <c r="DR387" s="126"/>
      <c r="EB387" s="126"/>
      <c r="EL387" s="126"/>
      <c r="EV387" s="126"/>
      <c r="FF387" s="126"/>
      <c r="FP387" s="126"/>
      <c r="FZ387" s="126"/>
      <c r="GJ387" s="126"/>
      <c r="GT387" s="126"/>
      <c r="HD387" s="126"/>
      <c r="HN387" s="126"/>
      <c r="HX387" s="126"/>
      <c r="IH387" s="126"/>
      <c r="IR387" s="126"/>
      <c r="JB387" s="126"/>
      <c r="JL387" s="126"/>
      <c r="JV387" s="126"/>
      <c r="KF387" s="126"/>
      <c r="KP387" s="126"/>
      <c r="KZ387" s="126"/>
      <c r="LJ387" s="126"/>
      <c r="LT387" s="126"/>
    </row>
    <row xmlns:x14ac="http://schemas.microsoft.com/office/spreadsheetml/2009/9/ac" r="388" s="3" customFormat="true" x14ac:dyDescent="0.25">
      <c r="A388" s="401"/>
      <c r="B388" s="126"/>
      <c r="L388" s="126"/>
      <c r="V388" s="126"/>
      <c r="AF388" s="126"/>
      <c r="AP388" s="126"/>
      <c r="AZ388" s="126"/>
      <c r="BJ388" s="126"/>
      <c r="BT388" s="126"/>
      <c r="CD388" s="126"/>
      <c r="CN388" s="126"/>
      <c r="CO388" s="126"/>
      <c r="CP388" s="126"/>
      <c r="CQ388" s="126"/>
      <c r="CR388" s="126"/>
      <c r="CS388" s="126"/>
      <c r="CT388" s="126"/>
      <c r="CU388" s="126"/>
      <c r="CX388" s="126"/>
      <c r="DH388" s="126"/>
      <c r="DR388" s="126"/>
      <c r="EB388" s="126"/>
      <c r="EL388" s="126"/>
      <c r="EV388" s="126"/>
      <c r="FF388" s="126"/>
      <c r="FP388" s="126"/>
      <c r="FZ388" s="126"/>
      <c r="GJ388" s="126"/>
      <c r="GT388" s="126"/>
      <c r="HD388" s="126"/>
      <c r="HN388" s="126"/>
      <c r="HX388" s="126"/>
      <c r="IH388" s="126"/>
      <c r="IR388" s="126"/>
      <c r="JB388" s="126"/>
      <c r="JL388" s="126"/>
      <c r="JV388" s="126"/>
      <c r="KF388" s="126"/>
      <c r="KP388" s="126"/>
      <c r="KZ388" s="126"/>
      <c r="LJ388" s="126"/>
      <c r="LT388" s="126"/>
    </row>
    <row xmlns:x14ac="http://schemas.microsoft.com/office/spreadsheetml/2009/9/ac" r="389" s="3" customFormat="true" x14ac:dyDescent="0.25">
      <c r="A389" s="401"/>
      <c r="B389" s="126"/>
      <c r="L389" s="126"/>
      <c r="V389" s="126"/>
      <c r="AF389" s="126"/>
      <c r="AP389" s="126"/>
      <c r="AZ389" s="126"/>
      <c r="BJ389" s="126"/>
      <c r="BT389" s="126"/>
      <c r="CD389" s="126"/>
      <c r="CN389" s="126"/>
      <c r="CO389" s="126"/>
      <c r="CP389" s="126"/>
      <c r="CQ389" s="126"/>
      <c r="CR389" s="126"/>
      <c r="CS389" s="126"/>
      <c r="CT389" s="126"/>
      <c r="CU389" s="126"/>
      <c r="CX389" s="126"/>
      <c r="DH389" s="126"/>
      <c r="DR389" s="126"/>
      <c r="EB389" s="126"/>
      <c r="EL389" s="126"/>
      <c r="EV389" s="126"/>
      <c r="FF389" s="126"/>
      <c r="FP389" s="126"/>
      <c r="FZ389" s="126"/>
      <c r="GJ389" s="126"/>
      <c r="GT389" s="126"/>
      <c r="HD389" s="126"/>
      <c r="HN389" s="126"/>
      <c r="HX389" s="126"/>
      <c r="IH389" s="126"/>
      <c r="IR389" s="126"/>
      <c r="JB389" s="126"/>
      <c r="JL389" s="126"/>
      <c r="JV389" s="126"/>
      <c r="KF389" s="126"/>
      <c r="KP389" s="126"/>
      <c r="KZ389" s="126"/>
      <c r="LJ389" s="126"/>
      <c r="LT389" s="126"/>
    </row>
    <row xmlns:x14ac="http://schemas.microsoft.com/office/spreadsheetml/2009/9/ac" r="390" s="3" customFormat="true" x14ac:dyDescent="0.25">
      <c r="A390" s="401"/>
      <c r="B390" s="126"/>
      <c r="L390" s="126"/>
      <c r="V390" s="126"/>
      <c r="AF390" s="126"/>
      <c r="AP390" s="126"/>
      <c r="AZ390" s="126"/>
      <c r="BJ390" s="126"/>
      <c r="BT390" s="126"/>
      <c r="CD390" s="126"/>
      <c r="CN390" s="126"/>
      <c r="CO390" s="126"/>
      <c r="CP390" s="126"/>
      <c r="CQ390" s="126"/>
      <c r="CR390" s="126"/>
      <c r="CS390" s="126"/>
      <c r="CT390" s="126"/>
      <c r="CU390" s="126"/>
      <c r="CX390" s="126"/>
      <c r="DH390" s="126"/>
      <c r="DR390" s="126"/>
      <c r="EB390" s="126"/>
      <c r="EL390" s="126"/>
      <c r="EV390" s="126"/>
      <c r="FF390" s="126"/>
      <c r="FP390" s="126"/>
      <c r="FZ390" s="126"/>
      <c r="GJ390" s="126"/>
      <c r="GT390" s="126"/>
      <c r="HD390" s="126"/>
      <c r="HN390" s="126"/>
      <c r="HX390" s="126"/>
      <c r="IH390" s="126"/>
      <c r="IR390" s="126"/>
      <c r="JB390" s="126"/>
      <c r="JL390" s="126"/>
      <c r="JV390" s="126"/>
      <c r="KF390" s="126"/>
      <c r="KP390" s="126"/>
      <c r="KZ390" s="126"/>
      <c r="LJ390" s="126"/>
      <c r="LT390" s="126"/>
    </row>
    <row xmlns:x14ac="http://schemas.microsoft.com/office/spreadsheetml/2009/9/ac" r="391" s="3" customFormat="true" x14ac:dyDescent="0.25">
      <c r="A391" s="401"/>
      <c r="B391" s="126"/>
      <c r="L391" s="126"/>
      <c r="V391" s="126"/>
      <c r="AF391" s="126"/>
      <c r="AP391" s="126"/>
      <c r="AZ391" s="126"/>
      <c r="BJ391" s="126"/>
      <c r="BT391" s="126"/>
      <c r="CD391" s="126"/>
      <c r="CN391" s="126"/>
      <c r="CO391" s="126"/>
      <c r="CP391" s="126"/>
      <c r="CQ391" s="126"/>
      <c r="CR391" s="126"/>
      <c r="CS391" s="126"/>
      <c r="CT391" s="126"/>
      <c r="CU391" s="126"/>
      <c r="CX391" s="126"/>
      <c r="DH391" s="126"/>
      <c r="DR391" s="126"/>
      <c r="EB391" s="126"/>
      <c r="EL391" s="126"/>
      <c r="EV391" s="126"/>
      <c r="FF391" s="126"/>
      <c r="FP391" s="126"/>
      <c r="FZ391" s="126"/>
      <c r="GJ391" s="126"/>
      <c r="GT391" s="126"/>
      <c r="HD391" s="126"/>
      <c r="HN391" s="126"/>
      <c r="HX391" s="126"/>
      <c r="IH391" s="126"/>
      <c r="IR391" s="126"/>
      <c r="JB391" s="126"/>
      <c r="JL391" s="126"/>
      <c r="JV391" s="126"/>
      <c r="KF391" s="126"/>
      <c r="KP391" s="126"/>
      <c r="KZ391" s="126"/>
      <c r="LJ391" s="126"/>
      <c r="LT391" s="126"/>
    </row>
    <row xmlns:x14ac="http://schemas.microsoft.com/office/spreadsheetml/2009/9/ac" r="392" s="3" customFormat="true" x14ac:dyDescent="0.25">
      <c r="A392" s="401"/>
      <c r="B392" s="126"/>
      <c r="L392" s="126"/>
      <c r="V392" s="126"/>
      <c r="AF392" s="126"/>
      <c r="AP392" s="126"/>
      <c r="AZ392" s="126"/>
      <c r="BJ392" s="126"/>
      <c r="BT392" s="126"/>
      <c r="CD392" s="126"/>
      <c r="CN392" s="126"/>
      <c r="CO392" s="126"/>
      <c r="CP392" s="126"/>
      <c r="CQ392" s="126"/>
      <c r="CR392" s="126"/>
      <c r="CS392" s="126"/>
      <c r="CT392" s="126"/>
      <c r="CU392" s="126"/>
      <c r="CX392" s="126"/>
      <c r="DH392" s="126"/>
      <c r="DR392" s="126"/>
      <c r="EB392" s="126"/>
      <c r="EL392" s="126"/>
      <c r="EV392" s="126"/>
      <c r="FF392" s="126"/>
      <c r="FP392" s="126"/>
      <c r="FZ392" s="126"/>
      <c r="GJ392" s="126"/>
      <c r="GT392" s="126"/>
      <c r="HD392" s="126"/>
      <c r="HN392" s="126"/>
      <c r="HX392" s="126"/>
      <c r="IH392" s="126"/>
      <c r="IR392" s="126"/>
      <c r="JB392" s="126"/>
      <c r="JL392" s="126"/>
      <c r="JV392" s="126"/>
      <c r="KF392" s="126"/>
      <c r="KP392" s="126"/>
      <c r="KZ392" s="126"/>
      <c r="LJ392" s="126"/>
      <c r="LT392" s="126"/>
    </row>
    <row xmlns:x14ac="http://schemas.microsoft.com/office/spreadsheetml/2009/9/ac" r="393" s="3" customFormat="true" x14ac:dyDescent="0.25">
      <c r="A393" s="401"/>
      <c r="B393" s="126"/>
      <c r="L393" s="126"/>
      <c r="V393" s="126"/>
      <c r="AF393" s="126"/>
      <c r="AP393" s="126"/>
      <c r="AZ393" s="126"/>
      <c r="BJ393" s="126"/>
      <c r="BT393" s="126"/>
      <c r="CD393" s="126"/>
      <c r="CN393" s="126"/>
      <c r="CO393" s="126"/>
      <c r="CP393" s="126"/>
      <c r="CQ393" s="126"/>
      <c r="CR393" s="126"/>
      <c r="CS393" s="126"/>
      <c r="CT393" s="126"/>
      <c r="CU393" s="126"/>
      <c r="CX393" s="126"/>
      <c r="DH393" s="126"/>
      <c r="DR393" s="126"/>
      <c r="EB393" s="126"/>
      <c r="EL393" s="126"/>
      <c r="EV393" s="126"/>
      <c r="FF393" s="126"/>
      <c r="FP393" s="126"/>
      <c r="FZ393" s="126"/>
      <c r="GJ393" s="126"/>
      <c r="GT393" s="126"/>
      <c r="HD393" s="126"/>
      <c r="HN393" s="126"/>
      <c r="HX393" s="126"/>
      <c r="IH393" s="126"/>
      <c r="IR393" s="126"/>
      <c r="JB393" s="126"/>
      <c r="JL393" s="126"/>
      <c r="JV393" s="126"/>
      <c r="KF393" s="126"/>
      <c r="KP393" s="126"/>
      <c r="KZ393" s="126"/>
      <c r="LJ393" s="126"/>
      <c r="LT393" s="126"/>
    </row>
    <row xmlns:x14ac="http://schemas.microsoft.com/office/spreadsheetml/2009/9/ac" r="394" s="3" customFormat="true" x14ac:dyDescent="0.25">
      <c r="A394" s="401"/>
      <c r="B394" s="126"/>
      <c r="L394" s="126"/>
      <c r="V394" s="126"/>
      <c r="AF394" s="126"/>
      <c r="AP394" s="126"/>
      <c r="AZ394" s="126"/>
      <c r="BJ394" s="126"/>
      <c r="BT394" s="126"/>
      <c r="CD394" s="126"/>
      <c r="CN394" s="126"/>
      <c r="CO394" s="126"/>
      <c r="CP394" s="126"/>
      <c r="CQ394" s="126"/>
      <c r="CR394" s="126"/>
      <c r="CS394" s="126"/>
      <c r="CT394" s="126"/>
      <c r="CU394" s="126"/>
      <c r="CX394" s="126"/>
      <c r="DH394" s="126"/>
      <c r="DR394" s="126"/>
      <c r="EB394" s="126"/>
      <c r="EL394" s="126"/>
      <c r="EV394" s="126"/>
      <c r="FF394" s="126"/>
      <c r="FP394" s="126"/>
      <c r="FZ394" s="126"/>
      <c r="GJ394" s="126"/>
      <c r="GT394" s="126"/>
      <c r="HD394" s="126"/>
      <c r="HN394" s="126"/>
      <c r="HX394" s="126"/>
      <c r="IH394" s="126"/>
      <c r="IR394" s="126"/>
      <c r="JB394" s="126"/>
      <c r="JL394" s="126"/>
      <c r="JV394" s="126"/>
      <c r="KF394" s="126"/>
      <c r="KP394" s="126"/>
      <c r="KZ394" s="126"/>
      <c r="LJ394" s="126"/>
      <c r="LT394" s="126"/>
    </row>
    <row xmlns:x14ac="http://schemas.microsoft.com/office/spreadsheetml/2009/9/ac" r="395" s="3" customFormat="true" x14ac:dyDescent="0.25">
      <c r="A395" s="401"/>
      <c r="B395" s="126"/>
      <c r="L395" s="126"/>
      <c r="V395" s="126"/>
      <c r="AF395" s="126"/>
      <c r="AP395" s="126"/>
      <c r="AZ395" s="126"/>
      <c r="BJ395" s="126"/>
      <c r="BT395" s="126"/>
      <c r="CD395" s="126"/>
      <c r="CN395" s="126"/>
      <c r="CO395" s="126"/>
      <c r="CP395" s="126"/>
      <c r="CQ395" s="126"/>
      <c r="CR395" s="126"/>
      <c r="CS395" s="126"/>
      <c r="CT395" s="126"/>
      <c r="CU395" s="126"/>
      <c r="CX395" s="126"/>
      <c r="DH395" s="126"/>
      <c r="DR395" s="126"/>
      <c r="EB395" s="126"/>
      <c r="EL395" s="126"/>
      <c r="EV395" s="126"/>
      <c r="FF395" s="126"/>
      <c r="FP395" s="126"/>
      <c r="FZ395" s="126"/>
      <c r="GJ395" s="126"/>
      <c r="GT395" s="126"/>
      <c r="HD395" s="126"/>
      <c r="HN395" s="126"/>
      <c r="HX395" s="126"/>
      <c r="IH395" s="126"/>
      <c r="IR395" s="126"/>
      <c r="JB395" s="126"/>
      <c r="JL395" s="126"/>
      <c r="JV395" s="126"/>
      <c r="KF395" s="126"/>
      <c r="KP395" s="126"/>
      <c r="KZ395" s="126"/>
      <c r="LJ395" s="126"/>
      <c r="LT395" s="126"/>
    </row>
    <row xmlns:x14ac="http://schemas.microsoft.com/office/spreadsheetml/2009/9/ac" r="396" s="3" customFormat="true" x14ac:dyDescent="0.25">
      <c r="A396" s="401"/>
      <c r="B396" s="126"/>
      <c r="L396" s="126"/>
      <c r="V396" s="126"/>
      <c r="AF396" s="126"/>
      <c r="AP396" s="126"/>
      <c r="AZ396" s="126"/>
      <c r="BJ396" s="126"/>
      <c r="BT396" s="126"/>
      <c r="CD396" s="126"/>
      <c r="CN396" s="126"/>
      <c r="CO396" s="126"/>
      <c r="CP396" s="126"/>
      <c r="CQ396" s="126"/>
      <c r="CR396" s="126"/>
      <c r="CS396" s="126"/>
      <c r="CT396" s="126"/>
      <c r="CU396" s="126"/>
      <c r="CX396" s="126"/>
      <c r="DH396" s="126"/>
      <c r="DR396" s="126"/>
      <c r="EB396" s="126"/>
      <c r="EL396" s="126"/>
      <c r="EV396" s="126"/>
      <c r="FF396" s="126"/>
      <c r="FP396" s="126"/>
      <c r="FZ396" s="126"/>
      <c r="GJ396" s="126"/>
      <c r="GT396" s="126"/>
      <c r="HD396" s="126"/>
      <c r="HN396" s="126"/>
      <c r="HX396" s="126"/>
      <c r="IH396" s="126"/>
      <c r="IR396" s="126"/>
      <c r="JB396" s="126"/>
      <c r="JL396" s="126"/>
      <c r="JV396" s="126"/>
      <c r="KF396" s="126"/>
      <c r="KP396" s="126"/>
      <c r="KZ396" s="126"/>
      <c r="LJ396" s="126"/>
      <c r="LT396" s="126"/>
    </row>
    <row xmlns:x14ac="http://schemas.microsoft.com/office/spreadsheetml/2009/9/ac" r="397" s="3" customFormat="true" x14ac:dyDescent="0.25">
      <c r="A397" s="401"/>
      <c r="B397" s="126"/>
      <c r="L397" s="126"/>
      <c r="V397" s="126"/>
      <c r="AF397" s="126"/>
      <c r="AP397" s="126"/>
      <c r="AZ397" s="126"/>
      <c r="BJ397" s="126"/>
      <c r="BT397" s="126"/>
      <c r="CD397" s="126"/>
      <c r="CN397" s="126"/>
      <c r="CO397" s="126"/>
      <c r="CP397" s="126"/>
      <c r="CQ397" s="126"/>
      <c r="CR397" s="126"/>
      <c r="CS397" s="126"/>
      <c r="CT397" s="126"/>
      <c r="CU397" s="126"/>
      <c r="CX397" s="126"/>
      <c r="DH397" s="126"/>
      <c r="DR397" s="126"/>
      <c r="EB397" s="126"/>
      <c r="EL397" s="126"/>
      <c r="EV397" s="126"/>
      <c r="FF397" s="126"/>
      <c r="FP397" s="126"/>
      <c r="FZ397" s="126"/>
      <c r="GJ397" s="126"/>
      <c r="GT397" s="126"/>
      <c r="HD397" s="126"/>
      <c r="HN397" s="126"/>
      <c r="HX397" s="126"/>
      <c r="IH397" s="126"/>
      <c r="IR397" s="126"/>
      <c r="JB397" s="126"/>
      <c r="JL397" s="126"/>
      <c r="JV397" s="126"/>
      <c r="KF397" s="126"/>
      <c r="KP397" s="126"/>
      <c r="KZ397" s="126"/>
      <c r="LJ397" s="126"/>
      <c r="LT397" s="126"/>
    </row>
    <row xmlns:x14ac="http://schemas.microsoft.com/office/spreadsheetml/2009/9/ac" r="398" s="3" customFormat="true" x14ac:dyDescent="0.25">
      <c r="A398" s="401"/>
      <c r="B398" s="126"/>
      <c r="L398" s="126"/>
      <c r="V398" s="126"/>
      <c r="AF398" s="126"/>
      <c r="AP398" s="126"/>
      <c r="AZ398" s="126"/>
      <c r="BJ398" s="126"/>
      <c r="BT398" s="126"/>
      <c r="CD398" s="126"/>
      <c r="CN398" s="126"/>
      <c r="CO398" s="126"/>
      <c r="CP398" s="126"/>
      <c r="CQ398" s="126"/>
      <c r="CR398" s="126"/>
      <c r="CS398" s="126"/>
      <c r="CT398" s="126"/>
      <c r="CU398" s="126"/>
      <c r="CX398" s="126"/>
      <c r="DH398" s="126"/>
      <c r="DR398" s="126"/>
      <c r="EB398" s="126"/>
      <c r="EL398" s="126"/>
      <c r="EV398" s="126"/>
      <c r="FF398" s="126"/>
      <c r="FP398" s="126"/>
      <c r="FZ398" s="126"/>
      <c r="GJ398" s="126"/>
      <c r="GT398" s="126"/>
      <c r="HD398" s="126"/>
      <c r="HN398" s="126"/>
      <c r="HX398" s="126"/>
      <c r="IH398" s="126"/>
      <c r="IR398" s="126"/>
      <c r="JB398" s="126"/>
      <c r="JL398" s="126"/>
      <c r="JV398" s="126"/>
      <c r="KF398" s="126"/>
      <c r="KP398" s="126"/>
      <c r="KZ398" s="126"/>
      <c r="LJ398" s="126"/>
      <c r="LT398" s="126"/>
    </row>
    <row xmlns:x14ac="http://schemas.microsoft.com/office/spreadsheetml/2009/9/ac" r="399" s="3" customFormat="true" x14ac:dyDescent="0.25">
      <c r="A399" s="401"/>
      <c r="B399" s="126"/>
      <c r="L399" s="126"/>
      <c r="V399" s="126"/>
      <c r="AF399" s="126"/>
      <c r="AP399" s="126"/>
      <c r="AZ399" s="126"/>
      <c r="BJ399" s="126"/>
      <c r="BT399" s="126"/>
      <c r="CD399" s="126"/>
      <c r="CN399" s="126"/>
      <c r="CO399" s="126"/>
      <c r="CP399" s="126"/>
      <c r="CQ399" s="126"/>
      <c r="CR399" s="126"/>
      <c r="CS399" s="126"/>
      <c r="CT399" s="126"/>
      <c r="CU399" s="126"/>
      <c r="CX399" s="126"/>
      <c r="DH399" s="126"/>
      <c r="DR399" s="126"/>
      <c r="EB399" s="126"/>
      <c r="EL399" s="126"/>
      <c r="EV399" s="126"/>
      <c r="FF399" s="126"/>
      <c r="FP399" s="126"/>
      <c r="FZ399" s="126"/>
      <c r="GJ399" s="126"/>
      <c r="GT399" s="126"/>
      <c r="HD399" s="126"/>
      <c r="HN399" s="126"/>
      <c r="HX399" s="126"/>
      <c r="IH399" s="126"/>
      <c r="IR399" s="126"/>
      <c r="JB399" s="126"/>
      <c r="JL399" s="126"/>
      <c r="JV399" s="126"/>
      <c r="KF399" s="126"/>
      <c r="KP399" s="126"/>
      <c r="KZ399" s="126"/>
      <c r="LJ399" s="126"/>
      <c r="LT399" s="126"/>
    </row>
    <row xmlns:x14ac="http://schemas.microsoft.com/office/spreadsheetml/2009/9/ac" r="400" s="3" customFormat="true" x14ac:dyDescent="0.25">
      <c r="A400" s="401"/>
      <c r="B400" s="126"/>
      <c r="L400" s="126"/>
      <c r="V400" s="126"/>
      <c r="AF400" s="126"/>
      <c r="AP400" s="126"/>
      <c r="AZ400" s="126"/>
      <c r="BJ400" s="126"/>
      <c r="BT400" s="126"/>
      <c r="CD400" s="126"/>
      <c r="CN400" s="126"/>
      <c r="CO400" s="126"/>
      <c r="CP400" s="126"/>
      <c r="CQ400" s="126"/>
      <c r="CR400" s="126"/>
      <c r="CS400" s="126"/>
      <c r="CT400" s="126"/>
      <c r="CU400" s="126"/>
      <c r="CX400" s="126"/>
      <c r="DH400" s="126"/>
      <c r="DR400" s="126"/>
      <c r="EB400" s="126"/>
      <c r="EL400" s="126"/>
      <c r="EV400" s="126"/>
      <c r="FF400" s="126"/>
      <c r="FP400" s="126"/>
      <c r="FZ400" s="126"/>
      <c r="GJ400" s="126"/>
      <c r="GT400" s="126"/>
      <c r="HD400" s="126"/>
      <c r="HN400" s="126"/>
      <c r="HX400" s="126"/>
      <c r="IH400" s="126"/>
      <c r="IR400" s="126"/>
      <c r="JB400" s="126"/>
      <c r="JL400" s="126"/>
      <c r="JV400" s="126"/>
      <c r="KF400" s="126"/>
      <c r="KP400" s="126"/>
      <c r="KZ400" s="126"/>
      <c r="LJ400" s="126"/>
      <c r="LT400" s="126"/>
    </row>
    <row xmlns:x14ac="http://schemas.microsoft.com/office/spreadsheetml/2009/9/ac" r="401" s="3" customFormat="true" x14ac:dyDescent="0.25">
      <c r="A401" s="401"/>
      <c r="B401" s="126"/>
      <c r="L401" s="126"/>
      <c r="V401" s="126"/>
      <c r="AF401" s="126"/>
      <c r="AP401" s="126"/>
      <c r="AZ401" s="126"/>
      <c r="BJ401" s="126"/>
      <c r="BT401" s="126"/>
      <c r="CD401" s="126"/>
      <c r="CN401" s="126"/>
      <c r="CO401" s="126"/>
      <c r="CP401" s="126"/>
      <c r="CQ401" s="126"/>
      <c r="CR401" s="126"/>
      <c r="CS401" s="126"/>
      <c r="CT401" s="126"/>
      <c r="CU401" s="126"/>
      <c r="CX401" s="126"/>
      <c r="DH401" s="126"/>
      <c r="DR401" s="126"/>
      <c r="EB401" s="126"/>
      <c r="EL401" s="126"/>
      <c r="EV401" s="126"/>
      <c r="FF401" s="126"/>
      <c r="FP401" s="126"/>
      <c r="FZ401" s="126"/>
      <c r="GJ401" s="126"/>
      <c r="GT401" s="126"/>
      <c r="HD401" s="126"/>
      <c r="HN401" s="126"/>
      <c r="HX401" s="126"/>
      <c r="IH401" s="126"/>
      <c r="IR401" s="126"/>
      <c r="JB401" s="126"/>
      <c r="JL401" s="126"/>
      <c r="JV401" s="126"/>
      <c r="KF401" s="126"/>
      <c r="KP401" s="126"/>
      <c r="KZ401" s="126"/>
      <c r="LJ401" s="126"/>
      <c r="LT401" s="126"/>
    </row>
    <row xmlns:x14ac="http://schemas.microsoft.com/office/spreadsheetml/2009/9/ac" r="402" s="3" customFormat="true" x14ac:dyDescent="0.25">
      <c r="A402" s="401"/>
      <c r="B402" s="126"/>
      <c r="L402" s="126"/>
      <c r="V402" s="126"/>
      <c r="AF402" s="126"/>
      <c r="AP402" s="126"/>
      <c r="AZ402" s="126"/>
      <c r="BJ402" s="126"/>
      <c r="BT402" s="126"/>
      <c r="CD402" s="126"/>
      <c r="CN402" s="126"/>
      <c r="CO402" s="126"/>
      <c r="CP402" s="126"/>
      <c r="CQ402" s="126"/>
      <c r="CR402" s="126"/>
      <c r="CS402" s="126"/>
      <c r="CT402" s="126"/>
      <c r="CU402" s="126"/>
      <c r="CX402" s="126"/>
      <c r="DH402" s="126"/>
      <c r="DR402" s="126"/>
      <c r="EB402" s="126"/>
      <c r="EL402" s="126"/>
      <c r="EV402" s="126"/>
      <c r="FF402" s="126"/>
      <c r="FP402" s="126"/>
      <c r="FZ402" s="126"/>
      <c r="GJ402" s="126"/>
      <c r="GT402" s="126"/>
      <c r="HD402" s="126"/>
      <c r="HN402" s="126"/>
      <c r="HX402" s="126"/>
      <c r="IH402" s="126"/>
      <c r="IR402" s="126"/>
      <c r="JB402" s="126"/>
      <c r="JL402" s="126"/>
      <c r="JV402" s="126"/>
      <c r="KF402" s="126"/>
      <c r="KP402" s="126"/>
      <c r="KZ402" s="126"/>
      <c r="LJ402" s="126"/>
      <c r="LT402" s="126"/>
    </row>
    <row xmlns:x14ac="http://schemas.microsoft.com/office/spreadsheetml/2009/9/ac" r="403" s="3" customFormat="true" x14ac:dyDescent="0.25">
      <c r="A403" s="401"/>
      <c r="B403" s="126"/>
      <c r="L403" s="126"/>
      <c r="V403" s="126"/>
      <c r="AF403" s="126"/>
      <c r="AP403" s="126"/>
      <c r="AZ403" s="126"/>
      <c r="BJ403" s="126"/>
      <c r="BT403" s="126"/>
      <c r="CD403" s="126"/>
      <c r="CN403" s="126"/>
      <c r="CO403" s="126"/>
      <c r="CP403" s="126"/>
      <c r="CQ403" s="126"/>
      <c r="CR403" s="126"/>
      <c r="CS403" s="126"/>
      <c r="CT403" s="126"/>
      <c r="CU403" s="126"/>
      <c r="CX403" s="126"/>
      <c r="DH403" s="126"/>
      <c r="DR403" s="126"/>
      <c r="EB403" s="126"/>
      <c r="EL403" s="126"/>
      <c r="EV403" s="126"/>
      <c r="FF403" s="126"/>
      <c r="FP403" s="126"/>
      <c r="FZ403" s="126"/>
      <c r="GJ403" s="126"/>
      <c r="GT403" s="126"/>
      <c r="HD403" s="126"/>
      <c r="HN403" s="126"/>
      <c r="HX403" s="126"/>
      <c r="IH403" s="126"/>
      <c r="IR403" s="126"/>
      <c r="JB403" s="126"/>
      <c r="JL403" s="126"/>
      <c r="JV403" s="126"/>
      <c r="KF403" s="126"/>
      <c r="KP403" s="126"/>
      <c r="KZ403" s="126"/>
      <c r="LJ403" s="126"/>
      <c r="LT403" s="126"/>
    </row>
    <row xmlns:x14ac="http://schemas.microsoft.com/office/spreadsheetml/2009/9/ac" r="404" s="3" customFormat="true" x14ac:dyDescent="0.25">
      <c r="A404" s="401"/>
      <c r="B404" s="126"/>
      <c r="L404" s="126"/>
      <c r="V404" s="126"/>
      <c r="AF404" s="126"/>
      <c r="AP404" s="126"/>
      <c r="AZ404" s="126"/>
      <c r="BJ404" s="126"/>
      <c r="BT404" s="126"/>
      <c r="CD404" s="126"/>
      <c r="CN404" s="126"/>
      <c r="CO404" s="126"/>
      <c r="CP404" s="126"/>
      <c r="CQ404" s="126"/>
      <c r="CR404" s="126"/>
      <c r="CS404" s="126"/>
      <c r="CT404" s="126"/>
      <c r="CU404" s="126"/>
      <c r="CX404" s="126"/>
      <c r="DH404" s="126"/>
      <c r="DR404" s="126"/>
      <c r="EB404" s="126"/>
      <c r="EL404" s="126"/>
      <c r="EV404" s="126"/>
      <c r="FF404" s="126"/>
      <c r="FP404" s="126"/>
      <c r="FZ404" s="126"/>
      <c r="GJ404" s="126"/>
      <c r="GT404" s="126"/>
      <c r="HD404" s="126"/>
      <c r="HN404" s="126"/>
      <c r="HX404" s="126"/>
      <c r="IH404" s="126"/>
      <c r="IR404" s="126"/>
      <c r="JB404" s="126"/>
      <c r="JL404" s="126"/>
      <c r="JV404" s="126"/>
      <c r="KF404" s="126"/>
      <c r="KP404" s="126"/>
      <c r="KZ404" s="126"/>
      <c r="LJ404" s="126"/>
      <c r="LT404" s="126"/>
    </row>
    <row xmlns:x14ac="http://schemas.microsoft.com/office/spreadsheetml/2009/9/ac" r="405" s="3" customFormat="true" x14ac:dyDescent="0.25">
      <c r="A405" s="401"/>
      <c r="B405" s="126"/>
      <c r="L405" s="126"/>
      <c r="V405" s="126"/>
      <c r="AF405" s="126"/>
      <c r="AP405" s="126"/>
      <c r="AZ405" s="126"/>
      <c r="BJ405" s="126"/>
      <c r="BT405" s="126"/>
      <c r="CD405" s="126"/>
      <c r="CN405" s="126"/>
      <c r="CO405" s="126"/>
      <c r="CP405" s="126"/>
      <c r="CQ405" s="126"/>
      <c r="CR405" s="126"/>
      <c r="CS405" s="126"/>
      <c r="CT405" s="126"/>
      <c r="CU405" s="126"/>
      <c r="CX405" s="126"/>
      <c r="DH405" s="126"/>
      <c r="DR405" s="126"/>
      <c r="EB405" s="126"/>
      <c r="EL405" s="126"/>
      <c r="EV405" s="126"/>
      <c r="FF405" s="126"/>
      <c r="FP405" s="126"/>
      <c r="FZ405" s="126"/>
      <c r="GJ405" s="126"/>
      <c r="GT405" s="126"/>
      <c r="HD405" s="126"/>
      <c r="HN405" s="126"/>
      <c r="HX405" s="126"/>
      <c r="IH405" s="126"/>
      <c r="IR405" s="126"/>
      <c r="JB405" s="126"/>
      <c r="JL405" s="126"/>
      <c r="JV405" s="126"/>
      <c r="KF405" s="126"/>
      <c r="KP405" s="126"/>
      <c r="KZ405" s="126"/>
      <c r="LJ405" s="126"/>
      <c r="LT405" s="126"/>
    </row>
    <row xmlns:x14ac="http://schemas.microsoft.com/office/spreadsheetml/2009/9/ac" r="406" s="3" customFormat="true" x14ac:dyDescent="0.25">
      <c r="A406" s="401"/>
      <c r="B406" s="126"/>
      <c r="L406" s="126"/>
      <c r="V406" s="126"/>
      <c r="AF406" s="126"/>
      <c r="AP406" s="126"/>
      <c r="AZ406" s="126"/>
      <c r="BJ406" s="126"/>
      <c r="BT406" s="126"/>
      <c r="CD406" s="126"/>
      <c r="CN406" s="126"/>
      <c r="CO406" s="126"/>
      <c r="CP406" s="126"/>
      <c r="CQ406" s="126"/>
      <c r="CR406" s="126"/>
      <c r="CS406" s="126"/>
      <c r="CT406" s="126"/>
      <c r="CU406" s="126"/>
      <c r="CX406" s="126"/>
      <c r="DH406" s="126"/>
      <c r="DR406" s="126"/>
      <c r="EB406" s="126"/>
      <c r="EL406" s="126"/>
      <c r="EV406" s="126"/>
      <c r="FF406" s="126"/>
      <c r="FP406" s="126"/>
      <c r="FZ406" s="126"/>
      <c r="GJ406" s="126"/>
      <c r="GT406" s="126"/>
      <c r="HD406" s="126"/>
      <c r="HN406" s="126"/>
      <c r="HX406" s="126"/>
      <c r="IH406" s="126"/>
      <c r="IR406" s="126"/>
      <c r="JB406" s="126"/>
      <c r="JL406" s="126"/>
      <c r="JV406" s="126"/>
      <c r="KF406" s="126"/>
      <c r="KP406" s="126"/>
      <c r="KZ406" s="126"/>
      <c r="LJ406" s="126"/>
      <c r="LT406" s="126"/>
    </row>
    <row xmlns:x14ac="http://schemas.microsoft.com/office/spreadsheetml/2009/9/ac" r="407" s="3" customFormat="true" x14ac:dyDescent="0.25">
      <c r="A407" s="401"/>
      <c r="B407" s="126"/>
      <c r="L407" s="126"/>
      <c r="V407" s="126"/>
      <c r="AF407" s="126"/>
      <c r="AP407" s="126"/>
      <c r="AZ407" s="126"/>
      <c r="BJ407" s="126"/>
      <c r="BT407" s="126"/>
      <c r="CD407" s="126"/>
      <c r="CN407" s="126"/>
      <c r="CO407" s="126"/>
      <c r="CP407" s="126"/>
      <c r="CQ407" s="126"/>
      <c r="CR407" s="126"/>
      <c r="CS407" s="126"/>
      <c r="CT407" s="126"/>
      <c r="CU407" s="126"/>
      <c r="CX407" s="126"/>
      <c r="DH407" s="126"/>
      <c r="DR407" s="126"/>
      <c r="EB407" s="126"/>
      <c r="EL407" s="126"/>
      <c r="EV407" s="126"/>
      <c r="FF407" s="126"/>
      <c r="FP407" s="126"/>
      <c r="FZ407" s="126"/>
      <c r="GJ407" s="126"/>
      <c r="GT407" s="126"/>
      <c r="HD407" s="126"/>
      <c r="HN407" s="126"/>
      <c r="HX407" s="126"/>
      <c r="IH407" s="126"/>
      <c r="IR407" s="126"/>
      <c r="JB407" s="126"/>
      <c r="JL407" s="126"/>
      <c r="JV407" s="126"/>
      <c r="KF407" s="126"/>
      <c r="KP407" s="126"/>
      <c r="KZ407" s="126"/>
      <c r="LJ407" s="126"/>
      <c r="LT407" s="126"/>
    </row>
    <row xmlns:x14ac="http://schemas.microsoft.com/office/spreadsheetml/2009/9/ac" r="408" s="3" customFormat="true" x14ac:dyDescent="0.25">
      <c r="A408" s="401"/>
      <c r="B408" s="126"/>
      <c r="L408" s="126"/>
      <c r="V408" s="126"/>
      <c r="AF408" s="126"/>
      <c r="AP408" s="126"/>
      <c r="AZ408" s="126"/>
      <c r="BJ408" s="126"/>
      <c r="BT408" s="126"/>
      <c r="CD408" s="126"/>
      <c r="CN408" s="126"/>
      <c r="CO408" s="126"/>
      <c r="CP408" s="126"/>
      <c r="CQ408" s="126"/>
      <c r="CR408" s="126"/>
      <c r="CS408" s="126"/>
      <c r="CT408" s="126"/>
      <c r="CU408" s="126"/>
      <c r="CX408" s="126"/>
      <c r="DH408" s="126"/>
      <c r="DR408" s="126"/>
      <c r="EB408" s="126"/>
      <c r="EL408" s="126"/>
      <c r="EV408" s="126"/>
      <c r="FF408" s="126"/>
      <c r="FP408" s="126"/>
      <c r="FZ408" s="126"/>
      <c r="GJ408" s="126"/>
      <c r="GT408" s="126"/>
      <c r="HD408" s="126"/>
      <c r="HN408" s="126"/>
      <c r="HX408" s="126"/>
      <c r="IH408" s="126"/>
      <c r="IR408" s="126"/>
      <c r="JB408" s="126"/>
      <c r="JL408" s="126"/>
      <c r="JV408" s="126"/>
      <c r="KF408" s="126"/>
      <c r="KP408" s="126"/>
      <c r="KZ408" s="126"/>
      <c r="LJ408" s="126"/>
      <c r="LT408" s="126"/>
    </row>
    <row xmlns:x14ac="http://schemas.microsoft.com/office/spreadsheetml/2009/9/ac" r="409" s="3" customFormat="true" x14ac:dyDescent="0.25">
      <c r="A409" s="401"/>
      <c r="B409" s="126"/>
      <c r="L409" s="126"/>
      <c r="V409" s="126"/>
      <c r="AF409" s="126"/>
      <c r="AP409" s="126"/>
      <c r="AZ409" s="126"/>
      <c r="BJ409" s="126"/>
      <c r="BT409" s="126"/>
      <c r="CD409" s="126"/>
      <c r="CN409" s="126"/>
      <c r="CO409" s="126"/>
      <c r="CP409" s="126"/>
      <c r="CQ409" s="126"/>
      <c r="CR409" s="126"/>
      <c r="CS409" s="126"/>
      <c r="CT409" s="126"/>
      <c r="CU409" s="126"/>
      <c r="CX409" s="126"/>
      <c r="DH409" s="126"/>
      <c r="DR409" s="126"/>
      <c r="EB409" s="126"/>
      <c r="EL409" s="126"/>
      <c r="EV409" s="126"/>
      <c r="FF409" s="126"/>
      <c r="FP409" s="126"/>
      <c r="FZ409" s="126"/>
      <c r="GJ409" s="126"/>
      <c r="GT409" s="126"/>
      <c r="HD409" s="126"/>
      <c r="HN409" s="126"/>
      <c r="HX409" s="126"/>
      <c r="IH409" s="126"/>
      <c r="IR409" s="126"/>
      <c r="JB409" s="126"/>
      <c r="JL409" s="126"/>
      <c r="JV409" s="126"/>
      <c r="KF409" s="126"/>
      <c r="KP409" s="126"/>
      <c r="KZ409" s="126"/>
      <c r="LJ409" s="126"/>
      <c r="LT409" s="126"/>
    </row>
    <row xmlns:x14ac="http://schemas.microsoft.com/office/spreadsheetml/2009/9/ac" r="410" s="3" customFormat="true" x14ac:dyDescent="0.25">
      <c r="A410" s="401"/>
      <c r="B410" s="126"/>
      <c r="L410" s="126"/>
      <c r="V410" s="126"/>
      <c r="AF410" s="126"/>
      <c r="AP410" s="126"/>
      <c r="AZ410" s="126"/>
      <c r="BJ410" s="126"/>
      <c r="BT410" s="126"/>
      <c r="CD410" s="126"/>
      <c r="CN410" s="126"/>
      <c r="CO410" s="126"/>
      <c r="CP410" s="126"/>
      <c r="CQ410" s="126"/>
      <c r="CR410" s="126"/>
      <c r="CS410" s="126"/>
      <c r="CT410" s="126"/>
      <c r="CU410" s="126"/>
      <c r="CX410" s="126"/>
      <c r="DH410" s="126"/>
      <c r="DR410" s="126"/>
      <c r="EB410" s="126"/>
      <c r="EL410" s="126"/>
      <c r="EV410" s="126"/>
      <c r="FF410" s="126"/>
      <c r="FP410" s="126"/>
      <c r="FZ410" s="126"/>
      <c r="GJ410" s="126"/>
      <c r="GT410" s="126"/>
      <c r="HD410" s="126"/>
      <c r="HN410" s="126"/>
      <c r="HX410" s="126"/>
      <c r="IH410" s="126"/>
      <c r="IR410" s="126"/>
      <c r="JB410" s="126"/>
      <c r="JL410" s="126"/>
      <c r="JV410" s="126"/>
      <c r="KF410" s="126"/>
      <c r="KP410" s="126"/>
      <c r="KZ410" s="126"/>
      <c r="LJ410" s="126"/>
      <c r="LT410" s="126"/>
    </row>
    <row xmlns:x14ac="http://schemas.microsoft.com/office/spreadsheetml/2009/9/ac" r="411" s="3" customFormat="true" x14ac:dyDescent="0.25">
      <c r="A411" s="401"/>
      <c r="B411" s="126"/>
      <c r="L411" s="126"/>
      <c r="V411" s="126"/>
      <c r="AF411" s="126"/>
      <c r="AP411" s="126"/>
      <c r="AZ411" s="126"/>
      <c r="BJ411" s="126"/>
      <c r="BT411" s="126"/>
      <c r="CD411" s="126"/>
      <c r="CN411" s="126"/>
      <c r="CO411" s="126"/>
      <c r="CP411" s="126"/>
      <c r="CQ411" s="126"/>
      <c r="CR411" s="126"/>
      <c r="CS411" s="126"/>
      <c r="CT411" s="126"/>
      <c r="CU411" s="126"/>
      <c r="CX411" s="126"/>
      <c r="DH411" s="126"/>
      <c r="DR411" s="126"/>
      <c r="EB411" s="126"/>
      <c r="EL411" s="126"/>
      <c r="EV411" s="126"/>
      <c r="FF411" s="126"/>
      <c r="FP411" s="126"/>
      <c r="FZ411" s="126"/>
      <c r="GJ411" s="126"/>
      <c r="GT411" s="126"/>
      <c r="HD411" s="126"/>
      <c r="HN411" s="126"/>
      <c r="HX411" s="126"/>
      <c r="IH411" s="126"/>
      <c r="IR411" s="126"/>
      <c r="JB411" s="126"/>
      <c r="JL411" s="126"/>
      <c r="JV411" s="126"/>
      <c r="KF411" s="126"/>
      <c r="KP411" s="126"/>
      <c r="KZ411" s="126"/>
      <c r="LJ411" s="126"/>
      <c r="LT411" s="126"/>
    </row>
    <row xmlns:x14ac="http://schemas.microsoft.com/office/spreadsheetml/2009/9/ac" r="412" s="3" customFormat="true" x14ac:dyDescent="0.25">
      <c r="A412" s="401"/>
      <c r="B412" s="126"/>
      <c r="L412" s="126"/>
      <c r="V412" s="126"/>
      <c r="AF412" s="126"/>
      <c r="AP412" s="126"/>
      <c r="AZ412" s="126"/>
      <c r="BJ412" s="126"/>
      <c r="BT412" s="126"/>
      <c r="CD412" s="126"/>
      <c r="CN412" s="126"/>
      <c r="CO412" s="126"/>
      <c r="CP412" s="126"/>
      <c r="CQ412" s="126"/>
      <c r="CR412" s="126"/>
      <c r="CS412" s="126"/>
      <c r="CT412" s="126"/>
      <c r="CU412" s="126"/>
      <c r="CX412" s="126"/>
      <c r="DH412" s="126"/>
      <c r="DR412" s="126"/>
      <c r="EB412" s="126"/>
      <c r="EL412" s="126"/>
      <c r="EV412" s="126"/>
      <c r="FF412" s="126"/>
      <c r="FP412" s="126"/>
      <c r="FZ412" s="126"/>
      <c r="GJ412" s="126"/>
      <c r="GT412" s="126"/>
      <c r="HD412" s="126"/>
      <c r="HN412" s="126"/>
      <c r="HX412" s="126"/>
      <c r="IH412" s="126"/>
      <c r="IR412" s="126"/>
      <c r="JB412" s="126"/>
      <c r="JL412" s="126"/>
      <c r="JV412" s="126"/>
      <c r="KF412" s="126"/>
      <c r="KP412" s="126"/>
      <c r="KZ412" s="126"/>
      <c r="LJ412" s="126"/>
      <c r="LT412" s="126"/>
    </row>
    <row xmlns:x14ac="http://schemas.microsoft.com/office/spreadsheetml/2009/9/ac" r="413" s="3" customFormat="true" x14ac:dyDescent="0.25">
      <c r="A413" s="401"/>
      <c r="B413" s="126"/>
      <c r="L413" s="126"/>
      <c r="V413" s="126"/>
      <c r="AF413" s="126"/>
      <c r="AP413" s="126"/>
      <c r="AZ413" s="126"/>
      <c r="BJ413" s="126"/>
      <c r="BT413" s="126"/>
      <c r="CD413" s="126"/>
      <c r="CN413" s="126"/>
      <c r="CO413" s="126"/>
      <c r="CP413" s="126"/>
      <c r="CQ413" s="126"/>
      <c r="CR413" s="126"/>
      <c r="CS413" s="126"/>
      <c r="CT413" s="126"/>
      <c r="CU413" s="126"/>
      <c r="CX413" s="126"/>
      <c r="DH413" s="126"/>
      <c r="DR413" s="126"/>
      <c r="EB413" s="126"/>
      <c r="EL413" s="126"/>
      <c r="EV413" s="126"/>
      <c r="FF413" s="126"/>
      <c r="FP413" s="126"/>
      <c r="FZ413" s="126"/>
      <c r="GJ413" s="126"/>
      <c r="GT413" s="126"/>
      <c r="HD413" s="126"/>
      <c r="HN413" s="126"/>
      <c r="HX413" s="126"/>
      <c r="IH413" s="126"/>
      <c r="IR413" s="126"/>
      <c r="JB413" s="126"/>
      <c r="JL413" s="126"/>
      <c r="JV413" s="126"/>
      <c r="KF413" s="126"/>
      <c r="KP413" s="126"/>
      <c r="KZ413" s="126"/>
      <c r="LJ413" s="126"/>
      <c r="LT413" s="126"/>
    </row>
    <row xmlns:x14ac="http://schemas.microsoft.com/office/spreadsheetml/2009/9/ac" r="414" s="3" customFormat="true" x14ac:dyDescent="0.25">
      <c r="A414" s="401"/>
      <c r="B414" s="126"/>
      <c r="L414" s="126"/>
      <c r="V414" s="126"/>
      <c r="AF414" s="126"/>
      <c r="AP414" s="126"/>
      <c r="AZ414" s="126"/>
      <c r="BJ414" s="126"/>
      <c r="BT414" s="126"/>
      <c r="CD414" s="126"/>
      <c r="CN414" s="126"/>
      <c r="CO414" s="126"/>
      <c r="CP414" s="126"/>
      <c r="CQ414" s="126"/>
      <c r="CR414" s="126"/>
      <c r="CS414" s="126"/>
      <c r="CT414" s="126"/>
      <c r="CU414" s="126"/>
      <c r="CX414" s="126"/>
      <c r="DH414" s="126"/>
      <c r="DR414" s="126"/>
      <c r="EB414" s="126"/>
      <c r="EL414" s="126"/>
      <c r="EV414" s="126"/>
      <c r="FF414" s="126"/>
      <c r="FP414" s="126"/>
      <c r="FZ414" s="126"/>
      <c r="GJ414" s="126"/>
      <c r="GT414" s="126"/>
      <c r="HD414" s="126"/>
      <c r="HN414" s="126"/>
      <c r="HX414" s="126"/>
      <c r="IH414" s="126"/>
      <c r="IR414" s="126"/>
      <c r="JB414" s="126"/>
      <c r="JL414" s="126"/>
      <c r="JV414" s="126"/>
      <c r="KF414" s="126"/>
      <c r="KP414" s="126"/>
      <c r="KZ414" s="126"/>
      <c r="LJ414" s="126"/>
      <c r="LT414" s="126"/>
    </row>
    <row xmlns:x14ac="http://schemas.microsoft.com/office/spreadsheetml/2009/9/ac" r="415" s="3" customFormat="true" x14ac:dyDescent="0.25">
      <c r="A415" s="401"/>
      <c r="B415" s="126"/>
      <c r="L415" s="126"/>
      <c r="V415" s="126"/>
      <c r="AF415" s="126"/>
      <c r="AP415" s="126"/>
      <c r="AZ415" s="126"/>
      <c r="BJ415" s="126"/>
      <c r="BT415" s="126"/>
      <c r="CD415" s="126"/>
      <c r="CN415" s="126"/>
      <c r="CO415" s="126"/>
      <c r="CP415" s="126"/>
      <c r="CQ415" s="126"/>
      <c r="CR415" s="126"/>
      <c r="CS415" s="126"/>
      <c r="CT415" s="126"/>
      <c r="CU415" s="126"/>
      <c r="CX415" s="126"/>
      <c r="DH415" s="126"/>
      <c r="DR415" s="126"/>
      <c r="EB415" s="126"/>
      <c r="EL415" s="126"/>
      <c r="EV415" s="126"/>
      <c r="FF415" s="126"/>
      <c r="FP415" s="126"/>
      <c r="FZ415" s="126"/>
      <c r="GJ415" s="126"/>
      <c r="GT415" s="126"/>
      <c r="HD415" s="126"/>
      <c r="HN415" s="126"/>
      <c r="HX415" s="126"/>
      <c r="IH415" s="126"/>
      <c r="IR415" s="126"/>
      <c r="JB415" s="126"/>
      <c r="JL415" s="126"/>
      <c r="JV415" s="126"/>
      <c r="KF415" s="126"/>
      <c r="KP415" s="126"/>
      <c r="KZ415" s="126"/>
      <c r="LJ415" s="126"/>
      <c r="LT415" s="126"/>
    </row>
    <row xmlns:x14ac="http://schemas.microsoft.com/office/spreadsheetml/2009/9/ac" r="416" s="3" customFormat="true" x14ac:dyDescent="0.25">
      <c r="A416" s="401"/>
      <c r="B416" s="126"/>
      <c r="L416" s="126"/>
      <c r="V416" s="126"/>
      <c r="AF416" s="126"/>
      <c r="AP416" s="126"/>
      <c r="AZ416" s="126"/>
      <c r="BJ416" s="126"/>
      <c r="BT416" s="126"/>
      <c r="CD416" s="126"/>
      <c r="CN416" s="126"/>
      <c r="CO416" s="126"/>
      <c r="CP416" s="126"/>
      <c r="CQ416" s="126"/>
      <c r="CR416" s="126"/>
      <c r="CS416" s="126"/>
      <c r="CT416" s="126"/>
      <c r="CU416" s="126"/>
      <c r="CX416" s="126"/>
      <c r="DH416" s="126"/>
      <c r="DR416" s="126"/>
      <c r="EB416" s="126"/>
      <c r="EL416" s="126"/>
      <c r="EV416" s="126"/>
      <c r="FF416" s="126"/>
      <c r="FP416" s="126"/>
      <c r="FZ416" s="126"/>
      <c r="GJ416" s="126"/>
      <c r="GT416" s="126"/>
      <c r="HD416" s="126"/>
      <c r="HN416" s="126"/>
      <c r="HX416" s="126"/>
      <c r="IH416" s="126"/>
      <c r="IR416" s="126"/>
      <c r="JB416" s="126"/>
      <c r="JL416" s="126"/>
      <c r="JV416" s="126"/>
      <c r="KF416" s="126"/>
      <c r="KP416" s="126"/>
      <c r="KZ416" s="126"/>
      <c r="LJ416" s="126"/>
      <c r="LT416" s="126"/>
    </row>
    <row xmlns:x14ac="http://schemas.microsoft.com/office/spreadsheetml/2009/9/ac" r="417" s="3" customFormat="true" x14ac:dyDescent="0.25">
      <c r="A417" s="401"/>
      <c r="B417" s="126"/>
      <c r="L417" s="126"/>
      <c r="V417" s="126"/>
      <c r="AF417" s="126"/>
      <c r="AP417" s="126"/>
      <c r="AZ417" s="126"/>
      <c r="BJ417" s="126"/>
      <c r="BT417" s="126"/>
      <c r="CD417" s="126"/>
      <c r="CN417" s="126"/>
      <c r="CO417" s="126"/>
      <c r="CP417" s="126"/>
      <c r="CQ417" s="126"/>
      <c r="CR417" s="126"/>
      <c r="CS417" s="126"/>
      <c r="CT417" s="126"/>
      <c r="CU417" s="126"/>
      <c r="CX417" s="126"/>
      <c r="DH417" s="126"/>
      <c r="DR417" s="126"/>
      <c r="EB417" s="126"/>
      <c r="EL417" s="126"/>
      <c r="EV417" s="126"/>
      <c r="FF417" s="126"/>
      <c r="FP417" s="126"/>
      <c r="FZ417" s="126"/>
      <c r="GJ417" s="126"/>
      <c r="GT417" s="126"/>
      <c r="HD417" s="126"/>
      <c r="HN417" s="126"/>
      <c r="HX417" s="126"/>
      <c r="IH417" s="126"/>
      <c r="IR417" s="126"/>
      <c r="JB417" s="126"/>
      <c r="JL417" s="126"/>
      <c r="JV417" s="126"/>
      <c r="KF417" s="126"/>
      <c r="KP417" s="126"/>
      <c r="KZ417" s="126"/>
      <c r="LJ417" s="126"/>
      <c r="LT417" s="126"/>
    </row>
    <row xmlns:x14ac="http://schemas.microsoft.com/office/spreadsheetml/2009/9/ac" r="418" s="3" customFormat="true" x14ac:dyDescent="0.25">
      <c r="A418" s="401"/>
      <c r="B418" s="126"/>
      <c r="L418" s="126"/>
      <c r="V418" s="126"/>
      <c r="AF418" s="126"/>
      <c r="AP418" s="126"/>
      <c r="AZ418" s="126"/>
      <c r="BJ418" s="126"/>
      <c r="BT418" s="126"/>
      <c r="CD418" s="126"/>
      <c r="CN418" s="126"/>
      <c r="CO418" s="126"/>
      <c r="CP418" s="126"/>
      <c r="CQ418" s="126"/>
      <c r="CR418" s="126"/>
      <c r="CS418" s="126"/>
      <c r="CT418" s="126"/>
      <c r="CU418" s="126"/>
      <c r="CX418" s="126"/>
      <c r="DH418" s="126"/>
      <c r="DR418" s="126"/>
      <c r="EB418" s="126"/>
      <c r="EL418" s="126"/>
      <c r="EV418" s="126"/>
      <c r="FF418" s="126"/>
      <c r="FP418" s="126"/>
      <c r="FZ418" s="126"/>
      <c r="GJ418" s="126"/>
      <c r="GT418" s="126"/>
      <c r="HD418" s="126"/>
      <c r="HN418" s="126"/>
      <c r="HX418" s="126"/>
      <c r="IH418" s="126"/>
      <c r="IR418" s="126"/>
      <c r="JB418" s="126"/>
      <c r="JL418" s="126"/>
      <c r="JV418" s="126"/>
      <c r="KF418" s="126"/>
      <c r="KP418" s="126"/>
      <c r="KZ418" s="126"/>
      <c r="LJ418" s="126"/>
      <c r="LT418" s="126"/>
    </row>
    <row xmlns:x14ac="http://schemas.microsoft.com/office/spreadsheetml/2009/9/ac" r="419" s="3" customFormat="true" x14ac:dyDescent="0.25">
      <c r="A419" s="401"/>
      <c r="B419" s="126"/>
      <c r="L419" s="126"/>
      <c r="V419" s="126"/>
      <c r="AF419" s="126"/>
      <c r="AP419" s="126"/>
      <c r="AZ419" s="126"/>
      <c r="BJ419" s="126"/>
      <c r="BT419" s="126"/>
      <c r="CD419" s="126"/>
      <c r="CN419" s="126"/>
      <c r="CO419" s="126"/>
      <c r="CP419" s="126"/>
      <c r="CQ419" s="126"/>
      <c r="CR419" s="126"/>
      <c r="CS419" s="126"/>
      <c r="CT419" s="126"/>
      <c r="CU419" s="126"/>
      <c r="CX419" s="126"/>
      <c r="DH419" s="126"/>
      <c r="DR419" s="126"/>
      <c r="EB419" s="126"/>
      <c r="EL419" s="126"/>
      <c r="EV419" s="126"/>
      <c r="FF419" s="126"/>
      <c r="FP419" s="126"/>
      <c r="FZ419" s="126"/>
      <c r="GJ419" s="126"/>
      <c r="GT419" s="126"/>
      <c r="HD419" s="126"/>
      <c r="HN419" s="126"/>
      <c r="HX419" s="126"/>
      <c r="IH419" s="126"/>
      <c r="IR419" s="126"/>
      <c r="JB419" s="126"/>
      <c r="JL419" s="126"/>
      <c r="JV419" s="126"/>
      <c r="KF419" s="126"/>
      <c r="KP419" s="126"/>
      <c r="KZ419" s="126"/>
      <c r="LJ419" s="126"/>
      <c r="LT419" s="126"/>
    </row>
    <row xmlns:x14ac="http://schemas.microsoft.com/office/spreadsheetml/2009/9/ac" r="420" s="3" customFormat="true" x14ac:dyDescent="0.25">
      <c r="A420" s="401"/>
      <c r="B420" s="126"/>
      <c r="L420" s="126"/>
      <c r="V420" s="126"/>
      <c r="AF420" s="126"/>
      <c r="AP420" s="126"/>
      <c r="AZ420" s="126"/>
      <c r="BJ420" s="126"/>
      <c r="BT420" s="126"/>
      <c r="CD420" s="126"/>
      <c r="CN420" s="126"/>
      <c r="CO420" s="126"/>
      <c r="CP420" s="126"/>
      <c r="CQ420" s="126"/>
      <c r="CR420" s="126"/>
      <c r="CS420" s="126"/>
      <c r="CT420" s="126"/>
      <c r="CU420" s="126"/>
      <c r="CX420" s="126"/>
      <c r="DH420" s="126"/>
      <c r="DR420" s="126"/>
      <c r="EB420" s="126"/>
      <c r="EL420" s="126"/>
      <c r="EV420" s="126"/>
      <c r="FF420" s="126"/>
      <c r="FP420" s="126"/>
      <c r="FZ420" s="126"/>
      <c r="GJ420" s="126"/>
      <c r="GT420" s="126"/>
      <c r="HD420" s="126"/>
      <c r="HN420" s="126"/>
      <c r="HX420" s="126"/>
      <c r="IH420" s="126"/>
      <c r="IR420" s="126"/>
      <c r="JB420" s="126"/>
      <c r="JL420" s="126"/>
      <c r="JV420" s="126"/>
      <c r="KF420" s="126"/>
      <c r="KP420" s="126"/>
      <c r="KZ420" s="126"/>
      <c r="LJ420" s="126"/>
      <c r="LT420" s="126"/>
    </row>
    <row xmlns:x14ac="http://schemas.microsoft.com/office/spreadsheetml/2009/9/ac" r="421" s="3" customFormat="true" x14ac:dyDescent="0.25">
      <c r="A421" s="401"/>
      <c r="B421" s="126"/>
      <c r="L421" s="126"/>
      <c r="V421" s="126"/>
      <c r="AF421" s="126"/>
      <c r="AP421" s="126"/>
      <c r="AZ421" s="126"/>
      <c r="BJ421" s="126"/>
      <c r="BT421" s="126"/>
      <c r="CD421" s="126"/>
      <c r="CN421" s="126"/>
      <c r="CO421" s="126"/>
      <c r="CP421" s="126"/>
      <c r="CQ421" s="126"/>
      <c r="CR421" s="126"/>
      <c r="CS421" s="126"/>
      <c r="CT421" s="126"/>
      <c r="CU421" s="126"/>
      <c r="CX421" s="126"/>
      <c r="DH421" s="126"/>
      <c r="DR421" s="126"/>
      <c r="EB421" s="126"/>
      <c r="EL421" s="126"/>
      <c r="EV421" s="126"/>
      <c r="FF421" s="126"/>
      <c r="FP421" s="126"/>
      <c r="FZ421" s="126"/>
      <c r="GJ421" s="126"/>
      <c r="GT421" s="126"/>
      <c r="HD421" s="126"/>
      <c r="HN421" s="126"/>
      <c r="HX421" s="126"/>
      <c r="IH421" s="126"/>
      <c r="IR421" s="126"/>
      <c r="JB421" s="126"/>
      <c r="JL421" s="126"/>
      <c r="JV421" s="126"/>
      <c r="KF421" s="126"/>
      <c r="KP421" s="126"/>
      <c r="KZ421" s="126"/>
      <c r="LJ421" s="126"/>
      <c r="LT421" s="126"/>
    </row>
    <row xmlns:x14ac="http://schemas.microsoft.com/office/spreadsheetml/2009/9/ac" r="422" s="3" customFormat="true" x14ac:dyDescent="0.25">
      <c r="A422" s="401"/>
      <c r="B422" s="126"/>
      <c r="L422" s="126"/>
      <c r="V422" s="126"/>
      <c r="AF422" s="126"/>
      <c r="AP422" s="126"/>
      <c r="AZ422" s="126"/>
      <c r="BJ422" s="126"/>
      <c r="BT422" s="126"/>
      <c r="CD422" s="126"/>
      <c r="CN422" s="126"/>
      <c r="CO422" s="126"/>
      <c r="CP422" s="126"/>
      <c r="CQ422" s="126"/>
      <c r="CR422" s="126"/>
      <c r="CS422" s="126"/>
      <c r="CT422" s="126"/>
      <c r="CU422" s="126"/>
      <c r="CX422" s="126"/>
      <c r="DH422" s="126"/>
      <c r="DR422" s="126"/>
      <c r="EB422" s="126"/>
      <c r="EL422" s="126"/>
      <c r="EV422" s="126"/>
      <c r="FF422" s="126"/>
      <c r="FP422" s="126"/>
      <c r="FZ422" s="126"/>
      <c r="GJ422" s="126"/>
      <c r="GT422" s="126"/>
      <c r="HD422" s="126"/>
      <c r="HN422" s="126"/>
      <c r="HX422" s="126"/>
      <c r="IH422" s="126"/>
      <c r="IR422" s="126"/>
      <c r="JB422" s="126"/>
      <c r="JL422" s="126"/>
      <c r="JV422" s="126"/>
      <c r="KF422" s="126"/>
      <c r="KP422" s="126"/>
      <c r="KZ422" s="126"/>
      <c r="LJ422" s="126"/>
      <c r="LT422" s="126"/>
    </row>
    <row xmlns:x14ac="http://schemas.microsoft.com/office/spreadsheetml/2009/9/ac" r="423" s="3" customFormat="true" x14ac:dyDescent="0.25">
      <c r="A423" s="401"/>
      <c r="B423" s="126"/>
      <c r="L423" s="126"/>
      <c r="V423" s="126"/>
      <c r="AF423" s="126"/>
      <c r="AP423" s="126"/>
      <c r="AZ423" s="126"/>
      <c r="BJ423" s="126"/>
      <c r="BT423" s="126"/>
      <c r="CD423" s="126"/>
      <c r="CN423" s="126"/>
      <c r="CO423" s="126"/>
      <c r="CP423" s="126"/>
      <c r="CQ423" s="126"/>
      <c r="CR423" s="126"/>
      <c r="CS423" s="126"/>
      <c r="CT423" s="126"/>
      <c r="CU423" s="126"/>
      <c r="CX423" s="126"/>
      <c r="DH423" s="126"/>
      <c r="DR423" s="126"/>
      <c r="EB423" s="126"/>
      <c r="EL423" s="126"/>
      <c r="EV423" s="126"/>
      <c r="FF423" s="126"/>
      <c r="FP423" s="126"/>
      <c r="FZ423" s="126"/>
      <c r="GJ423" s="126"/>
      <c r="GT423" s="126"/>
      <c r="HD423" s="126"/>
      <c r="HN423" s="126"/>
      <c r="HX423" s="126"/>
      <c r="IH423" s="126"/>
      <c r="IR423" s="126"/>
      <c r="JB423" s="126"/>
      <c r="JL423" s="126"/>
      <c r="JV423" s="126"/>
      <c r="KF423" s="126"/>
      <c r="KP423" s="126"/>
      <c r="KZ423" s="126"/>
      <c r="LJ423" s="126"/>
      <c r="LT423" s="126"/>
    </row>
    <row xmlns:x14ac="http://schemas.microsoft.com/office/spreadsheetml/2009/9/ac" r="424" s="3" customFormat="true" x14ac:dyDescent="0.25">
      <c r="A424" s="401"/>
      <c r="B424" s="126"/>
      <c r="L424" s="126"/>
      <c r="V424" s="126"/>
      <c r="AF424" s="126"/>
      <c r="AP424" s="126"/>
      <c r="AZ424" s="126"/>
      <c r="BJ424" s="126"/>
      <c r="BT424" s="126"/>
      <c r="CD424" s="126"/>
      <c r="CN424" s="126"/>
      <c r="CO424" s="126"/>
      <c r="CP424" s="126"/>
      <c r="CQ424" s="126"/>
      <c r="CR424" s="126"/>
      <c r="CS424" s="126"/>
      <c r="CT424" s="126"/>
      <c r="CU424" s="126"/>
      <c r="CX424" s="126"/>
      <c r="DH424" s="126"/>
      <c r="DR424" s="126"/>
      <c r="EB424" s="126"/>
      <c r="EL424" s="126"/>
      <c r="EV424" s="126"/>
      <c r="FF424" s="126"/>
      <c r="FP424" s="126"/>
      <c r="FZ424" s="126"/>
      <c r="GJ424" s="126"/>
      <c r="GT424" s="126"/>
      <c r="HD424" s="126"/>
      <c r="HN424" s="126"/>
      <c r="HX424" s="126"/>
      <c r="IH424" s="126"/>
      <c r="IR424" s="126"/>
      <c r="JB424" s="126"/>
      <c r="JL424" s="126"/>
      <c r="JV424" s="126"/>
      <c r="KF424" s="126"/>
      <c r="KP424" s="126"/>
      <c r="KZ424" s="126"/>
      <c r="LJ424" s="126"/>
      <c r="LT424" s="126"/>
    </row>
    <row xmlns:x14ac="http://schemas.microsoft.com/office/spreadsheetml/2009/9/ac" r="425" s="3" customFormat="true" x14ac:dyDescent="0.25">
      <c r="A425" s="401"/>
      <c r="B425" s="126"/>
      <c r="L425" s="126"/>
      <c r="V425" s="126"/>
      <c r="AF425" s="126"/>
      <c r="AP425" s="126"/>
      <c r="AZ425" s="126"/>
      <c r="BJ425" s="126"/>
      <c r="BT425" s="126"/>
      <c r="CD425" s="126"/>
      <c r="CN425" s="126"/>
      <c r="CO425" s="126"/>
      <c r="CP425" s="126"/>
      <c r="CQ425" s="126"/>
      <c r="CR425" s="126"/>
      <c r="CS425" s="126"/>
      <c r="CT425" s="126"/>
      <c r="CU425" s="126"/>
      <c r="CX425" s="126"/>
      <c r="DH425" s="126"/>
      <c r="DR425" s="126"/>
      <c r="EB425" s="126"/>
      <c r="EL425" s="126"/>
      <c r="EV425" s="126"/>
      <c r="FF425" s="126"/>
      <c r="FP425" s="126"/>
      <c r="FZ425" s="126"/>
      <c r="GJ425" s="126"/>
      <c r="GT425" s="126"/>
      <c r="HD425" s="126"/>
      <c r="HN425" s="126"/>
      <c r="HX425" s="126"/>
      <c r="IH425" s="126"/>
      <c r="IR425" s="126"/>
      <c r="JB425" s="126"/>
      <c r="JL425" s="126"/>
      <c r="JV425" s="126"/>
      <c r="KF425" s="126"/>
      <c r="KP425" s="126"/>
      <c r="KZ425" s="126"/>
      <c r="LJ425" s="126"/>
      <c r="LT425" s="126"/>
    </row>
    <row xmlns:x14ac="http://schemas.microsoft.com/office/spreadsheetml/2009/9/ac" r="426" s="3" customFormat="true" x14ac:dyDescent="0.25">
      <c r="A426" s="401"/>
      <c r="B426" s="126"/>
      <c r="L426" s="126"/>
      <c r="V426" s="126"/>
      <c r="AF426" s="126"/>
      <c r="AP426" s="126"/>
      <c r="AZ426" s="126"/>
      <c r="BJ426" s="126"/>
      <c r="BT426" s="126"/>
      <c r="CD426" s="126"/>
      <c r="CN426" s="126"/>
      <c r="CO426" s="126"/>
      <c r="CP426" s="126"/>
      <c r="CQ426" s="126"/>
      <c r="CR426" s="126"/>
      <c r="CS426" s="126"/>
      <c r="CT426" s="126"/>
      <c r="CU426" s="126"/>
      <c r="CX426" s="126"/>
      <c r="DH426" s="126"/>
      <c r="DR426" s="126"/>
      <c r="EB426" s="126"/>
      <c r="EL426" s="126"/>
      <c r="EV426" s="126"/>
      <c r="FF426" s="126"/>
      <c r="FP426" s="126"/>
      <c r="FZ426" s="126"/>
      <c r="GJ426" s="126"/>
      <c r="GT426" s="126"/>
      <c r="HD426" s="126"/>
      <c r="HN426" s="126"/>
      <c r="HX426" s="126"/>
      <c r="IH426" s="126"/>
      <c r="IR426" s="126"/>
      <c r="JB426" s="126"/>
      <c r="JL426" s="126"/>
      <c r="JV426" s="126"/>
      <c r="KF426" s="126"/>
      <c r="KP426" s="126"/>
      <c r="KZ426" s="126"/>
      <c r="LJ426" s="126"/>
      <c r="LT426" s="126"/>
    </row>
    <row xmlns:x14ac="http://schemas.microsoft.com/office/spreadsheetml/2009/9/ac" r="427" s="3" customFormat="true" x14ac:dyDescent="0.25">
      <c r="A427" s="401"/>
      <c r="B427" s="126"/>
      <c r="L427" s="126"/>
      <c r="V427" s="126"/>
      <c r="AF427" s="126"/>
      <c r="AP427" s="126"/>
      <c r="AZ427" s="126"/>
      <c r="BJ427" s="126"/>
      <c r="BT427" s="126"/>
      <c r="CD427" s="126"/>
      <c r="CN427" s="126"/>
      <c r="CO427" s="126"/>
      <c r="CP427" s="126"/>
      <c r="CQ427" s="126"/>
      <c r="CR427" s="126"/>
      <c r="CS427" s="126"/>
      <c r="CT427" s="126"/>
      <c r="CU427" s="126"/>
      <c r="CX427" s="126"/>
      <c r="DH427" s="126"/>
      <c r="DR427" s="126"/>
      <c r="EB427" s="126"/>
      <c r="EL427" s="126"/>
      <c r="EV427" s="126"/>
      <c r="FF427" s="126"/>
      <c r="FP427" s="126"/>
      <c r="FZ427" s="126"/>
      <c r="GJ427" s="126"/>
      <c r="GT427" s="126"/>
      <c r="HD427" s="126"/>
      <c r="HN427" s="126"/>
      <c r="HX427" s="126"/>
      <c r="IH427" s="126"/>
      <c r="IR427" s="126"/>
      <c r="JB427" s="126"/>
      <c r="JL427" s="126"/>
      <c r="JV427" s="126"/>
      <c r="KF427" s="126"/>
      <c r="KP427" s="126"/>
      <c r="KZ427" s="126"/>
      <c r="LJ427" s="126"/>
      <c r="LT427" s="126"/>
    </row>
    <row xmlns:x14ac="http://schemas.microsoft.com/office/spreadsheetml/2009/9/ac" r="428" s="3" customFormat="true" x14ac:dyDescent="0.25">
      <c r="A428" s="401"/>
      <c r="B428" s="126"/>
      <c r="L428" s="126"/>
      <c r="V428" s="126"/>
      <c r="AF428" s="126"/>
      <c r="AP428" s="126"/>
      <c r="AZ428" s="126"/>
      <c r="BJ428" s="126"/>
      <c r="BT428" s="126"/>
      <c r="CD428" s="126"/>
      <c r="CN428" s="126"/>
      <c r="CO428" s="126"/>
      <c r="CP428" s="126"/>
      <c r="CQ428" s="126"/>
      <c r="CR428" s="126"/>
      <c r="CS428" s="126"/>
      <c r="CT428" s="126"/>
      <c r="CU428" s="126"/>
      <c r="CX428" s="126"/>
      <c r="DH428" s="126"/>
      <c r="DR428" s="126"/>
      <c r="EB428" s="126"/>
      <c r="EL428" s="126"/>
      <c r="EV428" s="126"/>
      <c r="FF428" s="126"/>
      <c r="FP428" s="126"/>
      <c r="FZ428" s="126"/>
      <c r="GJ428" s="126"/>
      <c r="GT428" s="126"/>
      <c r="HD428" s="126"/>
      <c r="HN428" s="126"/>
      <c r="HX428" s="126"/>
      <c r="IH428" s="126"/>
      <c r="IR428" s="126"/>
      <c r="JB428" s="126"/>
      <c r="JL428" s="126"/>
      <c r="JV428" s="126"/>
      <c r="KF428" s="126"/>
      <c r="KP428" s="126"/>
      <c r="KZ428" s="126"/>
      <c r="LJ428" s="126"/>
      <c r="LT428" s="126"/>
    </row>
    <row xmlns:x14ac="http://schemas.microsoft.com/office/spreadsheetml/2009/9/ac" r="429" s="3" customFormat="true" x14ac:dyDescent="0.25">
      <c r="A429" s="401"/>
      <c r="B429" s="126"/>
      <c r="L429" s="126"/>
      <c r="V429" s="126"/>
      <c r="AF429" s="126"/>
      <c r="AP429" s="126"/>
      <c r="AZ429" s="126"/>
      <c r="BJ429" s="126"/>
      <c r="BT429" s="126"/>
      <c r="CD429" s="126"/>
      <c r="CN429" s="126"/>
      <c r="CO429" s="126"/>
      <c r="CP429" s="126"/>
      <c r="CQ429" s="126"/>
      <c r="CR429" s="126"/>
      <c r="CS429" s="126"/>
      <c r="CT429" s="126"/>
      <c r="CU429" s="126"/>
      <c r="CX429" s="126"/>
      <c r="DH429" s="126"/>
      <c r="DR429" s="126"/>
      <c r="EB429" s="126"/>
      <c r="EL429" s="126"/>
      <c r="EV429" s="126"/>
      <c r="FF429" s="126"/>
      <c r="FP429" s="126"/>
      <c r="FZ429" s="126"/>
      <c r="GJ429" s="126"/>
      <c r="GT429" s="126"/>
      <c r="HD429" s="126"/>
      <c r="HN429" s="126"/>
      <c r="HX429" s="126"/>
      <c r="IH429" s="126"/>
      <c r="IR429" s="126"/>
      <c r="JB429" s="126"/>
      <c r="JL429" s="126"/>
      <c r="JV429" s="126"/>
      <c r="KF429" s="126"/>
      <c r="KP429" s="126"/>
      <c r="KZ429" s="126"/>
      <c r="LJ429" s="126"/>
      <c r="LT429" s="126"/>
    </row>
    <row xmlns:x14ac="http://schemas.microsoft.com/office/spreadsheetml/2009/9/ac" r="430" s="3" customFormat="true" x14ac:dyDescent="0.25">
      <c r="A430" s="401"/>
      <c r="B430" s="126"/>
      <c r="L430" s="126"/>
      <c r="V430" s="126"/>
      <c r="AF430" s="126"/>
      <c r="AP430" s="126"/>
      <c r="AZ430" s="126"/>
      <c r="BJ430" s="126"/>
      <c r="BT430" s="126"/>
      <c r="CD430" s="126"/>
      <c r="CN430" s="126"/>
      <c r="CO430" s="126"/>
      <c r="CP430" s="126"/>
      <c r="CQ430" s="126"/>
      <c r="CR430" s="126"/>
      <c r="CS430" s="126"/>
      <c r="CT430" s="126"/>
      <c r="CU430" s="126"/>
      <c r="CX430" s="126"/>
      <c r="DH430" s="126"/>
      <c r="DR430" s="126"/>
      <c r="EB430" s="126"/>
      <c r="EL430" s="126"/>
      <c r="EV430" s="126"/>
      <c r="FF430" s="126"/>
      <c r="FP430" s="126"/>
      <c r="FZ430" s="126"/>
      <c r="GJ430" s="126"/>
      <c r="GT430" s="126"/>
      <c r="HD430" s="126"/>
      <c r="HN430" s="126"/>
      <c r="HX430" s="126"/>
      <c r="IH430" s="126"/>
      <c r="IR430" s="126"/>
      <c r="JB430" s="126"/>
      <c r="JL430" s="126"/>
      <c r="JV430" s="126"/>
      <c r="KF430" s="126"/>
      <c r="KP430" s="126"/>
      <c r="KZ430" s="126"/>
      <c r="LJ430" s="126"/>
      <c r="LT430" s="126"/>
    </row>
    <row xmlns:x14ac="http://schemas.microsoft.com/office/spreadsheetml/2009/9/ac" r="431" s="3" customFormat="true" x14ac:dyDescent="0.25">
      <c r="A431" s="401"/>
      <c r="B431" s="126"/>
      <c r="L431" s="126"/>
      <c r="V431" s="126"/>
      <c r="AF431" s="126"/>
      <c r="AP431" s="126"/>
      <c r="AZ431" s="126"/>
      <c r="BJ431" s="126"/>
      <c r="BT431" s="126"/>
      <c r="CD431" s="126"/>
      <c r="CN431" s="126"/>
      <c r="CO431" s="126"/>
      <c r="CP431" s="126"/>
      <c r="CQ431" s="126"/>
      <c r="CR431" s="126"/>
      <c r="CS431" s="126"/>
      <c r="CT431" s="126"/>
      <c r="CU431" s="126"/>
      <c r="CX431" s="126"/>
      <c r="DH431" s="126"/>
      <c r="DR431" s="126"/>
      <c r="EB431" s="126"/>
      <c r="EL431" s="126"/>
      <c r="EV431" s="126"/>
      <c r="FF431" s="126"/>
      <c r="FP431" s="126"/>
      <c r="FZ431" s="126"/>
      <c r="GJ431" s="126"/>
      <c r="GT431" s="126"/>
      <c r="HD431" s="126"/>
      <c r="HN431" s="126"/>
      <c r="HX431" s="126"/>
      <c r="IH431" s="126"/>
      <c r="IR431" s="126"/>
      <c r="JB431" s="126"/>
      <c r="JL431" s="126"/>
      <c r="JV431" s="126"/>
      <c r="KF431" s="126"/>
      <c r="KP431" s="126"/>
      <c r="KZ431" s="126"/>
      <c r="LJ431" s="126"/>
      <c r="LT431" s="126"/>
    </row>
    <row xmlns:x14ac="http://schemas.microsoft.com/office/spreadsheetml/2009/9/ac" r="432" s="3" customFormat="true" x14ac:dyDescent="0.25">
      <c r="A432" s="401"/>
      <c r="B432" s="126"/>
      <c r="L432" s="126"/>
      <c r="V432" s="126"/>
      <c r="AF432" s="126"/>
      <c r="AP432" s="126"/>
      <c r="AZ432" s="126"/>
      <c r="BJ432" s="126"/>
      <c r="BT432" s="126"/>
      <c r="CD432" s="126"/>
      <c r="CN432" s="126"/>
      <c r="CO432" s="126"/>
      <c r="CP432" s="126"/>
      <c r="CQ432" s="126"/>
      <c r="CR432" s="126"/>
      <c r="CS432" s="126"/>
      <c r="CT432" s="126"/>
      <c r="CU432" s="126"/>
      <c r="CX432" s="126"/>
      <c r="DH432" s="126"/>
      <c r="DR432" s="126"/>
      <c r="EB432" s="126"/>
      <c r="EL432" s="126"/>
      <c r="EV432" s="126"/>
      <c r="FF432" s="126"/>
      <c r="FP432" s="126"/>
      <c r="FZ432" s="126"/>
      <c r="GJ432" s="126"/>
      <c r="GT432" s="126"/>
      <c r="HD432" s="126"/>
      <c r="HN432" s="126"/>
      <c r="HX432" s="126"/>
      <c r="IH432" s="126"/>
      <c r="IR432" s="126"/>
      <c r="JB432" s="126"/>
      <c r="JL432" s="126"/>
      <c r="JV432" s="126"/>
      <c r="KF432" s="126"/>
      <c r="KP432" s="126"/>
      <c r="KZ432" s="126"/>
      <c r="LJ432" s="126"/>
      <c r="LT432" s="126"/>
    </row>
    <row xmlns:x14ac="http://schemas.microsoft.com/office/spreadsheetml/2009/9/ac" r="433" s="3" customFormat="true" x14ac:dyDescent="0.25">
      <c r="A433" s="401"/>
      <c r="B433" s="126"/>
      <c r="L433" s="126"/>
      <c r="V433" s="126"/>
      <c r="AF433" s="126"/>
      <c r="AP433" s="126"/>
      <c r="AZ433" s="126"/>
      <c r="BJ433" s="126"/>
      <c r="BT433" s="126"/>
      <c r="CD433" s="126"/>
      <c r="CN433" s="126"/>
      <c r="CO433" s="126"/>
      <c r="CP433" s="126"/>
      <c r="CQ433" s="126"/>
      <c r="CR433" s="126"/>
      <c r="CS433" s="126"/>
      <c r="CT433" s="126"/>
      <c r="CU433" s="126"/>
      <c r="CX433" s="126"/>
      <c r="DH433" s="126"/>
      <c r="DR433" s="126"/>
      <c r="EB433" s="126"/>
      <c r="EL433" s="126"/>
      <c r="EV433" s="126"/>
      <c r="FF433" s="126"/>
      <c r="FP433" s="126"/>
      <c r="FZ433" s="126"/>
      <c r="GJ433" s="126"/>
      <c r="GT433" s="126"/>
      <c r="HD433" s="126"/>
      <c r="HN433" s="126"/>
      <c r="HX433" s="126"/>
      <c r="IH433" s="126"/>
      <c r="IR433" s="126"/>
      <c r="JB433" s="126"/>
      <c r="JL433" s="126"/>
      <c r="JV433" s="126"/>
      <c r="KF433" s="126"/>
      <c r="KP433" s="126"/>
      <c r="KZ433" s="126"/>
      <c r="LJ433" s="126"/>
      <c r="LT433" s="126"/>
    </row>
    <row xmlns:x14ac="http://schemas.microsoft.com/office/spreadsheetml/2009/9/ac" r="434" s="3" customFormat="true" x14ac:dyDescent="0.25">
      <c r="A434" s="401"/>
      <c r="B434" s="126"/>
      <c r="L434" s="126"/>
      <c r="V434" s="126"/>
      <c r="AF434" s="126"/>
      <c r="AP434" s="126"/>
      <c r="AZ434" s="126"/>
      <c r="BJ434" s="126"/>
      <c r="BT434" s="126"/>
      <c r="CD434" s="126"/>
      <c r="CN434" s="126"/>
      <c r="CO434" s="126"/>
      <c r="CP434" s="126"/>
      <c r="CQ434" s="126"/>
      <c r="CR434" s="126"/>
      <c r="CS434" s="126"/>
      <c r="CT434" s="126"/>
      <c r="CU434" s="126"/>
      <c r="CX434" s="126"/>
      <c r="DH434" s="126"/>
      <c r="DR434" s="126"/>
      <c r="EB434" s="126"/>
      <c r="EL434" s="126"/>
      <c r="EV434" s="126"/>
      <c r="FF434" s="126"/>
      <c r="FP434" s="126"/>
      <c r="FZ434" s="126"/>
      <c r="GJ434" s="126"/>
      <c r="GT434" s="126"/>
      <c r="HD434" s="126"/>
      <c r="HN434" s="126"/>
      <c r="HX434" s="126"/>
      <c r="IH434" s="126"/>
      <c r="IR434" s="126"/>
      <c r="JB434" s="126"/>
      <c r="JL434" s="126"/>
      <c r="JV434" s="126"/>
      <c r="KF434" s="126"/>
      <c r="KP434" s="126"/>
      <c r="KZ434" s="126"/>
      <c r="LJ434" s="126"/>
      <c r="LT434" s="126"/>
    </row>
    <row xmlns:x14ac="http://schemas.microsoft.com/office/spreadsheetml/2009/9/ac" r="435" s="3" customFormat="true" x14ac:dyDescent="0.25">
      <c r="A435" s="401"/>
      <c r="B435" s="126"/>
      <c r="L435" s="126"/>
      <c r="V435" s="126"/>
      <c r="AF435" s="126"/>
      <c r="AP435" s="126"/>
      <c r="AZ435" s="126"/>
      <c r="BJ435" s="126"/>
      <c r="BT435" s="126"/>
      <c r="CD435" s="126"/>
      <c r="CN435" s="126"/>
      <c r="CO435" s="126"/>
      <c r="CP435" s="126"/>
      <c r="CQ435" s="126"/>
      <c r="CR435" s="126"/>
      <c r="CS435" s="126"/>
      <c r="CT435" s="126"/>
      <c r="CU435" s="126"/>
      <c r="CX435" s="126"/>
      <c r="DH435" s="126"/>
      <c r="DR435" s="126"/>
      <c r="EB435" s="126"/>
      <c r="EL435" s="126"/>
      <c r="EV435" s="126"/>
      <c r="FF435" s="126"/>
      <c r="FP435" s="126"/>
      <c r="FZ435" s="126"/>
      <c r="GJ435" s="126"/>
      <c r="GT435" s="126"/>
      <c r="HD435" s="126"/>
      <c r="HN435" s="126"/>
      <c r="HX435" s="126"/>
      <c r="IH435" s="126"/>
      <c r="IR435" s="126"/>
      <c r="JB435" s="126"/>
      <c r="JL435" s="126"/>
      <c r="JV435" s="126"/>
      <c r="KF435" s="126"/>
      <c r="KP435" s="126"/>
      <c r="KZ435" s="126"/>
      <c r="LJ435" s="126"/>
      <c r="LT435" s="126"/>
    </row>
    <row xmlns:x14ac="http://schemas.microsoft.com/office/spreadsheetml/2009/9/ac" r="436" s="3" customFormat="true" x14ac:dyDescent="0.25">
      <c r="A436" s="401"/>
      <c r="B436" s="126"/>
      <c r="L436" s="126"/>
      <c r="V436" s="126"/>
      <c r="AF436" s="126"/>
      <c r="AP436" s="126"/>
      <c r="AZ436" s="126"/>
      <c r="BJ436" s="126"/>
      <c r="BT436" s="126"/>
      <c r="CD436" s="126"/>
      <c r="CN436" s="126"/>
      <c r="CO436" s="126"/>
      <c r="CP436" s="126"/>
      <c r="CQ436" s="126"/>
      <c r="CR436" s="126"/>
      <c r="CS436" s="126"/>
      <c r="CT436" s="126"/>
      <c r="CU436" s="126"/>
      <c r="CX436" s="126"/>
      <c r="DH436" s="126"/>
      <c r="DR436" s="126"/>
      <c r="EB436" s="126"/>
      <c r="EL436" s="126"/>
      <c r="EV436" s="126"/>
      <c r="FF436" s="126"/>
      <c r="FP436" s="126"/>
      <c r="FZ436" s="126"/>
      <c r="GJ436" s="126"/>
      <c r="GT436" s="126"/>
      <c r="HD436" s="126"/>
      <c r="HN436" s="126"/>
      <c r="HX436" s="126"/>
      <c r="IH436" s="126"/>
      <c r="IR436" s="126"/>
      <c r="JB436" s="126"/>
      <c r="JL436" s="126"/>
      <c r="JV436" s="126"/>
      <c r="KF436" s="126"/>
      <c r="KP436" s="126"/>
      <c r="KZ436" s="126"/>
      <c r="LJ436" s="126"/>
      <c r="LT436" s="126"/>
    </row>
    <row xmlns:x14ac="http://schemas.microsoft.com/office/spreadsheetml/2009/9/ac" r="437" s="3" customFormat="true" x14ac:dyDescent="0.25">
      <c r="A437" s="401"/>
      <c r="B437" s="126"/>
      <c r="L437" s="126"/>
      <c r="V437" s="126"/>
      <c r="AF437" s="126"/>
      <c r="AP437" s="126"/>
      <c r="AZ437" s="126"/>
      <c r="BJ437" s="126"/>
      <c r="BT437" s="126"/>
      <c r="CD437" s="126"/>
      <c r="CN437" s="126"/>
      <c r="CO437" s="126"/>
      <c r="CP437" s="126"/>
      <c r="CQ437" s="126"/>
      <c r="CR437" s="126"/>
      <c r="CS437" s="126"/>
      <c r="CT437" s="126"/>
      <c r="CU437" s="126"/>
      <c r="CX437" s="126"/>
      <c r="DH437" s="126"/>
      <c r="DR437" s="126"/>
      <c r="EB437" s="126"/>
      <c r="EL437" s="126"/>
      <c r="EV437" s="126"/>
      <c r="FF437" s="126"/>
      <c r="FP437" s="126"/>
      <c r="FZ437" s="126"/>
      <c r="GJ437" s="126"/>
      <c r="GT437" s="126"/>
      <c r="HD437" s="126"/>
      <c r="HN437" s="126"/>
      <c r="HX437" s="126"/>
      <c r="IH437" s="126"/>
      <c r="IR437" s="126"/>
      <c r="JB437" s="126"/>
      <c r="JL437" s="126"/>
      <c r="JV437" s="126"/>
      <c r="KF437" s="126"/>
      <c r="KP437" s="126"/>
      <c r="KZ437" s="126"/>
      <c r="LJ437" s="126"/>
      <c r="LT437" s="126"/>
    </row>
    <row xmlns:x14ac="http://schemas.microsoft.com/office/spreadsheetml/2009/9/ac" r="438" s="3" customFormat="true" x14ac:dyDescent="0.25">
      <c r="A438" s="401"/>
      <c r="B438" s="126"/>
      <c r="L438" s="126"/>
      <c r="V438" s="126"/>
      <c r="AF438" s="126"/>
      <c r="AP438" s="126"/>
      <c r="AZ438" s="126"/>
      <c r="BJ438" s="126"/>
      <c r="BT438" s="126"/>
      <c r="CD438" s="126"/>
      <c r="CN438" s="126"/>
      <c r="CO438" s="126"/>
      <c r="CP438" s="126"/>
      <c r="CQ438" s="126"/>
      <c r="CR438" s="126"/>
      <c r="CS438" s="126"/>
      <c r="CT438" s="126"/>
      <c r="CU438" s="126"/>
      <c r="CX438" s="126"/>
      <c r="DH438" s="126"/>
      <c r="DR438" s="126"/>
      <c r="EB438" s="126"/>
      <c r="EL438" s="126"/>
      <c r="EV438" s="126"/>
      <c r="FF438" s="126"/>
      <c r="FP438" s="126"/>
      <c r="FZ438" s="126"/>
      <c r="GJ438" s="126"/>
      <c r="GT438" s="126"/>
      <c r="HD438" s="126"/>
      <c r="HN438" s="126"/>
      <c r="HX438" s="126"/>
      <c r="IH438" s="126"/>
      <c r="IR438" s="126"/>
      <c r="JB438" s="126"/>
      <c r="JL438" s="126"/>
      <c r="JV438" s="126"/>
      <c r="KF438" s="126"/>
      <c r="KP438" s="126"/>
      <c r="KZ438" s="126"/>
      <c r="LJ438" s="126"/>
      <c r="LT438" s="126"/>
    </row>
    <row xmlns:x14ac="http://schemas.microsoft.com/office/spreadsheetml/2009/9/ac" r="439" s="3" customFormat="true" x14ac:dyDescent="0.25">
      <c r="A439" s="401"/>
      <c r="B439" s="126"/>
      <c r="L439" s="126"/>
      <c r="V439" s="126"/>
      <c r="AF439" s="126"/>
      <c r="AP439" s="126"/>
      <c r="AZ439" s="126"/>
      <c r="BJ439" s="126"/>
      <c r="BT439" s="126"/>
      <c r="CD439" s="126"/>
      <c r="CN439" s="126"/>
      <c r="CO439" s="126"/>
      <c r="CP439" s="126"/>
      <c r="CQ439" s="126"/>
      <c r="CR439" s="126"/>
      <c r="CS439" s="126"/>
      <c r="CT439" s="126"/>
      <c r="CU439" s="126"/>
      <c r="CX439" s="126"/>
      <c r="DH439" s="126"/>
      <c r="DR439" s="126"/>
      <c r="EB439" s="126"/>
      <c r="EL439" s="126"/>
      <c r="EV439" s="126"/>
      <c r="FF439" s="126"/>
      <c r="FP439" s="126"/>
      <c r="FZ439" s="126"/>
      <c r="GJ439" s="126"/>
      <c r="GT439" s="126"/>
      <c r="HD439" s="126"/>
      <c r="HN439" s="126"/>
      <c r="HX439" s="126"/>
      <c r="IH439" s="126"/>
      <c r="IR439" s="126"/>
      <c r="JB439" s="126"/>
      <c r="JL439" s="126"/>
      <c r="JV439" s="126"/>
      <c r="KF439" s="126"/>
      <c r="KP439" s="126"/>
      <c r="KZ439" s="126"/>
      <c r="LJ439" s="126"/>
      <c r="LT439" s="126"/>
    </row>
    <row xmlns:x14ac="http://schemas.microsoft.com/office/spreadsheetml/2009/9/ac" r="440" s="3" customFormat="true" x14ac:dyDescent="0.25">
      <c r="A440" s="401"/>
      <c r="B440" s="126"/>
      <c r="L440" s="126"/>
      <c r="V440" s="126"/>
      <c r="AF440" s="126"/>
      <c r="AP440" s="126"/>
      <c r="AZ440" s="126"/>
      <c r="BJ440" s="126"/>
      <c r="BT440" s="126"/>
      <c r="CD440" s="126"/>
      <c r="CN440" s="126"/>
      <c r="CO440" s="126"/>
      <c r="CP440" s="126"/>
      <c r="CQ440" s="126"/>
      <c r="CR440" s="126"/>
      <c r="CS440" s="126"/>
      <c r="CT440" s="126"/>
      <c r="CU440" s="126"/>
      <c r="CX440" s="126"/>
      <c r="DH440" s="126"/>
      <c r="DR440" s="126"/>
      <c r="EB440" s="126"/>
      <c r="EL440" s="126"/>
      <c r="EV440" s="126"/>
      <c r="FF440" s="126"/>
      <c r="FP440" s="126"/>
      <c r="FZ440" s="126"/>
      <c r="GJ440" s="126"/>
      <c r="GT440" s="126"/>
      <c r="HD440" s="126"/>
      <c r="HN440" s="126"/>
      <c r="HX440" s="126"/>
      <c r="IH440" s="126"/>
      <c r="IR440" s="126"/>
      <c r="JB440" s="126"/>
      <c r="JL440" s="126"/>
      <c r="JV440" s="126"/>
      <c r="KF440" s="126"/>
      <c r="KP440" s="126"/>
      <c r="KZ440" s="126"/>
      <c r="LJ440" s="126"/>
      <c r="LT440" s="126"/>
    </row>
    <row xmlns:x14ac="http://schemas.microsoft.com/office/spreadsheetml/2009/9/ac" r="441" s="3" customFormat="true" x14ac:dyDescent="0.25">
      <c r="A441" s="401"/>
      <c r="B441" s="126"/>
      <c r="L441" s="126"/>
      <c r="V441" s="126"/>
      <c r="AF441" s="126"/>
      <c r="AP441" s="126"/>
      <c r="AZ441" s="126"/>
      <c r="BJ441" s="126"/>
      <c r="BT441" s="126"/>
      <c r="CD441" s="126"/>
      <c r="CN441" s="126"/>
      <c r="CO441" s="126"/>
      <c r="CP441" s="126"/>
      <c r="CQ441" s="126"/>
      <c r="CR441" s="126"/>
      <c r="CS441" s="126"/>
      <c r="CT441" s="126"/>
      <c r="CU441" s="126"/>
      <c r="CX441" s="126"/>
      <c r="DH441" s="126"/>
      <c r="DR441" s="126"/>
      <c r="EB441" s="126"/>
      <c r="EL441" s="126"/>
      <c r="EV441" s="126"/>
      <c r="FF441" s="126"/>
      <c r="FP441" s="126"/>
      <c r="FZ441" s="126"/>
      <c r="GJ441" s="126"/>
      <c r="GT441" s="126"/>
      <c r="HD441" s="126"/>
      <c r="HN441" s="126"/>
      <c r="HX441" s="126"/>
      <c r="IH441" s="126"/>
      <c r="IR441" s="126"/>
      <c r="JB441" s="126"/>
      <c r="JL441" s="126"/>
      <c r="JV441" s="126"/>
      <c r="KF441" s="126"/>
      <c r="KP441" s="126"/>
      <c r="KZ441" s="126"/>
      <c r="LJ441" s="126"/>
      <c r="LT441" s="126"/>
    </row>
    <row xmlns:x14ac="http://schemas.microsoft.com/office/spreadsheetml/2009/9/ac" r="442" s="3" customFormat="true" x14ac:dyDescent="0.25">
      <c r="A442" s="401"/>
      <c r="B442" s="126"/>
      <c r="L442" s="126"/>
      <c r="V442" s="126"/>
      <c r="AF442" s="126"/>
      <c r="AP442" s="126"/>
      <c r="AZ442" s="126"/>
      <c r="BJ442" s="126"/>
      <c r="BT442" s="126"/>
      <c r="CD442" s="126"/>
      <c r="CN442" s="126"/>
      <c r="CO442" s="126"/>
      <c r="CP442" s="126"/>
      <c r="CQ442" s="126"/>
      <c r="CR442" s="126"/>
      <c r="CS442" s="126"/>
      <c r="CT442" s="126"/>
      <c r="CU442" s="126"/>
      <c r="CX442" s="126"/>
      <c r="DH442" s="126"/>
      <c r="DR442" s="126"/>
      <c r="EB442" s="126"/>
      <c r="EL442" s="126"/>
      <c r="EV442" s="126"/>
      <c r="FF442" s="126"/>
      <c r="FP442" s="126"/>
      <c r="FZ442" s="126"/>
      <c r="GJ442" s="126"/>
      <c r="GT442" s="126"/>
      <c r="HD442" s="126"/>
      <c r="HN442" s="126"/>
      <c r="HX442" s="126"/>
      <c r="IH442" s="126"/>
      <c r="IR442" s="126"/>
      <c r="JB442" s="126"/>
      <c r="JL442" s="126"/>
      <c r="JV442" s="126"/>
      <c r="KF442" s="126"/>
      <c r="KP442" s="126"/>
      <c r="KZ442" s="126"/>
      <c r="LJ442" s="126"/>
      <c r="LT442" s="126"/>
    </row>
    <row xmlns:x14ac="http://schemas.microsoft.com/office/spreadsheetml/2009/9/ac" r="443" s="3" customFormat="true" x14ac:dyDescent="0.25">
      <c r="A443" s="401"/>
      <c r="B443" s="126"/>
      <c r="L443" s="126"/>
      <c r="V443" s="126"/>
      <c r="AF443" s="126"/>
      <c r="AP443" s="126"/>
      <c r="AZ443" s="126"/>
      <c r="BJ443" s="126"/>
      <c r="BT443" s="126"/>
      <c r="CD443" s="126"/>
      <c r="CN443" s="126"/>
      <c r="CO443" s="126"/>
      <c r="CP443" s="126"/>
      <c r="CQ443" s="126"/>
      <c r="CR443" s="126"/>
      <c r="CS443" s="126"/>
      <c r="CT443" s="126"/>
      <c r="CU443" s="126"/>
      <c r="CX443" s="126"/>
      <c r="DH443" s="126"/>
      <c r="DR443" s="126"/>
      <c r="EB443" s="126"/>
      <c r="EL443" s="126"/>
      <c r="EV443" s="126"/>
      <c r="FF443" s="126"/>
      <c r="FP443" s="126"/>
      <c r="FZ443" s="126"/>
      <c r="GJ443" s="126"/>
      <c r="GT443" s="126"/>
      <c r="HD443" s="126"/>
      <c r="HN443" s="126"/>
      <c r="HX443" s="126"/>
      <c r="IH443" s="126"/>
      <c r="IR443" s="126"/>
      <c r="JB443" s="126"/>
      <c r="JL443" s="126"/>
      <c r="JV443" s="126"/>
      <c r="KF443" s="126"/>
      <c r="KP443" s="126"/>
      <c r="KZ443" s="126"/>
      <c r="LJ443" s="126"/>
      <c r="LT443" s="126"/>
    </row>
    <row xmlns:x14ac="http://schemas.microsoft.com/office/spreadsheetml/2009/9/ac" r="444" s="3" customFormat="true" x14ac:dyDescent="0.25">
      <c r="A444" s="401"/>
      <c r="B444" s="126"/>
      <c r="L444" s="126"/>
      <c r="V444" s="126"/>
      <c r="AF444" s="126"/>
      <c r="AP444" s="126"/>
      <c r="AZ444" s="126"/>
      <c r="BJ444" s="126"/>
      <c r="BT444" s="126"/>
      <c r="CD444" s="126"/>
      <c r="CN444" s="126"/>
      <c r="CO444" s="126"/>
      <c r="CP444" s="126"/>
      <c r="CQ444" s="126"/>
      <c r="CR444" s="126"/>
      <c r="CS444" s="126"/>
      <c r="CT444" s="126"/>
      <c r="CU444" s="126"/>
      <c r="CX444" s="126"/>
      <c r="DH444" s="126"/>
      <c r="DR444" s="126"/>
      <c r="EB444" s="126"/>
      <c r="EL444" s="126"/>
      <c r="EV444" s="126"/>
      <c r="FF444" s="126"/>
      <c r="FP444" s="126"/>
      <c r="FZ444" s="126"/>
      <c r="GJ444" s="126"/>
      <c r="GT444" s="126"/>
      <c r="HD444" s="126"/>
      <c r="HN444" s="126"/>
      <c r="HX444" s="126"/>
      <c r="IH444" s="126"/>
      <c r="IR444" s="126"/>
      <c r="JB444" s="126"/>
      <c r="JL444" s="126"/>
      <c r="JV444" s="126"/>
      <c r="KF444" s="126"/>
      <c r="KP444" s="126"/>
      <c r="KZ444" s="126"/>
      <c r="LJ444" s="126"/>
      <c r="LT444" s="126"/>
    </row>
    <row xmlns:x14ac="http://schemas.microsoft.com/office/spreadsheetml/2009/9/ac" r="445" s="3" customFormat="true" x14ac:dyDescent="0.25">
      <c r="A445" s="401"/>
      <c r="B445" s="126"/>
      <c r="L445" s="126"/>
      <c r="V445" s="126"/>
      <c r="AF445" s="126"/>
      <c r="AP445" s="126"/>
      <c r="AZ445" s="126"/>
      <c r="BJ445" s="126"/>
      <c r="BT445" s="126"/>
      <c r="CD445" s="126"/>
      <c r="CN445" s="126"/>
      <c r="CO445" s="126"/>
      <c r="CP445" s="126"/>
      <c r="CQ445" s="126"/>
      <c r="CR445" s="126"/>
      <c r="CS445" s="126"/>
      <c r="CT445" s="126"/>
      <c r="CU445" s="126"/>
      <c r="CX445" s="126"/>
      <c r="DH445" s="126"/>
      <c r="DR445" s="126"/>
      <c r="EB445" s="126"/>
      <c r="EL445" s="126"/>
      <c r="EV445" s="126"/>
      <c r="FF445" s="126"/>
      <c r="FP445" s="126"/>
      <c r="FZ445" s="126"/>
      <c r="GJ445" s="126"/>
      <c r="GT445" s="126"/>
      <c r="HD445" s="126"/>
      <c r="HN445" s="126"/>
      <c r="HX445" s="126"/>
      <c r="IH445" s="126"/>
      <c r="IR445" s="126"/>
      <c r="JB445" s="126"/>
      <c r="JL445" s="126"/>
      <c r="JV445" s="126"/>
      <c r="KF445" s="126"/>
      <c r="KP445" s="126"/>
      <c r="KZ445" s="126"/>
      <c r="LJ445" s="126"/>
      <c r="LT445" s="126"/>
    </row>
    <row xmlns:x14ac="http://schemas.microsoft.com/office/spreadsheetml/2009/9/ac" r="446" s="3" customFormat="true" x14ac:dyDescent="0.25">
      <c r="A446" s="401"/>
      <c r="B446" s="126"/>
      <c r="L446" s="126"/>
      <c r="V446" s="126"/>
      <c r="AF446" s="126"/>
      <c r="AP446" s="126"/>
      <c r="AZ446" s="126"/>
      <c r="BJ446" s="126"/>
      <c r="BT446" s="126"/>
      <c r="CD446" s="126"/>
      <c r="CN446" s="126"/>
      <c r="CO446" s="126"/>
      <c r="CP446" s="126"/>
      <c r="CQ446" s="126"/>
      <c r="CR446" s="126"/>
      <c r="CS446" s="126"/>
      <c r="CT446" s="126"/>
      <c r="CU446" s="126"/>
      <c r="CX446" s="126"/>
      <c r="DH446" s="126"/>
      <c r="DR446" s="126"/>
      <c r="EB446" s="126"/>
      <c r="EL446" s="126"/>
      <c r="EV446" s="126"/>
      <c r="FF446" s="126"/>
      <c r="FP446" s="126"/>
      <c r="FZ446" s="126"/>
      <c r="GJ446" s="126"/>
      <c r="GT446" s="126"/>
      <c r="HD446" s="126"/>
      <c r="HN446" s="126"/>
      <c r="HX446" s="126"/>
      <c r="IH446" s="126"/>
      <c r="IR446" s="126"/>
      <c r="JB446" s="126"/>
      <c r="JL446" s="126"/>
      <c r="JV446" s="126"/>
      <c r="KF446" s="126"/>
      <c r="KP446" s="126"/>
      <c r="KZ446" s="126"/>
      <c r="LJ446" s="126"/>
      <c r="LT446" s="126"/>
    </row>
    <row xmlns:x14ac="http://schemas.microsoft.com/office/spreadsheetml/2009/9/ac" r="447" s="3" customFormat="true" x14ac:dyDescent="0.25">
      <c r="A447" s="401"/>
      <c r="B447" s="126"/>
      <c r="L447" s="126"/>
      <c r="V447" s="126"/>
      <c r="AF447" s="126"/>
      <c r="AP447" s="126"/>
      <c r="AZ447" s="126"/>
      <c r="BJ447" s="126"/>
      <c r="BT447" s="126"/>
      <c r="CD447" s="126"/>
      <c r="CN447" s="126"/>
      <c r="CO447" s="126"/>
      <c r="CP447" s="126"/>
      <c r="CQ447" s="126"/>
      <c r="CR447" s="126"/>
      <c r="CS447" s="126"/>
      <c r="CT447" s="126"/>
      <c r="CU447" s="126"/>
      <c r="CX447" s="126"/>
      <c r="DH447" s="126"/>
      <c r="DR447" s="126"/>
      <c r="EB447" s="126"/>
      <c r="EL447" s="126"/>
      <c r="EV447" s="126"/>
      <c r="FF447" s="126"/>
      <c r="FP447" s="126"/>
      <c r="FZ447" s="126"/>
      <c r="GJ447" s="126"/>
      <c r="GT447" s="126"/>
      <c r="HD447" s="126"/>
      <c r="HN447" s="126"/>
      <c r="HX447" s="126"/>
      <c r="IH447" s="126"/>
      <c r="IR447" s="126"/>
      <c r="JB447" s="126"/>
      <c r="JL447" s="126"/>
      <c r="JV447" s="126"/>
      <c r="KF447" s="126"/>
      <c r="KP447" s="126"/>
      <c r="KZ447" s="126"/>
      <c r="LJ447" s="126"/>
      <c r="LT447" s="126"/>
    </row>
    <row xmlns:x14ac="http://schemas.microsoft.com/office/spreadsheetml/2009/9/ac" r="448" s="3" customFormat="true" x14ac:dyDescent="0.25">
      <c r="A448" s="401"/>
      <c r="B448" s="126"/>
      <c r="L448" s="126"/>
      <c r="V448" s="126"/>
      <c r="AF448" s="126"/>
      <c r="AP448" s="126"/>
      <c r="AZ448" s="126"/>
      <c r="BJ448" s="126"/>
      <c r="BT448" s="126"/>
      <c r="CD448" s="126"/>
      <c r="CN448" s="126"/>
      <c r="CO448" s="126"/>
      <c r="CP448" s="126"/>
      <c r="CQ448" s="126"/>
      <c r="CR448" s="126"/>
      <c r="CS448" s="126"/>
      <c r="CT448" s="126"/>
      <c r="CU448" s="126"/>
      <c r="CX448" s="126"/>
      <c r="DH448" s="126"/>
      <c r="DR448" s="126"/>
      <c r="EB448" s="126"/>
      <c r="EL448" s="126"/>
      <c r="EV448" s="126"/>
      <c r="FF448" s="126"/>
      <c r="FP448" s="126"/>
      <c r="FZ448" s="126"/>
      <c r="GJ448" s="126"/>
      <c r="GT448" s="126"/>
      <c r="HD448" s="126"/>
      <c r="HN448" s="126"/>
      <c r="HX448" s="126"/>
      <c r="IH448" s="126"/>
      <c r="IR448" s="126"/>
      <c r="JB448" s="126"/>
      <c r="JL448" s="126"/>
      <c r="JV448" s="126"/>
      <c r="KF448" s="126"/>
      <c r="KP448" s="126"/>
      <c r="KZ448" s="126"/>
      <c r="LJ448" s="126"/>
      <c r="LT448" s="126"/>
    </row>
    <row xmlns:x14ac="http://schemas.microsoft.com/office/spreadsheetml/2009/9/ac" r="449" s="3" customFormat="true" x14ac:dyDescent="0.25">
      <c r="A449" s="401"/>
      <c r="B449" s="126"/>
      <c r="L449" s="126"/>
      <c r="V449" s="126"/>
      <c r="AF449" s="126"/>
      <c r="AP449" s="126"/>
      <c r="AZ449" s="126"/>
      <c r="BJ449" s="126"/>
      <c r="BT449" s="126"/>
      <c r="CD449" s="126"/>
      <c r="CN449" s="126"/>
      <c r="CO449" s="126"/>
      <c r="CP449" s="126"/>
      <c r="CQ449" s="126"/>
      <c r="CR449" s="126"/>
      <c r="CS449" s="126"/>
      <c r="CT449" s="126"/>
      <c r="CU449" s="126"/>
      <c r="CX449" s="126"/>
      <c r="DH449" s="126"/>
      <c r="DR449" s="126"/>
      <c r="EB449" s="126"/>
      <c r="EL449" s="126"/>
      <c r="EV449" s="126"/>
      <c r="FF449" s="126"/>
      <c r="FP449" s="126"/>
      <c r="FZ449" s="126"/>
      <c r="GJ449" s="126"/>
      <c r="GT449" s="126"/>
      <c r="HD449" s="126"/>
      <c r="HN449" s="126"/>
      <c r="HX449" s="126"/>
      <c r="IH449" s="126"/>
      <c r="IR449" s="126"/>
      <c r="JB449" s="126"/>
      <c r="JL449" s="126"/>
      <c r="JV449" s="126"/>
      <c r="KF449" s="126"/>
      <c r="KP449" s="126"/>
      <c r="KZ449" s="126"/>
      <c r="LJ449" s="126"/>
      <c r="LT449" s="126"/>
    </row>
    <row xmlns:x14ac="http://schemas.microsoft.com/office/spreadsheetml/2009/9/ac" r="450" s="3" customFormat="true" x14ac:dyDescent="0.25">
      <c r="A450" s="401"/>
      <c r="B450" s="126"/>
      <c r="L450" s="126"/>
      <c r="V450" s="126"/>
      <c r="AF450" s="126"/>
      <c r="AP450" s="126"/>
      <c r="AZ450" s="126"/>
      <c r="BJ450" s="126"/>
      <c r="BT450" s="126"/>
      <c r="CD450" s="126"/>
      <c r="CN450" s="126"/>
      <c r="CO450" s="126"/>
      <c r="CP450" s="126"/>
      <c r="CQ450" s="126"/>
      <c r="CR450" s="126"/>
      <c r="CS450" s="126"/>
      <c r="CT450" s="126"/>
      <c r="CU450" s="126"/>
      <c r="CX450" s="126"/>
      <c r="DH450" s="126"/>
      <c r="DR450" s="126"/>
      <c r="EB450" s="126"/>
      <c r="EL450" s="126"/>
      <c r="EV450" s="126"/>
      <c r="FF450" s="126"/>
      <c r="FP450" s="126"/>
      <c r="FZ450" s="126"/>
      <c r="GJ450" s="126"/>
      <c r="GT450" s="126"/>
      <c r="HD450" s="126"/>
      <c r="HN450" s="126"/>
      <c r="HX450" s="126"/>
      <c r="IH450" s="126"/>
      <c r="IR450" s="126"/>
      <c r="JB450" s="126"/>
      <c r="JL450" s="126"/>
      <c r="JV450" s="126"/>
      <c r="KF450" s="126"/>
      <c r="KP450" s="126"/>
      <c r="KZ450" s="126"/>
      <c r="LJ450" s="126"/>
      <c r="LT450" s="126"/>
    </row>
    <row xmlns:x14ac="http://schemas.microsoft.com/office/spreadsheetml/2009/9/ac" r="451" s="3" customFormat="true" x14ac:dyDescent="0.25">
      <c r="A451" s="401"/>
      <c r="B451" s="126"/>
      <c r="L451" s="126"/>
      <c r="V451" s="126"/>
      <c r="AF451" s="126"/>
      <c r="AP451" s="126"/>
      <c r="AZ451" s="126"/>
      <c r="BJ451" s="126"/>
      <c r="BT451" s="126"/>
      <c r="CD451" s="126"/>
      <c r="CN451" s="126"/>
      <c r="CO451" s="126"/>
      <c r="CP451" s="126"/>
      <c r="CQ451" s="126"/>
      <c r="CR451" s="126"/>
      <c r="CS451" s="126"/>
      <c r="CT451" s="126"/>
      <c r="CU451" s="126"/>
      <c r="CX451" s="126"/>
      <c r="DH451" s="126"/>
      <c r="DR451" s="126"/>
      <c r="EB451" s="126"/>
      <c r="EL451" s="126"/>
      <c r="EV451" s="126"/>
      <c r="FF451" s="126"/>
      <c r="FP451" s="126"/>
      <c r="FZ451" s="126"/>
      <c r="GJ451" s="126"/>
      <c r="GT451" s="126"/>
      <c r="HD451" s="126"/>
      <c r="HN451" s="126"/>
      <c r="HX451" s="126"/>
      <c r="IH451" s="126"/>
      <c r="IR451" s="126"/>
      <c r="JB451" s="126"/>
      <c r="JL451" s="126"/>
      <c r="JV451" s="126"/>
      <c r="KF451" s="126"/>
      <c r="KP451" s="126"/>
      <c r="KZ451" s="126"/>
      <c r="LJ451" s="126"/>
      <c r="LT451" s="126"/>
    </row>
    <row xmlns:x14ac="http://schemas.microsoft.com/office/spreadsheetml/2009/9/ac" r="452" s="3" customFormat="true" x14ac:dyDescent="0.25">
      <c r="A452" s="401"/>
      <c r="B452" s="126"/>
      <c r="L452" s="126"/>
      <c r="V452" s="126"/>
      <c r="AF452" s="126"/>
      <c r="AP452" s="126"/>
      <c r="AZ452" s="126"/>
      <c r="BJ452" s="126"/>
      <c r="BT452" s="126"/>
      <c r="CD452" s="126"/>
      <c r="CN452" s="126"/>
      <c r="CO452" s="126"/>
      <c r="CP452" s="126"/>
      <c r="CQ452" s="126"/>
      <c r="CR452" s="126"/>
      <c r="CS452" s="126"/>
      <c r="CT452" s="126"/>
      <c r="CU452" s="126"/>
      <c r="CX452" s="126"/>
      <c r="DH452" s="126"/>
      <c r="DR452" s="126"/>
      <c r="EB452" s="126"/>
      <c r="EL452" s="126"/>
      <c r="EV452" s="126"/>
      <c r="FF452" s="126"/>
      <c r="FP452" s="126"/>
      <c r="FZ452" s="126"/>
      <c r="GJ452" s="126"/>
      <c r="GT452" s="126"/>
      <c r="HD452" s="126"/>
      <c r="HN452" s="126"/>
      <c r="HX452" s="126"/>
      <c r="IH452" s="126"/>
      <c r="IR452" s="126"/>
      <c r="JB452" s="126"/>
      <c r="JL452" s="126"/>
      <c r="JV452" s="126"/>
      <c r="KF452" s="126"/>
      <c r="KP452" s="126"/>
      <c r="KZ452" s="126"/>
      <c r="LJ452" s="126"/>
      <c r="LT452" s="126"/>
    </row>
    <row xmlns:x14ac="http://schemas.microsoft.com/office/spreadsheetml/2009/9/ac" r="453" s="3" customFormat="true" x14ac:dyDescent="0.25">
      <c r="A453" s="401"/>
      <c r="B453" s="126"/>
      <c r="L453" s="126"/>
      <c r="V453" s="126"/>
      <c r="AF453" s="126"/>
      <c r="AP453" s="126"/>
      <c r="AZ453" s="126"/>
      <c r="BJ453" s="126"/>
      <c r="BT453" s="126"/>
      <c r="CD453" s="126"/>
      <c r="CN453" s="126"/>
      <c r="CO453" s="126"/>
      <c r="CP453" s="126"/>
      <c r="CQ453" s="126"/>
      <c r="CR453" s="126"/>
      <c r="CS453" s="126"/>
      <c r="CT453" s="126"/>
      <c r="CU453" s="126"/>
      <c r="CX453" s="126"/>
      <c r="DH453" s="126"/>
      <c r="DR453" s="126"/>
      <c r="EB453" s="126"/>
      <c r="EL453" s="126"/>
      <c r="EV453" s="126"/>
      <c r="FF453" s="126"/>
      <c r="FP453" s="126"/>
      <c r="FZ453" s="126"/>
      <c r="GJ453" s="126"/>
      <c r="GT453" s="126"/>
      <c r="HD453" s="126"/>
      <c r="HN453" s="126"/>
      <c r="HX453" s="126"/>
      <c r="IH453" s="126"/>
      <c r="IR453" s="126"/>
      <c r="JB453" s="126"/>
      <c r="JL453" s="126"/>
      <c r="JV453" s="126"/>
      <c r="KF453" s="126"/>
      <c r="KP453" s="126"/>
      <c r="KZ453" s="126"/>
      <c r="LJ453" s="126"/>
      <c r="LT453" s="126"/>
    </row>
    <row xmlns:x14ac="http://schemas.microsoft.com/office/spreadsheetml/2009/9/ac" r="454" s="3" customFormat="true" x14ac:dyDescent="0.25">
      <c r="A454" s="401"/>
      <c r="B454" s="126"/>
      <c r="L454" s="126"/>
      <c r="V454" s="126"/>
      <c r="AF454" s="126"/>
      <c r="AP454" s="126"/>
      <c r="AZ454" s="126"/>
      <c r="BJ454" s="126"/>
      <c r="BT454" s="126"/>
      <c r="CD454" s="126"/>
      <c r="CN454" s="126"/>
      <c r="CO454" s="126"/>
      <c r="CP454" s="126"/>
      <c r="CQ454" s="126"/>
      <c r="CR454" s="126"/>
      <c r="CS454" s="126"/>
      <c r="CT454" s="126"/>
      <c r="CU454" s="126"/>
      <c r="CX454" s="126"/>
      <c r="DH454" s="126"/>
      <c r="DR454" s="126"/>
      <c r="EB454" s="126"/>
      <c r="EL454" s="126"/>
      <c r="EV454" s="126"/>
      <c r="FF454" s="126"/>
      <c r="FP454" s="126"/>
      <c r="FZ454" s="126"/>
      <c r="GJ454" s="126"/>
      <c r="GT454" s="126"/>
      <c r="HD454" s="126"/>
      <c r="HN454" s="126"/>
      <c r="HX454" s="126"/>
      <c r="IH454" s="126"/>
      <c r="IR454" s="126"/>
      <c r="JB454" s="126"/>
      <c r="JL454" s="126"/>
      <c r="JV454" s="126"/>
      <c r="KF454" s="126"/>
      <c r="KP454" s="126"/>
      <c r="KZ454" s="126"/>
      <c r="LJ454" s="126"/>
      <c r="LT454" s="126"/>
    </row>
    <row xmlns:x14ac="http://schemas.microsoft.com/office/spreadsheetml/2009/9/ac" r="455" s="3" customFormat="true" x14ac:dyDescent="0.25">
      <c r="A455" s="401"/>
      <c r="B455" s="126"/>
      <c r="L455" s="126"/>
      <c r="V455" s="126"/>
      <c r="AF455" s="126"/>
      <c r="AP455" s="126"/>
      <c r="AZ455" s="126"/>
      <c r="BJ455" s="126"/>
      <c r="BT455" s="126"/>
      <c r="CD455" s="126"/>
      <c r="CN455" s="126"/>
      <c r="CO455" s="126"/>
      <c r="CP455" s="126"/>
      <c r="CQ455" s="126"/>
      <c r="CR455" s="126"/>
      <c r="CS455" s="126"/>
      <c r="CT455" s="126"/>
      <c r="CU455" s="126"/>
      <c r="CX455" s="126"/>
      <c r="DH455" s="126"/>
      <c r="DR455" s="126"/>
      <c r="EB455" s="126"/>
      <c r="EL455" s="126"/>
      <c r="EV455" s="126"/>
      <c r="FF455" s="126"/>
      <c r="FP455" s="126"/>
      <c r="FZ455" s="126"/>
      <c r="GJ455" s="126"/>
      <c r="GT455" s="126"/>
      <c r="HD455" s="126"/>
      <c r="HN455" s="126"/>
      <c r="HX455" s="126"/>
      <c r="IH455" s="126"/>
      <c r="IR455" s="126"/>
      <c r="JB455" s="126"/>
      <c r="JL455" s="126"/>
      <c r="JV455" s="126"/>
      <c r="KF455" s="126"/>
      <c r="KP455" s="126"/>
      <c r="KZ455" s="126"/>
      <c r="LJ455" s="126"/>
      <c r="LT455" s="126"/>
    </row>
    <row xmlns:x14ac="http://schemas.microsoft.com/office/spreadsheetml/2009/9/ac" r="456" s="3" customFormat="true" x14ac:dyDescent="0.25">
      <c r="A456" s="401"/>
      <c r="B456" s="126"/>
      <c r="L456" s="126"/>
      <c r="V456" s="126"/>
      <c r="AF456" s="126"/>
      <c r="AP456" s="126"/>
      <c r="AZ456" s="126"/>
      <c r="BJ456" s="126"/>
      <c r="BT456" s="126"/>
      <c r="CD456" s="126"/>
      <c r="CN456" s="126"/>
      <c r="CO456" s="126"/>
      <c r="CP456" s="126"/>
      <c r="CQ456" s="126"/>
      <c r="CR456" s="126"/>
      <c r="CS456" s="126"/>
      <c r="CT456" s="126"/>
      <c r="CU456" s="126"/>
      <c r="CX456" s="126"/>
      <c r="DH456" s="126"/>
      <c r="DR456" s="126"/>
      <c r="EB456" s="126"/>
      <c r="EL456" s="126"/>
      <c r="EV456" s="126"/>
      <c r="FF456" s="126"/>
      <c r="FP456" s="126"/>
      <c r="FZ456" s="126"/>
      <c r="GJ456" s="126"/>
      <c r="GT456" s="126"/>
      <c r="HD456" s="126"/>
      <c r="HN456" s="126"/>
      <c r="HX456" s="126"/>
      <c r="IH456" s="126"/>
      <c r="IR456" s="126"/>
      <c r="JB456" s="126"/>
      <c r="JL456" s="126"/>
      <c r="JV456" s="126"/>
      <c r="KF456" s="126"/>
      <c r="KP456" s="126"/>
      <c r="KZ456" s="126"/>
      <c r="LJ456" s="126"/>
      <c r="LT456" s="126"/>
    </row>
    <row xmlns:x14ac="http://schemas.microsoft.com/office/spreadsheetml/2009/9/ac" r="457" s="3" customFormat="true" x14ac:dyDescent="0.25">
      <c r="A457" s="401"/>
      <c r="B457" s="126"/>
      <c r="L457" s="126"/>
      <c r="V457" s="126"/>
      <c r="AF457" s="126"/>
      <c r="AP457" s="126"/>
      <c r="AZ457" s="126"/>
      <c r="BJ457" s="126"/>
      <c r="BT457" s="126"/>
      <c r="CD457" s="126"/>
      <c r="CN457" s="126"/>
      <c r="CO457" s="126"/>
      <c r="CP457" s="126"/>
      <c r="CQ457" s="126"/>
      <c r="CR457" s="126"/>
      <c r="CS457" s="126"/>
      <c r="CT457" s="126"/>
      <c r="CU457" s="126"/>
      <c r="CX457" s="126"/>
      <c r="DH457" s="126"/>
      <c r="DR457" s="126"/>
      <c r="EB457" s="126"/>
      <c r="EL457" s="126"/>
      <c r="EV457" s="126"/>
      <c r="FF457" s="126"/>
      <c r="FP457" s="126"/>
      <c r="FZ457" s="126"/>
      <c r="GJ457" s="126"/>
      <c r="GT457" s="126"/>
      <c r="HD457" s="126"/>
      <c r="HN457" s="126"/>
      <c r="HX457" s="126"/>
      <c r="IH457" s="126"/>
      <c r="IR457" s="126"/>
      <c r="JB457" s="126"/>
      <c r="JL457" s="126"/>
      <c r="JV457" s="126"/>
      <c r="KF457" s="126"/>
      <c r="KP457" s="126"/>
      <c r="KZ457" s="126"/>
      <c r="LJ457" s="126"/>
      <c r="LT457" s="126"/>
    </row>
    <row xmlns:x14ac="http://schemas.microsoft.com/office/spreadsheetml/2009/9/ac" r="458" s="3" customFormat="true" x14ac:dyDescent="0.25">
      <c r="A458" s="401"/>
      <c r="B458" s="126"/>
      <c r="L458" s="126"/>
      <c r="V458" s="126"/>
      <c r="AF458" s="126"/>
      <c r="AP458" s="126"/>
      <c r="AZ458" s="126"/>
      <c r="BJ458" s="126"/>
      <c r="BT458" s="126"/>
      <c r="CD458" s="126"/>
      <c r="CN458" s="126"/>
      <c r="CO458" s="126"/>
      <c r="CP458" s="126"/>
      <c r="CQ458" s="126"/>
      <c r="CR458" s="126"/>
      <c r="CS458" s="126"/>
      <c r="CT458" s="126"/>
      <c r="CU458" s="126"/>
      <c r="CX458" s="126"/>
      <c r="DH458" s="126"/>
      <c r="DR458" s="126"/>
      <c r="EB458" s="126"/>
      <c r="EL458" s="126"/>
      <c r="EV458" s="126"/>
      <c r="FF458" s="126"/>
      <c r="FP458" s="126"/>
      <c r="FZ458" s="126"/>
      <c r="GJ458" s="126"/>
      <c r="GT458" s="126"/>
      <c r="HD458" s="126"/>
      <c r="HN458" s="126"/>
      <c r="HX458" s="126"/>
      <c r="IH458" s="126"/>
      <c r="IR458" s="126"/>
      <c r="JB458" s="126"/>
      <c r="JL458" s="126"/>
      <c r="JV458" s="126"/>
      <c r="KF458" s="126"/>
      <c r="KP458" s="126"/>
      <c r="KZ458" s="126"/>
      <c r="LJ458" s="126"/>
      <c r="LT458" s="126"/>
    </row>
    <row xmlns:x14ac="http://schemas.microsoft.com/office/spreadsheetml/2009/9/ac" r="459" s="3" customFormat="true" x14ac:dyDescent="0.25">
      <c r="A459" s="401"/>
      <c r="B459" s="126"/>
      <c r="L459" s="126"/>
      <c r="V459" s="126"/>
      <c r="AF459" s="126"/>
      <c r="AP459" s="126"/>
      <c r="AZ459" s="126"/>
      <c r="BJ459" s="126"/>
      <c r="BT459" s="126"/>
      <c r="CD459" s="126"/>
      <c r="CN459" s="126"/>
      <c r="CO459" s="126"/>
      <c r="CP459" s="126"/>
      <c r="CQ459" s="126"/>
      <c r="CR459" s="126"/>
      <c r="CS459" s="126"/>
      <c r="CT459" s="126"/>
      <c r="CU459" s="126"/>
      <c r="CX459" s="126"/>
      <c r="DH459" s="126"/>
      <c r="DR459" s="126"/>
      <c r="EB459" s="126"/>
      <c r="EL459" s="126"/>
      <c r="EV459" s="126"/>
      <c r="FF459" s="126"/>
      <c r="FP459" s="126"/>
      <c r="FZ459" s="126"/>
      <c r="GJ459" s="126"/>
      <c r="GT459" s="126"/>
      <c r="HD459" s="126"/>
      <c r="HN459" s="126"/>
      <c r="HX459" s="126"/>
      <c r="IH459" s="126"/>
      <c r="IR459" s="126"/>
      <c r="JB459" s="126"/>
      <c r="JL459" s="126"/>
      <c r="JV459" s="126"/>
      <c r="KF459" s="126"/>
      <c r="KP459" s="126"/>
      <c r="KZ459" s="126"/>
      <c r="LJ459" s="126"/>
      <c r="LT459" s="126"/>
    </row>
    <row xmlns:x14ac="http://schemas.microsoft.com/office/spreadsheetml/2009/9/ac" r="460" s="3" customFormat="true" x14ac:dyDescent="0.25">
      <c r="A460" s="401"/>
      <c r="B460" s="126"/>
      <c r="L460" s="126"/>
      <c r="V460" s="126"/>
      <c r="AF460" s="126"/>
      <c r="AP460" s="126"/>
      <c r="AZ460" s="126"/>
      <c r="BJ460" s="126"/>
      <c r="BT460" s="126"/>
      <c r="CD460" s="126"/>
      <c r="CN460" s="126"/>
      <c r="CO460" s="126"/>
      <c r="CP460" s="126"/>
      <c r="CQ460" s="126"/>
      <c r="CR460" s="126"/>
      <c r="CS460" s="126"/>
      <c r="CT460" s="126"/>
      <c r="CU460" s="126"/>
      <c r="CX460" s="126"/>
      <c r="DH460" s="126"/>
      <c r="DR460" s="126"/>
      <c r="EB460" s="126"/>
      <c r="EL460" s="126"/>
      <c r="EV460" s="126"/>
      <c r="FF460" s="126"/>
      <c r="FP460" s="126"/>
      <c r="FZ460" s="126"/>
      <c r="GJ460" s="126"/>
      <c r="GT460" s="126"/>
      <c r="HD460" s="126"/>
      <c r="HN460" s="126"/>
      <c r="HX460" s="126"/>
      <c r="IH460" s="126"/>
      <c r="IR460" s="126"/>
      <c r="JB460" s="126"/>
      <c r="JL460" s="126"/>
      <c r="JV460" s="126"/>
      <c r="KF460" s="126"/>
      <c r="KP460" s="126"/>
      <c r="KZ460" s="126"/>
      <c r="LJ460" s="126"/>
      <c r="LT460" s="126"/>
    </row>
    <row xmlns:x14ac="http://schemas.microsoft.com/office/spreadsheetml/2009/9/ac" r="461" s="3" customFormat="true" x14ac:dyDescent="0.25">
      <c r="A461" s="401"/>
      <c r="B461" s="126"/>
      <c r="L461" s="126"/>
      <c r="V461" s="126"/>
      <c r="AF461" s="126"/>
      <c r="AP461" s="126"/>
      <c r="AZ461" s="126"/>
      <c r="BJ461" s="126"/>
      <c r="BT461" s="126"/>
      <c r="CD461" s="126"/>
      <c r="CN461" s="126"/>
      <c r="CO461" s="126"/>
      <c r="CP461" s="126"/>
      <c r="CQ461" s="126"/>
      <c r="CR461" s="126"/>
      <c r="CS461" s="126"/>
      <c r="CT461" s="126"/>
      <c r="CU461" s="126"/>
      <c r="CX461" s="126"/>
      <c r="DH461" s="126"/>
      <c r="DR461" s="126"/>
      <c r="EB461" s="126"/>
      <c r="EL461" s="126"/>
      <c r="EV461" s="126"/>
      <c r="FF461" s="126"/>
      <c r="FP461" s="126"/>
      <c r="FZ461" s="126"/>
      <c r="GJ461" s="126"/>
      <c r="GT461" s="126"/>
      <c r="HD461" s="126"/>
      <c r="HN461" s="126"/>
      <c r="HX461" s="126"/>
      <c r="IH461" s="126"/>
      <c r="IR461" s="126"/>
      <c r="JB461" s="126"/>
      <c r="JL461" s="126"/>
      <c r="JV461" s="126"/>
      <c r="KF461" s="126"/>
      <c r="KP461" s="126"/>
      <c r="KZ461" s="126"/>
      <c r="LJ461" s="126"/>
      <c r="LT461" s="126"/>
    </row>
    <row xmlns:x14ac="http://schemas.microsoft.com/office/spreadsheetml/2009/9/ac" r="462" s="3" customFormat="true" x14ac:dyDescent="0.25">
      <c r="A462" s="401"/>
      <c r="B462" s="126"/>
      <c r="L462" s="126"/>
      <c r="V462" s="126"/>
      <c r="AF462" s="126"/>
      <c r="AP462" s="126"/>
      <c r="AZ462" s="126"/>
      <c r="BJ462" s="126"/>
      <c r="BT462" s="126"/>
      <c r="CD462" s="126"/>
      <c r="CN462" s="126"/>
      <c r="CO462" s="126"/>
      <c r="CP462" s="126"/>
      <c r="CQ462" s="126"/>
      <c r="CR462" s="126"/>
      <c r="CS462" s="126"/>
      <c r="CT462" s="126"/>
      <c r="CU462" s="126"/>
      <c r="CX462" s="126"/>
      <c r="DH462" s="126"/>
      <c r="DR462" s="126"/>
      <c r="EB462" s="126"/>
      <c r="EL462" s="126"/>
      <c r="EV462" s="126"/>
      <c r="FF462" s="126"/>
      <c r="FP462" s="126"/>
      <c r="FZ462" s="126"/>
      <c r="GJ462" s="126"/>
      <c r="GT462" s="126"/>
      <c r="HD462" s="126"/>
      <c r="HN462" s="126"/>
      <c r="HX462" s="126"/>
      <c r="IH462" s="126"/>
      <c r="IR462" s="126"/>
      <c r="JB462" s="126"/>
      <c r="JL462" s="126"/>
      <c r="JV462" s="126"/>
      <c r="KF462" s="126"/>
      <c r="KP462" s="126"/>
      <c r="KZ462" s="126"/>
      <c r="LJ462" s="126"/>
      <c r="LT462" s="126"/>
    </row>
    <row xmlns:x14ac="http://schemas.microsoft.com/office/spreadsheetml/2009/9/ac" r="463" s="3" customFormat="true" x14ac:dyDescent="0.25">
      <c r="A463" s="401"/>
      <c r="B463" s="126"/>
      <c r="L463" s="126"/>
      <c r="V463" s="126"/>
      <c r="AF463" s="126"/>
      <c r="AP463" s="126"/>
      <c r="AZ463" s="126"/>
      <c r="BJ463" s="126"/>
      <c r="BT463" s="126"/>
      <c r="CD463" s="126"/>
      <c r="CN463" s="126"/>
      <c r="CO463" s="126"/>
      <c r="CP463" s="126"/>
      <c r="CQ463" s="126"/>
      <c r="CR463" s="126"/>
      <c r="CS463" s="126"/>
      <c r="CT463" s="126"/>
      <c r="CU463" s="126"/>
      <c r="CX463" s="126"/>
      <c r="DH463" s="126"/>
      <c r="DR463" s="126"/>
      <c r="EB463" s="126"/>
      <c r="EL463" s="126"/>
      <c r="EV463" s="126"/>
      <c r="FF463" s="126"/>
      <c r="FP463" s="126"/>
      <c r="FZ463" s="126"/>
      <c r="GJ463" s="126"/>
      <c r="GT463" s="126"/>
      <c r="HD463" s="126"/>
      <c r="HN463" s="126"/>
      <c r="HX463" s="126"/>
      <c r="IH463" s="126"/>
      <c r="IR463" s="126"/>
      <c r="JB463" s="126"/>
      <c r="JL463" s="126"/>
      <c r="JV463" s="126"/>
      <c r="KF463" s="126"/>
      <c r="KP463" s="126"/>
      <c r="KZ463" s="126"/>
      <c r="LJ463" s="126"/>
      <c r="LT463" s="126"/>
    </row>
    <row xmlns:x14ac="http://schemas.microsoft.com/office/spreadsheetml/2009/9/ac" r="464" s="3" customFormat="true" x14ac:dyDescent="0.25">
      <c r="A464" s="401"/>
      <c r="B464" s="126"/>
      <c r="L464" s="126"/>
      <c r="V464" s="126"/>
      <c r="AF464" s="126"/>
      <c r="AP464" s="126"/>
      <c r="AZ464" s="126"/>
      <c r="BJ464" s="126"/>
      <c r="BT464" s="126"/>
      <c r="CD464" s="126"/>
      <c r="CN464" s="126"/>
      <c r="CO464" s="126"/>
      <c r="CP464" s="126"/>
      <c r="CQ464" s="126"/>
      <c r="CR464" s="126"/>
      <c r="CS464" s="126"/>
      <c r="CT464" s="126"/>
      <c r="CU464" s="126"/>
      <c r="CX464" s="126"/>
      <c r="DH464" s="126"/>
      <c r="DR464" s="126"/>
      <c r="EB464" s="126"/>
      <c r="EL464" s="126"/>
      <c r="EV464" s="126"/>
      <c r="FF464" s="126"/>
      <c r="FP464" s="126"/>
      <c r="FZ464" s="126"/>
      <c r="GJ464" s="126"/>
      <c r="GT464" s="126"/>
      <c r="HD464" s="126"/>
      <c r="HN464" s="126"/>
      <c r="HX464" s="126"/>
      <c r="IH464" s="126"/>
      <c r="IR464" s="126"/>
      <c r="JB464" s="126"/>
      <c r="JL464" s="126"/>
      <c r="JV464" s="126"/>
      <c r="KF464" s="126"/>
      <c r="KP464" s="126"/>
      <c r="KZ464" s="126"/>
      <c r="LJ464" s="126"/>
      <c r="LT464" s="126"/>
    </row>
    <row xmlns:x14ac="http://schemas.microsoft.com/office/spreadsheetml/2009/9/ac" r="465" s="3" customFormat="true" x14ac:dyDescent="0.25">
      <c r="A465" s="401"/>
      <c r="B465" s="126"/>
      <c r="L465" s="126"/>
      <c r="V465" s="126"/>
      <c r="AF465" s="126"/>
      <c r="AP465" s="126"/>
      <c r="AZ465" s="126"/>
      <c r="BJ465" s="126"/>
      <c r="BT465" s="126"/>
      <c r="CD465" s="126"/>
      <c r="CN465" s="126"/>
      <c r="CO465" s="126"/>
      <c r="CP465" s="126"/>
      <c r="CQ465" s="126"/>
      <c r="CR465" s="126"/>
      <c r="CS465" s="126"/>
      <c r="CT465" s="126"/>
      <c r="CU465" s="126"/>
      <c r="CX465" s="126"/>
      <c r="DH465" s="126"/>
      <c r="DR465" s="126"/>
      <c r="EB465" s="126"/>
      <c r="EL465" s="126"/>
      <c r="EV465" s="126"/>
      <c r="FF465" s="126"/>
      <c r="FP465" s="126"/>
      <c r="FZ465" s="126"/>
      <c r="GJ465" s="126"/>
      <c r="GT465" s="126"/>
      <c r="HD465" s="126"/>
      <c r="HN465" s="126"/>
      <c r="HX465" s="126"/>
      <c r="IH465" s="126"/>
      <c r="IR465" s="126"/>
      <c r="JB465" s="126"/>
      <c r="JL465" s="126"/>
      <c r="JV465" s="126"/>
      <c r="KF465" s="126"/>
      <c r="KP465" s="126"/>
      <c r="KZ465" s="126"/>
      <c r="LJ465" s="126"/>
      <c r="LT465" s="126"/>
    </row>
    <row xmlns:x14ac="http://schemas.microsoft.com/office/spreadsheetml/2009/9/ac" r="466" s="3" customFormat="true" x14ac:dyDescent="0.25">
      <c r="A466" s="401"/>
      <c r="B466" s="126"/>
      <c r="L466" s="126"/>
      <c r="V466" s="126"/>
      <c r="AF466" s="126"/>
      <c r="AP466" s="126"/>
      <c r="AZ466" s="126"/>
      <c r="BJ466" s="126"/>
      <c r="BT466" s="126"/>
      <c r="CD466" s="126"/>
      <c r="CN466" s="126"/>
      <c r="CO466" s="126"/>
      <c r="CP466" s="126"/>
      <c r="CQ466" s="126"/>
      <c r="CR466" s="126"/>
      <c r="CS466" s="126"/>
      <c r="CT466" s="126"/>
      <c r="CU466" s="126"/>
      <c r="CX466" s="126"/>
      <c r="DH466" s="126"/>
      <c r="DR466" s="126"/>
      <c r="EB466" s="126"/>
      <c r="EL466" s="126"/>
      <c r="EV466" s="126"/>
      <c r="FF466" s="126"/>
      <c r="FP466" s="126"/>
      <c r="FZ466" s="126"/>
      <c r="GJ466" s="126"/>
      <c r="GT466" s="126"/>
      <c r="HD466" s="126"/>
      <c r="HN466" s="126"/>
      <c r="HX466" s="126"/>
      <c r="IH466" s="126"/>
      <c r="IR466" s="126"/>
      <c r="JB466" s="126"/>
      <c r="JL466" s="126"/>
      <c r="JV466" s="126"/>
      <c r="KF466" s="126"/>
      <c r="KP466" s="126"/>
      <c r="KZ466" s="126"/>
      <c r="LJ466" s="126"/>
      <c r="LT466" s="126"/>
    </row>
    <row xmlns:x14ac="http://schemas.microsoft.com/office/spreadsheetml/2009/9/ac" r="467" s="3" customFormat="true" x14ac:dyDescent="0.25">
      <c r="A467" s="401"/>
      <c r="B467" s="126"/>
      <c r="L467" s="126"/>
      <c r="V467" s="126"/>
      <c r="AF467" s="126"/>
      <c r="AP467" s="126"/>
      <c r="AZ467" s="126"/>
      <c r="BJ467" s="126"/>
      <c r="BT467" s="126"/>
      <c r="CD467" s="126"/>
      <c r="CN467" s="126"/>
      <c r="CO467" s="126"/>
      <c r="CP467" s="126"/>
      <c r="CQ467" s="126"/>
      <c r="CR467" s="126"/>
      <c r="CS467" s="126"/>
      <c r="CT467" s="126"/>
      <c r="CU467" s="126"/>
      <c r="CX467" s="126"/>
      <c r="DH467" s="126"/>
      <c r="DR467" s="126"/>
      <c r="EB467" s="126"/>
      <c r="EL467" s="126"/>
      <c r="EV467" s="126"/>
      <c r="FF467" s="126"/>
      <c r="FP467" s="126"/>
      <c r="FZ467" s="126"/>
      <c r="GJ467" s="126"/>
      <c r="GT467" s="126"/>
      <c r="HD467" s="126"/>
      <c r="HN467" s="126"/>
      <c r="HX467" s="126"/>
      <c r="IH467" s="126"/>
      <c r="IR467" s="126"/>
      <c r="JB467" s="126"/>
      <c r="JL467" s="126"/>
      <c r="JV467" s="126"/>
      <c r="KF467" s="126"/>
      <c r="KP467" s="126"/>
      <c r="KZ467" s="126"/>
      <c r="LJ467" s="126"/>
      <c r="LT467" s="126"/>
    </row>
    <row xmlns:x14ac="http://schemas.microsoft.com/office/spreadsheetml/2009/9/ac" r="468" s="3" customFormat="true" x14ac:dyDescent="0.25">
      <c r="A468" s="401"/>
      <c r="B468" s="126"/>
      <c r="L468" s="126"/>
      <c r="V468" s="126"/>
      <c r="AF468" s="126"/>
      <c r="AP468" s="126"/>
      <c r="AZ468" s="126"/>
      <c r="BJ468" s="126"/>
      <c r="BT468" s="126"/>
      <c r="CD468" s="126"/>
      <c r="CN468" s="126"/>
      <c r="CO468" s="126"/>
      <c r="CP468" s="126"/>
      <c r="CQ468" s="126"/>
      <c r="CR468" s="126"/>
      <c r="CS468" s="126"/>
      <c r="CT468" s="126"/>
      <c r="CU468" s="126"/>
      <c r="CX468" s="126"/>
      <c r="DH468" s="126"/>
      <c r="DR468" s="126"/>
      <c r="EB468" s="126"/>
      <c r="EL468" s="126"/>
      <c r="EV468" s="126"/>
      <c r="FF468" s="126"/>
      <c r="FP468" s="126"/>
      <c r="FZ468" s="126"/>
      <c r="GJ468" s="126"/>
      <c r="GT468" s="126"/>
      <c r="HD468" s="126"/>
      <c r="HN468" s="126"/>
      <c r="HX468" s="126"/>
      <c r="IH468" s="126"/>
      <c r="IR468" s="126"/>
      <c r="JB468" s="126"/>
      <c r="JL468" s="126"/>
      <c r="JV468" s="126"/>
      <c r="KF468" s="126"/>
      <c r="KP468" s="126"/>
      <c r="KZ468" s="126"/>
      <c r="LJ468" s="126"/>
      <c r="LT468" s="126"/>
    </row>
    <row xmlns:x14ac="http://schemas.microsoft.com/office/spreadsheetml/2009/9/ac" r="469" s="3" customFormat="true" x14ac:dyDescent="0.25">
      <c r="A469" s="401"/>
      <c r="B469" s="126"/>
      <c r="L469" s="126"/>
      <c r="V469" s="126"/>
      <c r="AF469" s="126"/>
      <c r="AP469" s="126"/>
      <c r="AZ469" s="126"/>
      <c r="BJ469" s="126"/>
      <c r="BT469" s="126"/>
      <c r="CD469" s="126"/>
      <c r="CN469" s="126"/>
      <c r="CO469" s="126"/>
      <c r="CP469" s="126"/>
      <c r="CQ469" s="126"/>
      <c r="CR469" s="126"/>
      <c r="CS469" s="126"/>
      <c r="CT469" s="126"/>
      <c r="CU469" s="126"/>
      <c r="CX469" s="126"/>
      <c r="DH469" s="126"/>
      <c r="DR469" s="126"/>
      <c r="EB469" s="126"/>
      <c r="EL469" s="126"/>
      <c r="EV469" s="126"/>
      <c r="FF469" s="126"/>
      <c r="FP469" s="126"/>
      <c r="FZ469" s="126"/>
      <c r="GJ469" s="126"/>
      <c r="GT469" s="126"/>
      <c r="HD469" s="126"/>
      <c r="HN469" s="126"/>
      <c r="HX469" s="126"/>
      <c r="IH469" s="126"/>
      <c r="IR469" s="126"/>
      <c r="JB469" s="126"/>
      <c r="JL469" s="126"/>
      <c r="JV469" s="126"/>
      <c r="KF469" s="126"/>
      <c r="KP469" s="126"/>
      <c r="KZ469" s="126"/>
      <c r="LJ469" s="126"/>
      <c r="LT469" s="126"/>
    </row>
    <row xmlns:x14ac="http://schemas.microsoft.com/office/spreadsheetml/2009/9/ac" r="470" s="3" customFormat="true" x14ac:dyDescent="0.25">
      <c r="A470" s="401"/>
      <c r="B470" s="126"/>
      <c r="L470" s="126"/>
      <c r="V470" s="126"/>
      <c r="AF470" s="126"/>
      <c r="AP470" s="126"/>
      <c r="AZ470" s="126"/>
      <c r="BJ470" s="126"/>
      <c r="BT470" s="126"/>
      <c r="CD470" s="126"/>
      <c r="CN470" s="126"/>
      <c r="CO470" s="126"/>
      <c r="CP470" s="126"/>
      <c r="CQ470" s="126"/>
      <c r="CR470" s="126"/>
      <c r="CS470" s="126"/>
      <c r="CT470" s="126"/>
      <c r="CU470" s="126"/>
      <c r="CX470" s="126"/>
      <c r="DH470" s="126"/>
      <c r="DR470" s="126"/>
      <c r="EB470" s="126"/>
      <c r="EL470" s="126"/>
      <c r="EV470" s="126"/>
      <c r="FF470" s="126"/>
      <c r="FP470" s="126"/>
      <c r="FZ470" s="126"/>
      <c r="GJ470" s="126"/>
      <c r="GT470" s="126"/>
      <c r="HD470" s="126"/>
      <c r="HN470" s="126"/>
      <c r="HX470" s="126"/>
      <c r="IH470" s="126"/>
      <c r="IR470" s="126"/>
      <c r="JB470" s="126"/>
      <c r="JL470" s="126"/>
      <c r="JV470" s="126"/>
      <c r="KF470" s="126"/>
      <c r="KP470" s="126"/>
      <c r="KZ470" s="126"/>
      <c r="LJ470" s="126"/>
      <c r="LT470" s="126"/>
    </row>
    <row xmlns:x14ac="http://schemas.microsoft.com/office/spreadsheetml/2009/9/ac" r="471" s="3" customFormat="true" x14ac:dyDescent="0.25">
      <c r="A471" s="401"/>
      <c r="B471" s="126"/>
      <c r="L471" s="126"/>
      <c r="V471" s="126"/>
      <c r="AF471" s="126"/>
      <c r="AP471" s="126"/>
      <c r="AZ471" s="126"/>
      <c r="BJ471" s="126"/>
      <c r="BT471" s="126"/>
      <c r="CD471" s="126"/>
      <c r="CN471" s="126"/>
      <c r="CO471" s="126"/>
      <c r="CP471" s="126"/>
      <c r="CQ471" s="126"/>
      <c r="CR471" s="126"/>
      <c r="CS471" s="126"/>
      <c r="CT471" s="126"/>
      <c r="CU471" s="126"/>
      <c r="CX471" s="126"/>
      <c r="DH471" s="126"/>
      <c r="DR471" s="126"/>
      <c r="EB471" s="126"/>
      <c r="EL471" s="126"/>
      <c r="EV471" s="126"/>
      <c r="FF471" s="126"/>
      <c r="FP471" s="126"/>
      <c r="FZ471" s="126"/>
      <c r="GJ471" s="126"/>
      <c r="GT471" s="126"/>
      <c r="HD471" s="126"/>
      <c r="HN471" s="126"/>
      <c r="HX471" s="126"/>
      <c r="IH471" s="126"/>
      <c r="IR471" s="126"/>
      <c r="JB471" s="126"/>
      <c r="JL471" s="126"/>
      <c r="JV471" s="126"/>
      <c r="KF471" s="126"/>
      <c r="KP471" s="126"/>
      <c r="KZ471" s="126"/>
      <c r="LJ471" s="126"/>
      <c r="LT471" s="126"/>
    </row>
    <row xmlns:x14ac="http://schemas.microsoft.com/office/spreadsheetml/2009/9/ac" r="472" s="3" customFormat="true" x14ac:dyDescent="0.25">
      <c r="A472" s="401"/>
      <c r="B472" s="126"/>
      <c r="L472" s="126"/>
      <c r="V472" s="126"/>
      <c r="AF472" s="126"/>
      <c r="AP472" s="126"/>
      <c r="AZ472" s="126"/>
      <c r="BJ472" s="126"/>
      <c r="BT472" s="126"/>
      <c r="CD472" s="126"/>
      <c r="CN472" s="126"/>
      <c r="CO472" s="126"/>
      <c r="CP472" s="126"/>
      <c r="CQ472" s="126"/>
      <c r="CR472" s="126"/>
      <c r="CS472" s="126"/>
      <c r="CT472" s="126"/>
      <c r="CU472" s="126"/>
      <c r="CX472" s="126"/>
      <c r="DH472" s="126"/>
      <c r="DR472" s="126"/>
      <c r="EB472" s="126"/>
      <c r="EL472" s="126"/>
      <c r="EV472" s="126"/>
      <c r="FF472" s="126"/>
      <c r="FP472" s="126"/>
      <c r="FZ472" s="126"/>
      <c r="GJ472" s="126"/>
      <c r="GT472" s="126"/>
      <c r="HD472" s="126"/>
      <c r="HN472" s="126"/>
      <c r="HX472" s="126"/>
      <c r="IH472" s="126"/>
      <c r="IR472" s="126"/>
      <c r="JB472" s="126"/>
      <c r="JL472" s="126"/>
      <c r="JV472" s="126"/>
      <c r="KF472" s="126"/>
      <c r="KP472" s="126"/>
      <c r="KZ472" s="126"/>
      <c r="LJ472" s="126"/>
      <c r="LT472" s="126"/>
    </row>
    <row xmlns:x14ac="http://schemas.microsoft.com/office/spreadsheetml/2009/9/ac" r="473" s="3" customFormat="true" x14ac:dyDescent="0.25">
      <c r="A473" s="401"/>
      <c r="B473" s="126"/>
      <c r="L473" s="126"/>
      <c r="V473" s="126"/>
      <c r="AF473" s="126"/>
      <c r="AP473" s="126"/>
      <c r="AZ473" s="126"/>
      <c r="BJ473" s="126"/>
      <c r="BT473" s="126"/>
      <c r="CD473" s="126"/>
      <c r="CN473" s="126"/>
      <c r="CO473" s="126"/>
      <c r="CP473" s="126"/>
      <c r="CQ473" s="126"/>
      <c r="CR473" s="126"/>
      <c r="CS473" s="126"/>
      <c r="CT473" s="126"/>
      <c r="CU473" s="126"/>
      <c r="CX473" s="126"/>
      <c r="DH473" s="126"/>
      <c r="DR473" s="126"/>
      <c r="EB473" s="126"/>
      <c r="EL473" s="126"/>
      <c r="EV473" s="126"/>
      <c r="FF473" s="126"/>
      <c r="FP473" s="126"/>
      <c r="FZ473" s="126"/>
      <c r="GJ473" s="126"/>
      <c r="GT473" s="126"/>
      <c r="HD473" s="126"/>
      <c r="HN473" s="126"/>
      <c r="HX473" s="126"/>
      <c r="IH473" s="126"/>
      <c r="IR473" s="126"/>
      <c r="JB473" s="126"/>
      <c r="JL473" s="126"/>
      <c r="JV473" s="126"/>
      <c r="KF473" s="126"/>
      <c r="KP473" s="126"/>
      <c r="KZ473" s="126"/>
      <c r="LJ473" s="126"/>
      <c r="LT473" s="126"/>
    </row>
    <row xmlns:x14ac="http://schemas.microsoft.com/office/spreadsheetml/2009/9/ac" r="474" s="3" customFormat="true" x14ac:dyDescent="0.25">
      <c r="A474" s="401"/>
      <c r="B474" s="126"/>
      <c r="L474" s="126"/>
      <c r="V474" s="126"/>
      <c r="AF474" s="126"/>
      <c r="AP474" s="126"/>
      <c r="AZ474" s="126"/>
      <c r="BJ474" s="126"/>
      <c r="BT474" s="126"/>
      <c r="CD474" s="126"/>
      <c r="CN474" s="126"/>
      <c r="CO474" s="126"/>
      <c r="CP474" s="126"/>
      <c r="CQ474" s="126"/>
      <c r="CR474" s="126"/>
      <c r="CS474" s="126"/>
      <c r="CT474" s="126"/>
      <c r="CU474" s="126"/>
      <c r="CX474" s="126"/>
      <c r="DH474" s="126"/>
      <c r="DR474" s="126"/>
      <c r="EB474" s="126"/>
      <c r="EL474" s="126"/>
      <c r="EV474" s="126"/>
      <c r="FF474" s="126"/>
      <c r="FP474" s="126"/>
      <c r="FZ474" s="126"/>
      <c r="GJ474" s="126"/>
      <c r="GT474" s="126"/>
      <c r="HD474" s="126"/>
      <c r="HN474" s="126"/>
      <c r="HX474" s="126"/>
      <c r="IH474" s="126"/>
      <c r="IR474" s="126"/>
      <c r="JB474" s="126"/>
      <c r="JL474" s="126"/>
      <c r="JV474" s="126"/>
      <c r="KF474" s="126"/>
      <c r="KP474" s="126"/>
      <c r="KZ474" s="126"/>
      <c r="LJ474" s="126"/>
      <c r="LT474" s="126"/>
    </row>
    <row xmlns:x14ac="http://schemas.microsoft.com/office/spreadsheetml/2009/9/ac" r="475" s="3" customFormat="true" x14ac:dyDescent="0.25">
      <c r="A475" s="401"/>
      <c r="B475" s="126"/>
      <c r="L475" s="126"/>
      <c r="V475" s="126"/>
      <c r="AF475" s="126"/>
      <c r="AP475" s="126"/>
      <c r="AZ475" s="126"/>
      <c r="BJ475" s="126"/>
      <c r="BT475" s="126"/>
      <c r="CD475" s="126"/>
      <c r="CN475" s="126"/>
      <c r="CO475" s="126"/>
      <c r="CP475" s="126"/>
      <c r="CQ475" s="126"/>
      <c r="CR475" s="126"/>
      <c r="CS475" s="126"/>
      <c r="CT475" s="126"/>
      <c r="CU475" s="126"/>
      <c r="CX475" s="126"/>
      <c r="DH475" s="126"/>
      <c r="DR475" s="126"/>
      <c r="EB475" s="126"/>
      <c r="EL475" s="126"/>
      <c r="EV475" s="126"/>
      <c r="FF475" s="126"/>
      <c r="FP475" s="126"/>
      <c r="FZ475" s="126"/>
      <c r="GJ475" s="126"/>
      <c r="GT475" s="126"/>
      <c r="HD475" s="126"/>
      <c r="HN475" s="126"/>
      <c r="HX475" s="126"/>
      <c r="IH475" s="126"/>
      <c r="IR475" s="126"/>
      <c r="JB475" s="126"/>
      <c r="JL475" s="126"/>
      <c r="JV475" s="126"/>
      <c r="KF475" s="126"/>
      <c r="KP475" s="126"/>
      <c r="KZ475" s="126"/>
      <c r="LJ475" s="126"/>
      <c r="LT475" s="126"/>
    </row>
    <row xmlns:x14ac="http://schemas.microsoft.com/office/spreadsheetml/2009/9/ac" r="476" s="3" customFormat="true" x14ac:dyDescent="0.25">
      <c r="A476" s="401"/>
      <c r="B476" s="126"/>
      <c r="L476" s="126"/>
      <c r="V476" s="126"/>
      <c r="AF476" s="126"/>
      <c r="AP476" s="126"/>
      <c r="AZ476" s="126"/>
      <c r="BJ476" s="126"/>
      <c r="BT476" s="126"/>
      <c r="CD476" s="126"/>
      <c r="CN476" s="126"/>
      <c r="CO476" s="126"/>
      <c r="CP476" s="126"/>
      <c r="CQ476" s="126"/>
      <c r="CR476" s="126"/>
      <c r="CS476" s="126"/>
      <c r="CT476" s="126"/>
      <c r="CU476" s="126"/>
      <c r="CX476" s="126"/>
      <c r="DH476" s="126"/>
      <c r="DR476" s="126"/>
      <c r="EB476" s="126"/>
      <c r="EL476" s="126"/>
      <c r="EV476" s="126"/>
      <c r="FF476" s="126"/>
      <c r="FP476" s="126"/>
      <c r="FZ476" s="126"/>
      <c r="GJ476" s="126"/>
      <c r="GT476" s="126"/>
      <c r="HD476" s="126"/>
      <c r="HN476" s="126"/>
      <c r="HX476" s="126"/>
      <c r="IH476" s="126"/>
      <c r="IR476" s="126"/>
      <c r="JB476" s="126"/>
      <c r="JL476" s="126"/>
      <c r="JV476" s="126"/>
      <c r="KF476" s="126"/>
      <c r="KP476" s="126"/>
      <c r="KZ476" s="126"/>
      <c r="LJ476" s="126"/>
      <c r="LT476" s="126"/>
    </row>
    <row xmlns:x14ac="http://schemas.microsoft.com/office/spreadsheetml/2009/9/ac" r="477" s="3" customFormat="true" x14ac:dyDescent="0.25">
      <c r="A477" s="401"/>
      <c r="B477" s="126"/>
      <c r="L477" s="126"/>
      <c r="V477" s="126"/>
      <c r="AF477" s="126"/>
      <c r="AP477" s="126"/>
      <c r="AZ477" s="126"/>
      <c r="BJ477" s="126"/>
      <c r="BT477" s="126"/>
      <c r="CD477" s="126"/>
      <c r="CN477" s="126"/>
      <c r="CO477" s="126"/>
      <c r="CP477" s="126"/>
      <c r="CQ477" s="126"/>
      <c r="CR477" s="126"/>
      <c r="CS477" s="126"/>
      <c r="CT477" s="126"/>
      <c r="CU477" s="126"/>
      <c r="CX477" s="126"/>
      <c r="DH477" s="126"/>
      <c r="DR477" s="126"/>
      <c r="EB477" s="126"/>
      <c r="EL477" s="126"/>
      <c r="EV477" s="126"/>
      <c r="FF477" s="126"/>
      <c r="FP477" s="126"/>
      <c r="FZ477" s="126"/>
      <c r="GJ477" s="126"/>
      <c r="GT477" s="126"/>
      <c r="HD477" s="126"/>
      <c r="HN477" s="126"/>
      <c r="HX477" s="126"/>
      <c r="IH477" s="126"/>
      <c r="IR477" s="126"/>
      <c r="JB477" s="126"/>
      <c r="JL477" s="126"/>
      <c r="JV477" s="126"/>
      <c r="KF477" s="126"/>
      <c r="KP477" s="126"/>
      <c r="KZ477" s="126"/>
      <c r="LJ477" s="126"/>
      <c r="LT477" s="126"/>
    </row>
    <row xmlns:x14ac="http://schemas.microsoft.com/office/spreadsheetml/2009/9/ac" r="478" s="3" customFormat="true" x14ac:dyDescent="0.25">
      <c r="A478" s="401"/>
      <c r="B478" s="126"/>
      <c r="L478" s="126"/>
      <c r="V478" s="126"/>
      <c r="AF478" s="126"/>
      <c r="AP478" s="126"/>
      <c r="AZ478" s="126"/>
      <c r="BJ478" s="126"/>
      <c r="BT478" s="126"/>
      <c r="CD478" s="126"/>
      <c r="CN478" s="126"/>
      <c r="CO478" s="126"/>
      <c r="CP478" s="126"/>
      <c r="CQ478" s="126"/>
      <c r="CR478" s="126"/>
      <c r="CS478" s="126"/>
      <c r="CT478" s="126"/>
      <c r="CU478" s="126"/>
      <c r="CX478" s="126"/>
      <c r="DH478" s="126"/>
      <c r="DR478" s="126"/>
      <c r="EB478" s="126"/>
      <c r="EL478" s="126"/>
      <c r="EV478" s="126"/>
      <c r="FF478" s="126"/>
      <c r="FP478" s="126"/>
      <c r="FZ478" s="126"/>
      <c r="GJ478" s="126"/>
      <c r="GT478" s="126"/>
      <c r="HD478" s="126"/>
      <c r="HN478" s="126"/>
      <c r="HX478" s="126"/>
      <c r="IH478" s="126"/>
      <c r="IR478" s="126"/>
      <c r="JB478" s="126"/>
      <c r="JL478" s="126"/>
      <c r="JV478" s="126"/>
      <c r="KF478" s="126"/>
      <c r="KP478" s="126"/>
      <c r="KZ478" s="126"/>
      <c r="LJ478" s="126"/>
      <c r="LT478" s="126"/>
    </row>
    <row xmlns:x14ac="http://schemas.microsoft.com/office/spreadsheetml/2009/9/ac" r="479" s="3" customFormat="true" x14ac:dyDescent="0.25">
      <c r="A479" s="401"/>
      <c r="B479" s="126"/>
      <c r="L479" s="126"/>
      <c r="V479" s="126"/>
      <c r="AF479" s="126"/>
      <c r="AP479" s="126"/>
      <c r="AZ479" s="126"/>
      <c r="BJ479" s="126"/>
      <c r="BT479" s="126"/>
      <c r="CD479" s="126"/>
      <c r="CN479" s="126"/>
      <c r="CO479" s="126"/>
      <c r="CP479" s="126"/>
      <c r="CQ479" s="126"/>
      <c r="CR479" s="126"/>
      <c r="CS479" s="126"/>
      <c r="CT479" s="126"/>
      <c r="CU479" s="126"/>
      <c r="CX479" s="126"/>
      <c r="DH479" s="126"/>
      <c r="DR479" s="126"/>
      <c r="EB479" s="126"/>
      <c r="EL479" s="126"/>
      <c r="EV479" s="126"/>
      <c r="FF479" s="126"/>
      <c r="FP479" s="126"/>
      <c r="FZ479" s="126"/>
      <c r="GJ479" s="126"/>
      <c r="GT479" s="126"/>
      <c r="HD479" s="126"/>
      <c r="HN479" s="126"/>
      <c r="HX479" s="126"/>
      <c r="IH479" s="126"/>
      <c r="IR479" s="126"/>
      <c r="JB479" s="126"/>
      <c r="JL479" s="126"/>
      <c r="JV479" s="126"/>
      <c r="KF479" s="126"/>
      <c r="KP479" s="126"/>
      <c r="KZ479" s="126"/>
      <c r="LJ479" s="126"/>
      <c r="LT479" s="126"/>
    </row>
    <row xmlns:x14ac="http://schemas.microsoft.com/office/spreadsheetml/2009/9/ac" r="480" s="3" customFormat="true" x14ac:dyDescent="0.25">
      <c r="A480" s="401"/>
      <c r="B480" s="126"/>
      <c r="L480" s="126"/>
      <c r="V480" s="126"/>
      <c r="AF480" s="126"/>
      <c r="AP480" s="126"/>
      <c r="AZ480" s="126"/>
      <c r="BJ480" s="126"/>
      <c r="BT480" s="126"/>
      <c r="CD480" s="126"/>
      <c r="CN480" s="126"/>
      <c r="CO480" s="126"/>
      <c r="CP480" s="126"/>
      <c r="CQ480" s="126"/>
      <c r="CR480" s="126"/>
      <c r="CS480" s="126"/>
      <c r="CT480" s="126"/>
      <c r="CU480" s="126"/>
      <c r="CX480" s="126"/>
      <c r="DH480" s="126"/>
      <c r="DR480" s="126"/>
      <c r="EB480" s="126"/>
      <c r="EL480" s="126"/>
      <c r="EV480" s="126"/>
      <c r="FF480" s="126"/>
      <c r="FP480" s="126"/>
      <c r="FZ480" s="126"/>
      <c r="GJ480" s="126"/>
      <c r="GT480" s="126"/>
      <c r="HD480" s="126"/>
      <c r="HN480" s="126"/>
      <c r="HX480" s="126"/>
      <c r="IH480" s="126"/>
      <c r="IR480" s="126"/>
      <c r="JB480" s="126"/>
      <c r="JL480" s="126"/>
      <c r="JV480" s="126"/>
      <c r="KF480" s="126"/>
      <c r="KP480" s="126"/>
      <c r="KZ480" s="126"/>
      <c r="LJ480" s="126"/>
      <c r="LT480" s="126"/>
    </row>
    <row xmlns:x14ac="http://schemas.microsoft.com/office/spreadsheetml/2009/9/ac" r="481" s="3" customFormat="true" x14ac:dyDescent="0.25">
      <c r="A481" s="401"/>
      <c r="B481" s="126"/>
      <c r="L481" s="126"/>
      <c r="V481" s="126"/>
      <c r="AF481" s="126"/>
      <c r="AP481" s="126"/>
      <c r="AZ481" s="126"/>
      <c r="BJ481" s="126"/>
      <c r="BT481" s="126"/>
      <c r="CD481" s="126"/>
      <c r="CN481" s="126"/>
      <c r="CO481" s="126"/>
      <c r="CP481" s="126"/>
      <c r="CQ481" s="126"/>
      <c r="CR481" s="126"/>
      <c r="CS481" s="126"/>
      <c r="CT481" s="126"/>
      <c r="CU481" s="126"/>
      <c r="CX481" s="126"/>
      <c r="DH481" s="126"/>
      <c r="DR481" s="126"/>
      <c r="EB481" s="126"/>
      <c r="EL481" s="126"/>
      <c r="EV481" s="126"/>
      <c r="FF481" s="126"/>
      <c r="FP481" s="126"/>
      <c r="FZ481" s="126"/>
      <c r="GJ481" s="126"/>
      <c r="GT481" s="126"/>
      <c r="HD481" s="126"/>
      <c r="HN481" s="126"/>
      <c r="HX481" s="126"/>
      <c r="IH481" s="126"/>
      <c r="IR481" s="126"/>
      <c r="JB481" s="126"/>
      <c r="JL481" s="126"/>
      <c r="JV481" s="126"/>
      <c r="KF481" s="126"/>
      <c r="KP481" s="126"/>
      <c r="KZ481" s="126"/>
      <c r="LJ481" s="126"/>
      <c r="LT481" s="126"/>
    </row>
    <row xmlns:x14ac="http://schemas.microsoft.com/office/spreadsheetml/2009/9/ac" r="482" s="3" customFormat="true" x14ac:dyDescent="0.25">
      <c r="A482" s="401"/>
      <c r="B482" s="126"/>
      <c r="L482" s="126"/>
      <c r="V482" s="126"/>
      <c r="AF482" s="126"/>
      <c r="AP482" s="126"/>
      <c r="AZ482" s="126"/>
      <c r="BJ482" s="126"/>
      <c r="BT482" s="126"/>
      <c r="CD482" s="126"/>
      <c r="CN482" s="126"/>
      <c r="CO482" s="126"/>
      <c r="CP482" s="126"/>
      <c r="CQ482" s="126"/>
      <c r="CR482" s="126"/>
      <c r="CS482" s="126"/>
      <c r="CT482" s="126"/>
      <c r="CU482" s="126"/>
      <c r="CX482" s="126"/>
      <c r="DH482" s="126"/>
      <c r="DR482" s="126"/>
      <c r="EB482" s="126"/>
      <c r="EL482" s="126"/>
      <c r="EV482" s="126"/>
      <c r="FF482" s="126"/>
      <c r="FP482" s="126"/>
      <c r="FZ482" s="126"/>
      <c r="GJ482" s="126"/>
      <c r="GT482" s="126"/>
      <c r="HD482" s="126"/>
      <c r="HN482" s="126"/>
      <c r="HX482" s="126"/>
      <c r="IH482" s="126"/>
      <c r="IR482" s="126"/>
      <c r="JB482" s="126"/>
      <c r="JL482" s="126"/>
      <c r="JV482" s="126"/>
      <c r="KF482" s="126"/>
      <c r="KP482" s="126"/>
      <c r="KZ482" s="126"/>
      <c r="LJ482" s="126"/>
      <c r="LT482" s="126"/>
    </row>
    <row xmlns:x14ac="http://schemas.microsoft.com/office/spreadsheetml/2009/9/ac" r="483" s="3" customFormat="true" x14ac:dyDescent="0.25">
      <c r="A483" s="401"/>
      <c r="B483" s="126"/>
      <c r="L483" s="126"/>
      <c r="V483" s="126"/>
      <c r="AF483" s="126"/>
      <c r="AP483" s="126"/>
      <c r="AZ483" s="126"/>
      <c r="BJ483" s="126"/>
      <c r="BT483" s="126"/>
      <c r="CD483" s="126"/>
      <c r="CN483" s="126"/>
      <c r="CO483" s="126"/>
      <c r="CP483" s="126"/>
      <c r="CQ483" s="126"/>
      <c r="CR483" s="126"/>
      <c r="CS483" s="126"/>
      <c r="CT483" s="126"/>
      <c r="CU483" s="126"/>
      <c r="CX483" s="126"/>
      <c r="DH483" s="126"/>
      <c r="DR483" s="126"/>
      <c r="EB483" s="126"/>
      <c r="EL483" s="126"/>
      <c r="EV483" s="126"/>
      <c r="FF483" s="126"/>
      <c r="FP483" s="126"/>
      <c r="FZ483" s="126"/>
      <c r="GJ483" s="126"/>
      <c r="GT483" s="126"/>
      <c r="HD483" s="126"/>
      <c r="HN483" s="126"/>
      <c r="HX483" s="126"/>
      <c r="IH483" s="126"/>
      <c r="IR483" s="126"/>
      <c r="JB483" s="126"/>
      <c r="JL483" s="126"/>
      <c r="JV483" s="126"/>
      <c r="KF483" s="126"/>
      <c r="KP483" s="126"/>
      <c r="KZ483" s="126"/>
      <c r="LJ483" s="126"/>
      <c r="LT483" s="126"/>
    </row>
    <row xmlns:x14ac="http://schemas.microsoft.com/office/spreadsheetml/2009/9/ac" r="484" s="3" customFormat="true" x14ac:dyDescent="0.25">
      <c r="A484" s="401"/>
      <c r="B484" s="126"/>
      <c r="L484" s="126"/>
      <c r="V484" s="126"/>
      <c r="AF484" s="126"/>
      <c r="AP484" s="126"/>
      <c r="AZ484" s="126"/>
      <c r="BJ484" s="126"/>
      <c r="BT484" s="126"/>
      <c r="CD484" s="126"/>
      <c r="CN484" s="126"/>
      <c r="CO484" s="126"/>
      <c r="CP484" s="126"/>
      <c r="CQ484" s="126"/>
      <c r="CR484" s="126"/>
      <c r="CS484" s="126"/>
      <c r="CT484" s="126"/>
      <c r="CU484" s="126"/>
      <c r="CX484" s="126"/>
      <c r="DH484" s="126"/>
      <c r="DR484" s="126"/>
      <c r="EB484" s="126"/>
      <c r="EL484" s="126"/>
      <c r="EV484" s="126"/>
      <c r="FF484" s="126"/>
      <c r="FP484" s="126"/>
      <c r="FZ484" s="126"/>
      <c r="GJ484" s="126"/>
      <c r="GT484" s="126"/>
      <c r="HD484" s="126"/>
      <c r="HN484" s="126"/>
      <c r="HX484" s="126"/>
      <c r="IH484" s="126"/>
      <c r="IR484" s="126"/>
      <c r="JB484" s="126"/>
      <c r="JL484" s="126"/>
      <c r="JV484" s="126"/>
      <c r="KF484" s="126"/>
      <c r="KP484" s="126"/>
      <c r="KZ484" s="126"/>
      <c r="LJ484" s="126"/>
      <c r="LT484" s="126"/>
    </row>
    <row xmlns:x14ac="http://schemas.microsoft.com/office/spreadsheetml/2009/9/ac" r="485" s="3" customFormat="true" x14ac:dyDescent="0.25">
      <c r="A485" s="401"/>
      <c r="B485" s="126"/>
      <c r="L485" s="126"/>
      <c r="V485" s="126"/>
      <c r="AF485" s="126"/>
      <c r="AP485" s="126"/>
      <c r="AZ485" s="126"/>
      <c r="BJ485" s="126"/>
      <c r="BT485" s="126"/>
      <c r="CD485" s="126"/>
      <c r="CN485" s="126"/>
      <c r="CO485" s="126"/>
      <c r="CP485" s="126"/>
      <c r="CQ485" s="126"/>
      <c r="CR485" s="126"/>
      <c r="CS485" s="126"/>
      <c r="CT485" s="126"/>
      <c r="CU485" s="126"/>
      <c r="CX485" s="126"/>
      <c r="DH485" s="126"/>
      <c r="DR485" s="126"/>
      <c r="EB485" s="126"/>
      <c r="EL485" s="126"/>
      <c r="EV485" s="126"/>
      <c r="FF485" s="126"/>
      <c r="FP485" s="126"/>
      <c r="FZ485" s="126"/>
      <c r="GJ485" s="126"/>
      <c r="GT485" s="126"/>
      <c r="HD485" s="126"/>
      <c r="HN485" s="126"/>
      <c r="HX485" s="126"/>
      <c r="IH485" s="126"/>
      <c r="IR485" s="126"/>
      <c r="JB485" s="126"/>
      <c r="JL485" s="126"/>
      <c r="JV485" s="126"/>
      <c r="KF485" s="126"/>
      <c r="KP485" s="126"/>
      <c r="KZ485" s="126"/>
      <c r="LJ485" s="126"/>
      <c r="LT485" s="126"/>
    </row>
    <row xmlns:x14ac="http://schemas.microsoft.com/office/spreadsheetml/2009/9/ac" r="486" s="3" customFormat="true" x14ac:dyDescent="0.25">
      <c r="A486" s="401"/>
      <c r="B486" s="126"/>
      <c r="L486" s="126"/>
      <c r="V486" s="126"/>
      <c r="AF486" s="126"/>
      <c r="AP486" s="126"/>
      <c r="AZ486" s="126"/>
      <c r="BJ486" s="126"/>
      <c r="BT486" s="126"/>
      <c r="CD486" s="126"/>
      <c r="CN486" s="126"/>
      <c r="CO486" s="126"/>
      <c r="CP486" s="126"/>
      <c r="CQ486" s="126"/>
      <c r="CR486" s="126"/>
      <c r="CS486" s="126"/>
      <c r="CT486" s="126"/>
      <c r="CU486" s="126"/>
      <c r="CX486" s="126"/>
      <c r="DH486" s="126"/>
      <c r="DR486" s="126"/>
      <c r="EB486" s="126"/>
      <c r="EL486" s="126"/>
      <c r="EV486" s="126"/>
      <c r="FF486" s="126"/>
      <c r="FP486" s="126"/>
      <c r="FZ486" s="126"/>
      <c r="GJ486" s="126"/>
      <c r="GT486" s="126"/>
      <c r="HD486" s="126"/>
      <c r="HN486" s="126"/>
      <c r="HX486" s="126"/>
      <c r="IH486" s="126"/>
      <c r="IR486" s="126"/>
      <c r="JB486" s="126"/>
      <c r="JL486" s="126"/>
      <c r="JV486" s="126"/>
      <c r="KF486" s="126"/>
      <c r="KP486" s="126"/>
      <c r="KZ486" s="126"/>
      <c r="LJ486" s="126"/>
      <c r="LT486" s="126"/>
    </row>
    <row xmlns:x14ac="http://schemas.microsoft.com/office/spreadsheetml/2009/9/ac" r="487" s="3" customFormat="true" x14ac:dyDescent="0.25">
      <c r="A487" s="401"/>
      <c r="B487" s="126"/>
      <c r="L487" s="126"/>
      <c r="V487" s="126"/>
      <c r="AF487" s="126"/>
      <c r="AP487" s="126"/>
      <c r="AZ487" s="126"/>
      <c r="BJ487" s="126"/>
      <c r="BT487" s="126"/>
      <c r="CD487" s="126"/>
      <c r="CN487" s="126"/>
      <c r="CO487" s="126"/>
      <c r="CP487" s="126"/>
      <c r="CQ487" s="126"/>
      <c r="CR487" s="126"/>
      <c r="CS487" s="126"/>
      <c r="CT487" s="126"/>
      <c r="CU487" s="126"/>
      <c r="CX487" s="126"/>
      <c r="DH487" s="126"/>
      <c r="DR487" s="126"/>
      <c r="EB487" s="126"/>
      <c r="EL487" s="126"/>
      <c r="EV487" s="126"/>
      <c r="FF487" s="126"/>
      <c r="FP487" s="126"/>
      <c r="FZ487" s="126"/>
      <c r="GJ487" s="126"/>
      <c r="GT487" s="126"/>
      <c r="HD487" s="126"/>
      <c r="HN487" s="126"/>
      <c r="HX487" s="126"/>
      <c r="IH487" s="126"/>
      <c r="IR487" s="126"/>
      <c r="JB487" s="126"/>
      <c r="JL487" s="126"/>
      <c r="JV487" s="126"/>
      <c r="KF487" s="126"/>
      <c r="KP487" s="126"/>
      <c r="KZ487" s="126"/>
      <c r="LJ487" s="126"/>
      <c r="LT487" s="126"/>
    </row>
    <row xmlns:x14ac="http://schemas.microsoft.com/office/spreadsheetml/2009/9/ac" r="488" s="3" customFormat="true" x14ac:dyDescent="0.25">
      <c r="A488" s="401"/>
      <c r="B488" s="126"/>
      <c r="L488" s="126"/>
      <c r="V488" s="126"/>
      <c r="AF488" s="126"/>
      <c r="AP488" s="126"/>
      <c r="AZ488" s="126"/>
      <c r="BJ488" s="126"/>
      <c r="BT488" s="126"/>
      <c r="CD488" s="126"/>
      <c r="CN488" s="126"/>
      <c r="CO488" s="126"/>
      <c r="CP488" s="126"/>
      <c r="CQ488" s="126"/>
      <c r="CR488" s="126"/>
      <c r="CS488" s="126"/>
      <c r="CT488" s="126"/>
      <c r="CU488" s="126"/>
      <c r="CX488" s="126"/>
      <c r="DH488" s="126"/>
      <c r="DR488" s="126"/>
      <c r="EB488" s="126"/>
      <c r="EL488" s="126"/>
      <c r="EV488" s="126"/>
      <c r="FF488" s="126"/>
      <c r="FP488" s="126"/>
      <c r="FZ488" s="126"/>
      <c r="GJ488" s="126"/>
      <c r="GT488" s="126"/>
      <c r="HD488" s="126"/>
      <c r="HN488" s="126"/>
      <c r="HX488" s="126"/>
      <c r="IH488" s="126"/>
      <c r="IR488" s="126"/>
      <c r="JB488" s="126"/>
      <c r="JL488" s="126"/>
      <c r="JV488" s="126"/>
      <c r="KF488" s="126"/>
      <c r="KP488" s="126"/>
      <c r="KZ488" s="126"/>
      <c r="LJ488" s="126"/>
      <c r="LT488" s="126"/>
    </row>
    <row xmlns:x14ac="http://schemas.microsoft.com/office/spreadsheetml/2009/9/ac" r="489" s="3" customFormat="true" x14ac:dyDescent="0.25">
      <c r="A489" s="401"/>
      <c r="B489" s="126"/>
      <c r="L489" s="126"/>
      <c r="V489" s="126"/>
      <c r="AF489" s="126"/>
      <c r="AP489" s="126"/>
      <c r="AZ489" s="126"/>
      <c r="BJ489" s="126"/>
      <c r="BT489" s="126"/>
      <c r="CD489" s="126"/>
      <c r="CN489" s="126"/>
      <c r="CO489" s="126"/>
      <c r="CP489" s="126"/>
      <c r="CQ489" s="126"/>
      <c r="CR489" s="126"/>
      <c r="CS489" s="126"/>
      <c r="CT489" s="126"/>
      <c r="CU489" s="126"/>
      <c r="CX489" s="126"/>
      <c r="DH489" s="126"/>
      <c r="DR489" s="126"/>
      <c r="EB489" s="126"/>
      <c r="EL489" s="126"/>
      <c r="EV489" s="126"/>
      <c r="FF489" s="126"/>
      <c r="FP489" s="126"/>
      <c r="FZ489" s="126"/>
      <c r="GJ489" s="126"/>
      <c r="GT489" s="126"/>
      <c r="HD489" s="126"/>
      <c r="HN489" s="126"/>
      <c r="HX489" s="126"/>
      <c r="IH489" s="126"/>
      <c r="IR489" s="126"/>
      <c r="JB489" s="126"/>
      <c r="JL489" s="126"/>
      <c r="JV489" s="126"/>
      <c r="KF489" s="126"/>
      <c r="KP489" s="126"/>
      <c r="KZ489" s="126"/>
      <c r="LJ489" s="126"/>
      <c r="LT489" s="126"/>
    </row>
    <row xmlns:x14ac="http://schemas.microsoft.com/office/spreadsheetml/2009/9/ac" r="490" s="3" customFormat="true" x14ac:dyDescent="0.25">
      <c r="A490" s="401"/>
      <c r="B490" s="126"/>
      <c r="L490" s="126"/>
      <c r="V490" s="126"/>
      <c r="AF490" s="126"/>
      <c r="AP490" s="126"/>
      <c r="AZ490" s="126"/>
      <c r="BJ490" s="126"/>
      <c r="BT490" s="126"/>
      <c r="CD490" s="126"/>
      <c r="CN490" s="126"/>
      <c r="CO490" s="126"/>
      <c r="CP490" s="126"/>
      <c r="CQ490" s="126"/>
      <c r="CR490" s="126"/>
      <c r="CS490" s="126"/>
      <c r="CT490" s="126"/>
      <c r="CU490" s="126"/>
      <c r="CX490" s="126"/>
      <c r="DH490" s="126"/>
      <c r="DR490" s="126"/>
      <c r="EB490" s="126"/>
      <c r="EL490" s="126"/>
      <c r="EV490" s="126"/>
      <c r="FF490" s="126"/>
      <c r="FP490" s="126"/>
      <c r="FZ490" s="126"/>
      <c r="GJ490" s="126"/>
      <c r="GT490" s="126"/>
      <c r="HD490" s="126"/>
      <c r="HN490" s="126"/>
      <c r="HX490" s="126"/>
      <c r="IH490" s="126"/>
      <c r="IR490" s="126"/>
      <c r="JB490" s="126"/>
      <c r="JL490" s="126"/>
      <c r="JV490" s="126"/>
      <c r="KF490" s="126"/>
      <c r="KP490" s="126"/>
      <c r="KZ490" s="126"/>
      <c r="LJ490" s="126"/>
      <c r="LT490" s="126"/>
    </row>
    <row xmlns:x14ac="http://schemas.microsoft.com/office/spreadsheetml/2009/9/ac" r="491" s="3" customFormat="true" x14ac:dyDescent="0.25">
      <c r="A491" s="401"/>
      <c r="B491" s="126"/>
      <c r="L491" s="126"/>
      <c r="V491" s="126"/>
      <c r="AF491" s="126"/>
      <c r="AP491" s="126"/>
      <c r="AZ491" s="126"/>
      <c r="BJ491" s="126"/>
      <c r="BT491" s="126"/>
      <c r="CD491" s="126"/>
      <c r="CN491" s="126"/>
      <c r="CO491" s="126"/>
      <c r="CP491" s="126"/>
      <c r="CQ491" s="126"/>
      <c r="CR491" s="126"/>
      <c r="CS491" s="126"/>
      <c r="CT491" s="126"/>
      <c r="CU491" s="126"/>
      <c r="CX491" s="126"/>
      <c r="DH491" s="126"/>
      <c r="DR491" s="126"/>
      <c r="EB491" s="126"/>
      <c r="EL491" s="126"/>
      <c r="EV491" s="126"/>
      <c r="FF491" s="126"/>
      <c r="FP491" s="126"/>
      <c r="FZ491" s="126"/>
      <c r="GJ491" s="126"/>
      <c r="GT491" s="126"/>
      <c r="HD491" s="126"/>
      <c r="HN491" s="126"/>
      <c r="HX491" s="126"/>
      <c r="IH491" s="126"/>
      <c r="IR491" s="126"/>
      <c r="JB491" s="126"/>
      <c r="JL491" s="126"/>
      <c r="JV491" s="126"/>
      <c r="KF491" s="126"/>
      <c r="KP491" s="126"/>
      <c r="KZ491" s="126"/>
      <c r="LJ491" s="126"/>
      <c r="LT491" s="126"/>
    </row>
    <row xmlns:x14ac="http://schemas.microsoft.com/office/spreadsheetml/2009/9/ac" r="492" s="3" customFormat="true" x14ac:dyDescent="0.25">
      <c r="A492" s="401"/>
      <c r="B492" s="126"/>
      <c r="L492" s="126"/>
      <c r="V492" s="126"/>
      <c r="AF492" s="126"/>
      <c r="AP492" s="126"/>
      <c r="AZ492" s="126"/>
      <c r="BJ492" s="126"/>
      <c r="BT492" s="126"/>
      <c r="CD492" s="126"/>
      <c r="CN492" s="126"/>
      <c r="CO492" s="126"/>
      <c r="CP492" s="126"/>
      <c r="CQ492" s="126"/>
      <c r="CR492" s="126"/>
      <c r="CS492" s="126"/>
      <c r="CT492" s="126"/>
      <c r="CU492" s="126"/>
      <c r="CX492" s="126"/>
      <c r="DH492" s="126"/>
      <c r="DR492" s="126"/>
      <c r="EB492" s="126"/>
      <c r="EL492" s="126"/>
      <c r="EV492" s="126"/>
      <c r="FF492" s="126"/>
      <c r="FP492" s="126"/>
      <c r="FZ492" s="126"/>
      <c r="GJ492" s="126"/>
      <c r="GT492" s="126"/>
      <c r="HD492" s="126"/>
      <c r="HN492" s="126"/>
      <c r="HX492" s="126"/>
      <c r="IH492" s="126"/>
      <c r="IR492" s="126"/>
      <c r="JB492" s="126"/>
      <c r="JL492" s="126"/>
      <c r="JV492" s="126"/>
      <c r="KF492" s="126"/>
      <c r="KP492" s="126"/>
      <c r="KZ492" s="126"/>
      <c r="LJ492" s="126"/>
      <c r="LT492" s="126"/>
    </row>
    <row xmlns:x14ac="http://schemas.microsoft.com/office/spreadsheetml/2009/9/ac" r="493" s="3" customFormat="true" x14ac:dyDescent="0.25">
      <c r="A493" s="401"/>
      <c r="B493" s="126"/>
      <c r="L493" s="126"/>
      <c r="V493" s="126"/>
      <c r="AF493" s="126"/>
      <c r="AP493" s="126"/>
      <c r="AZ493" s="126"/>
      <c r="BJ493" s="126"/>
      <c r="BT493" s="126"/>
      <c r="CD493" s="126"/>
      <c r="CN493" s="126"/>
      <c r="CO493" s="126"/>
      <c r="CP493" s="126"/>
      <c r="CQ493" s="126"/>
      <c r="CR493" s="126"/>
      <c r="CS493" s="126"/>
      <c r="CT493" s="126"/>
      <c r="CU493" s="126"/>
      <c r="CX493" s="126"/>
      <c r="DH493" s="126"/>
      <c r="DR493" s="126"/>
      <c r="EB493" s="126"/>
      <c r="EL493" s="126"/>
      <c r="EV493" s="126"/>
      <c r="FF493" s="126"/>
      <c r="FP493" s="126"/>
      <c r="FZ493" s="126"/>
      <c r="GJ493" s="126"/>
      <c r="GT493" s="126"/>
      <c r="HD493" s="126"/>
      <c r="HN493" s="126"/>
      <c r="HX493" s="126"/>
      <c r="IH493" s="126"/>
      <c r="IR493" s="126"/>
      <c r="JB493" s="126"/>
      <c r="JL493" s="126"/>
      <c r="JV493" s="126"/>
      <c r="KF493" s="126"/>
      <c r="KP493" s="126"/>
      <c r="KZ493" s="126"/>
      <c r="LJ493" s="126"/>
      <c r="LT493" s="126"/>
    </row>
    <row xmlns:x14ac="http://schemas.microsoft.com/office/spreadsheetml/2009/9/ac" r="494" s="3" customFormat="true" x14ac:dyDescent="0.25">
      <c r="A494" s="401"/>
      <c r="B494" s="126"/>
      <c r="L494" s="126"/>
      <c r="V494" s="126"/>
      <c r="AF494" s="126"/>
      <c r="AP494" s="126"/>
      <c r="AZ494" s="126"/>
      <c r="BJ494" s="126"/>
      <c r="BT494" s="126"/>
      <c r="CD494" s="126"/>
      <c r="CN494" s="126"/>
      <c r="CO494" s="126"/>
      <c r="CP494" s="126"/>
      <c r="CQ494" s="126"/>
      <c r="CR494" s="126"/>
      <c r="CS494" s="126"/>
      <c r="CT494" s="126"/>
      <c r="CU494" s="126"/>
      <c r="CX494" s="126"/>
      <c r="DH494" s="126"/>
      <c r="DR494" s="126"/>
      <c r="EB494" s="126"/>
      <c r="EL494" s="126"/>
      <c r="EV494" s="126"/>
      <c r="FF494" s="126"/>
      <c r="FP494" s="126"/>
      <c r="FZ494" s="126"/>
      <c r="GJ494" s="126"/>
      <c r="GT494" s="126"/>
      <c r="HD494" s="126"/>
      <c r="HN494" s="126"/>
      <c r="HX494" s="126"/>
      <c r="IH494" s="126"/>
      <c r="IR494" s="126"/>
      <c r="JB494" s="126"/>
      <c r="JL494" s="126"/>
      <c r="JV494" s="126"/>
      <c r="KF494" s="126"/>
      <c r="KP494" s="126"/>
      <c r="KZ494" s="126"/>
      <c r="LJ494" s="126"/>
      <c r="LT494" s="126"/>
    </row>
    <row xmlns:x14ac="http://schemas.microsoft.com/office/spreadsheetml/2009/9/ac" r="495" s="3" customFormat="true" x14ac:dyDescent="0.25">
      <c r="A495" s="401"/>
      <c r="B495" s="126"/>
      <c r="L495" s="126"/>
      <c r="V495" s="126"/>
      <c r="AF495" s="126"/>
      <c r="AP495" s="126"/>
      <c r="AZ495" s="126"/>
      <c r="BJ495" s="126"/>
      <c r="BT495" s="126"/>
      <c r="CD495" s="126"/>
      <c r="CN495" s="126"/>
      <c r="CO495" s="126"/>
      <c r="CP495" s="126"/>
      <c r="CQ495" s="126"/>
      <c r="CR495" s="126"/>
      <c r="CS495" s="126"/>
      <c r="CT495" s="126"/>
      <c r="CU495" s="126"/>
      <c r="CX495" s="126"/>
      <c r="DH495" s="126"/>
      <c r="DR495" s="126"/>
      <c r="EB495" s="126"/>
      <c r="EL495" s="126"/>
      <c r="EV495" s="126"/>
      <c r="FF495" s="126"/>
      <c r="FP495" s="126"/>
      <c r="FZ495" s="126"/>
      <c r="GJ495" s="126"/>
      <c r="GT495" s="126"/>
      <c r="HD495" s="126"/>
      <c r="HN495" s="126"/>
      <c r="HX495" s="126"/>
      <c r="IH495" s="126"/>
      <c r="IR495" s="126"/>
      <c r="JB495" s="126"/>
      <c r="JL495" s="126"/>
      <c r="JV495" s="126"/>
      <c r="KF495" s="126"/>
      <c r="KP495" s="126"/>
      <c r="KZ495" s="126"/>
      <c r="LJ495" s="126"/>
      <c r="LT495" s="126"/>
    </row>
    <row xmlns:x14ac="http://schemas.microsoft.com/office/spreadsheetml/2009/9/ac" r="496" s="3" customFormat="true" x14ac:dyDescent="0.25">
      <c r="A496" s="401"/>
      <c r="B496" s="126"/>
      <c r="L496" s="126"/>
      <c r="V496" s="126"/>
      <c r="AF496" s="126"/>
      <c r="AP496" s="126"/>
      <c r="AZ496" s="126"/>
      <c r="BJ496" s="126"/>
      <c r="BT496" s="126"/>
      <c r="CD496" s="126"/>
      <c r="CN496" s="126"/>
      <c r="CO496" s="126"/>
      <c r="CP496" s="126"/>
      <c r="CQ496" s="126"/>
      <c r="CR496" s="126"/>
      <c r="CS496" s="126"/>
      <c r="CT496" s="126"/>
      <c r="CU496" s="126"/>
      <c r="CX496" s="126"/>
      <c r="DH496" s="126"/>
      <c r="DR496" s="126"/>
      <c r="EB496" s="126"/>
      <c r="EL496" s="126"/>
      <c r="EV496" s="126"/>
      <c r="FF496" s="126"/>
      <c r="FP496" s="126"/>
      <c r="FZ496" s="126"/>
      <c r="GJ496" s="126"/>
      <c r="GT496" s="126"/>
      <c r="HD496" s="126"/>
      <c r="HN496" s="126"/>
      <c r="HX496" s="126"/>
      <c r="IH496" s="126"/>
      <c r="IR496" s="126"/>
      <c r="JB496" s="126"/>
      <c r="JL496" s="126"/>
      <c r="JV496" s="126"/>
      <c r="KF496" s="126"/>
      <c r="KP496" s="126"/>
      <c r="KZ496" s="126"/>
      <c r="LJ496" s="126"/>
      <c r="LT496" s="126"/>
    </row>
    <row xmlns:x14ac="http://schemas.microsoft.com/office/spreadsheetml/2009/9/ac" r="497" s="3" customFormat="true" x14ac:dyDescent="0.25">
      <c r="A497" s="401"/>
      <c r="B497" s="126"/>
      <c r="L497" s="126"/>
      <c r="V497" s="126"/>
      <c r="AF497" s="126"/>
      <c r="AP497" s="126"/>
      <c r="AZ497" s="126"/>
      <c r="BJ497" s="126"/>
      <c r="BT497" s="126"/>
      <c r="CD497" s="126"/>
      <c r="CN497" s="126"/>
      <c r="CO497" s="126"/>
      <c r="CP497" s="126"/>
      <c r="CQ497" s="126"/>
      <c r="CR497" s="126"/>
      <c r="CS497" s="126"/>
      <c r="CT497" s="126"/>
      <c r="CU497" s="126"/>
      <c r="CX497" s="126"/>
      <c r="DH497" s="126"/>
      <c r="DR497" s="126"/>
      <c r="EB497" s="126"/>
      <c r="EL497" s="126"/>
      <c r="EV497" s="126"/>
      <c r="FF497" s="126"/>
      <c r="FP497" s="126"/>
      <c r="FZ497" s="126"/>
      <c r="GJ497" s="126"/>
      <c r="GT497" s="126"/>
      <c r="HD497" s="126"/>
      <c r="HN497" s="126"/>
      <c r="HX497" s="126"/>
      <c r="IH497" s="126"/>
      <c r="IR497" s="126"/>
      <c r="JB497" s="126"/>
      <c r="JL497" s="126"/>
      <c r="JV497" s="126"/>
      <c r="KF497" s="126"/>
      <c r="KP497" s="126"/>
      <c r="KZ497" s="126"/>
      <c r="LJ497" s="126"/>
      <c r="LT497" s="126"/>
    </row>
    <row xmlns:x14ac="http://schemas.microsoft.com/office/spreadsheetml/2009/9/ac" r="498" s="3" customFormat="true" x14ac:dyDescent="0.25">
      <c r="A498" s="401"/>
      <c r="B498" s="126"/>
      <c r="L498" s="126"/>
      <c r="V498" s="126"/>
      <c r="AF498" s="126"/>
      <c r="AP498" s="126"/>
      <c r="AZ498" s="126"/>
      <c r="BJ498" s="126"/>
      <c r="BT498" s="126"/>
      <c r="CD498" s="126"/>
      <c r="CN498" s="126"/>
      <c r="CO498" s="126"/>
      <c r="CP498" s="126"/>
      <c r="CQ498" s="126"/>
      <c r="CR498" s="126"/>
      <c r="CS498" s="126"/>
      <c r="CT498" s="126"/>
      <c r="CU498" s="126"/>
      <c r="CX498" s="126"/>
      <c r="DH498" s="126"/>
      <c r="DR498" s="126"/>
      <c r="EB498" s="126"/>
      <c r="EL498" s="126"/>
      <c r="EV498" s="126"/>
      <c r="FF498" s="126"/>
      <c r="FP498" s="126"/>
      <c r="FZ498" s="126"/>
      <c r="GJ498" s="126"/>
      <c r="GT498" s="126"/>
      <c r="HD498" s="126"/>
      <c r="HN498" s="126"/>
      <c r="HX498" s="126"/>
      <c r="IH498" s="126"/>
      <c r="IR498" s="126"/>
      <c r="JB498" s="126"/>
      <c r="JL498" s="126"/>
      <c r="JV498" s="126"/>
      <c r="KF498" s="126"/>
      <c r="KP498" s="126"/>
      <c r="KZ498" s="126"/>
      <c r="LJ498" s="126"/>
      <c r="LT498" s="126"/>
    </row>
    <row xmlns:x14ac="http://schemas.microsoft.com/office/spreadsheetml/2009/9/ac" r="499" s="3" customFormat="true" x14ac:dyDescent="0.25">
      <c r="A499" s="401"/>
      <c r="B499" s="126"/>
      <c r="L499" s="126"/>
      <c r="V499" s="126"/>
      <c r="AF499" s="126"/>
      <c r="AP499" s="126"/>
      <c r="AZ499" s="126"/>
      <c r="BJ499" s="126"/>
      <c r="BT499" s="126"/>
      <c r="CD499" s="126"/>
      <c r="CN499" s="126"/>
      <c r="CO499" s="126"/>
      <c r="CP499" s="126"/>
      <c r="CQ499" s="126"/>
      <c r="CR499" s="126"/>
      <c r="CS499" s="126"/>
      <c r="CT499" s="126"/>
      <c r="CU499" s="126"/>
      <c r="CX499" s="126"/>
      <c r="DH499" s="126"/>
      <c r="DR499" s="126"/>
      <c r="EB499" s="126"/>
      <c r="EL499" s="126"/>
      <c r="EV499" s="126"/>
      <c r="FF499" s="126"/>
      <c r="FP499" s="126"/>
      <c r="FZ499" s="126"/>
      <c r="GJ499" s="126"/>
      <c r="GT499" s="126"/>
      <c r="HD499" s="126"/>
      <c r="HN499" s="126"/>
      <c r="HX499" s="126"/>
      <c r="IH499" s="126"/>
      <c r="IR499" s="126"/>
      <c r="JB499" s="126"/>
      <c r="JL499" s="126"/>
      <c r="JV499" s="126"/>
      <c r="KF499" s="126"/>
      <c r="KP499" s="126"/>
      <c r="KZ499" s="126"/>
      <c r="LJ499" s="126"/>
      <c r="LT499" s="126"/>
    </row>
    <row xmlns:x14ac="http://schemas.microsoft.com/office/spreadsheetml/2009/9/ac" r="500" s="3" customFormat="true" x14ac:dyDescent="0.25">
      <c r="A500" s="401"/>
      <c r="B500" s="126"/>
      <c r="L500" s="126"/>
      <c r="V500" s="126"/>
      <c r="AF500" s="126"/>
      <c r="AP500" s="126"/>
      <c r="AZ500" s="126"/>
      <c r="BJ500" s="126"/>
      <c r="BT500" s="126"/>
      <c r="CD500" s="126"/>
      <c r="CN500" s="126"/>
      <c r="CO500" s="126"/>
      <c r="CP500" s="126"/>
      <c r="CQ500" s="126"/>
      <c r="CR500" s="126"/>
      <c r="CS500" s="126"/>
      <c r="CT500" s="126"/>
      <c r="CU500" s="126"/>
      <c r="CX500" s="126"/>
      <c r="DH500" s="126"/>
      <c r="DR500" s="126"/>
      <c r="EB500" s="126"/>
      <c r="EL500" s="126"/>
      <c r="EV500" s="126"/>
      <c r="FF500" s="126"/>
      <c r="FP500" s="126"/>
      <c r="FZ500" s="126"/>
      <c r="GJ500" s="126"/>
      <c r="GT500" s="126"/>
      <c r="HD500" s="126"/>
      <c r="HN500" s="126"/>
      <c r="HX500" s="126"/>
      <c r="IH500" s="126"/>
      <c r="IR500" s="126"/>
      <c r="JB500" s="126"/>
      <c r="JL500" s="126"/>
      <c r="JV500" s="126"/>
      <c r="KF500" s="126"/>
      <c r="KP500" s="126"/>
      <c r="KZ500" s="126"/>
      <c r="LJ500" s="126"/>
      <c r="LT500" s="126"/>
    </row>
    <row xmlns:x14ac="http://schemas.microsoft.com/office/spreadsheetml/2009/9/ac" r="501" s="3" customFormat="true" x14ac:dyDescent="0.25">
      <c r="A501" s="401"/>
      <c r="B501" s="126"/>
      <c r="L501" s="126"/>
      <c r="V501" s="126"/>
      <c r="AF501" s="126"/>
      <c r="AP501" s="126"/>
      <c r="AZ501" s="126"/>
      <c r="BJ501" s="126"/>
      <c r="BT501" s="126"/>
      <c r="CD501" s="126"/>
      <c r="CN501" s="126"/>
      <c r="CO501" s="126"/>
      <c r="CP501" s="126"/>
      <c r="CQ501" s="126"/>
      <c r="CR501" s="126"/>
      <c r="CS501" s="126"/>
      <c r="CT501" s="126"/>
      <c r="CU501" s="126"/>
      <c r="CX501" s="126"/>
      <c r="DH501" s="126"/>
      <c r="DR501" s="126"/>
      <c r="EB501" s="126"/>
      <c r="EL501" s="126"/>
      <c r="EV501" s="126"/>
      <c r="FF501" s="126"/>
      <c r="FP501" s="126"/>
      <c r="FZ501" s="126"/>
      <c r="GJ501" s="126"/>
      <c r="GT501" s="126"/>
      <c r="HD501" s="126"/>
      <c r="HN501" s="126"/>
      <c r="HX501" s="126"/>
      <c r="IH501" s="126"/>
      <c r="IR501" s="126"/>
      <c r="JB501" s="126"/>
      <c r="JL501" s="126"/>
      <c r="JV501" s="126"/>
      <c r="KF501" s="126"/>
      <c r="KP501" s="126"/>
      <c r="KZ501" s="126"/>
      <c r="LJ501" s="126"/>
      <c r="LT501" s="126"/>
    </row>
    <row xmlns:x14ac="http://schemas.microsoft.com/office/spreadsheetml/2009/9/ac" r="502" s="3" customFormat="true" x14ac:dyDescent="0.25">
      <c r="A502" s="401"/>
      <c r="B502" s="126"/>
      <c r="L502" s="126"/>
      <c r="V502" s="126"/>
      <c r="AF502" s="126"/>
      <c r="AP502" s="126"/>
      <c r="AZ502" s="126"/>
      <c r="BJ502" s="126"/>
      <c r="BT502" s="126"/>
      <c r="CD502" s="126"/>
      <c r="CN502" s="126"/>
      <c r="CO502" s="126"/>
      <c r="CP502" s="126"/>
      <c r="CQ502" s="126"/>
      <c r="CR502" s="126"/>
      <c r="CS502" s="126"/>
      <c r="CT502" s="126"/>
      <c r="CU502" s="126"/>
      <c r="CX502" s="126"/>
      <c r="DH502" s="126"/>
      <c r="DR502" s="126"/>
      <c r="EB502" s="126"/>
      <c r="EL502" s="126"/>
      <c r="EV502" s="126"/>
      <c r="FF502" s="126"/>
      <c r="FP502" s="126"/>
      <c r="FZ502" s="126"/>
      <c r="GJ502" s="126"/>
      <c r="GT502" s="126"/>
      <c r="HD502" s="126"/>
      <c r="HN502" s="126"/>
      <c r="HX502" s="126"/>
      <c r="IH502" s="126"/>
      <c r="IR502" s="126"/>
      <c r="JB502" s="126"/>
      <c r="JL502" s="126"/>
      <c r="JV502" s="126"/>
      <c r="KF502" s="126"/>
      <c r="KP502" s="126"/>
      <c r="KZ502" s="126"/>
      <c r="LJ502" s="126"/>
      <c r="LT502" s="126"/>
    </row>
    <row xmlns:x14ac="http://schemas.microsoft.com/office/spreadsheetml/2009/9/ac" r="503" s="3" customFormat="true" x14ac:dyDescent="0.25">
      <c r="A503" s="401"/>
      <c r="B503" s="126"/>
      <c r="L503" s="126"/>
      <c r="V503" s="126"/>
      <c r="AF503" s="126"/>
      <c r="AP503" s="126"/>
      <c r="AZ503" s="126"/>
      <c r="BJ503" s="126"/>
      <c r="BT503" s="126"/>
      <c r="CD503" s="126"/>
      <c r="CN503" s="126"/>
      <c r="CO503" s="126"/>
      <c r="CP503" s="126"/>
      <c r="CQ503" s="126"/>
      <c r="CR503" s="126"/>
      <c r="CS503" s="126"/>
      <c r="CT503" s="126"/>
      <c r="CU503" s="126"/>
      <c r="CX503" s="126"/>
      <c r="DH503" s="126"/>
      <c r="DR503" s="126"/>
      <c r="EB503" s="126"/>
      <c r="EL503" s="126"/>
      <c r="EV503" s="126"/>
      <c r="FF503" s="126"/>
      <c r="FP503" s="126"/>
      <c r="FZ503" s="126"/>
      <c r="GJ503" s="126"/>
      <c r="GT503" s="126"/>
      <c r="HD503" s="126"/>
      <c r="HN503" s="126"/>
      <c r="HX503" s="126"/>
      <c r="IH503" s="126"/>
      <c r="IR503" s="126"/>
      <c r="JB503" s="126"/>
      <c r="JL503" s="126"/>
      <c r="JV503" s="126"/>
      <c r="KF503" s="126"/>
      <c r="KP503" s="126"/>
      <c r="KZ503" s="126"/>
      <c r="LJ503" s="126"/>
      <c r="LT503" s="126"/>
    </row>
    <row xmlns:x14ac="http://schemas.microsoft.com/office/spreadsheetml/2009/9/ac" r="504" s="3" customFormat="true" x14ac:dyDescent="0.25">
      <c r="A504" s="401"/>
      <c r="B504" s="126"/>
      <c r="L504" s="126"/>
      <c r="V504" s="126"/>
      <c r="AF504" s="126"/>
      <c r="AP504" s="126"/>
      <c r="AZ504" s="126"/>
      <c r="BJ504" s="126"/>
      <c r="BT504" s="126"/>
      <c r="CD504" s="126"/>
      <c r="CN504" s="126"/>
      <c r="CO504" s="126"/>
      <c r="CP504" s="126"/>
      <c r="CQ504" s="126"/>
      <c r="CR504" s="126"/>
      <c r="CS504" s="126"/>
      <c r="CT504" s="126"/>
      <c r="CU504" s="126"/>
      <c r="CX504" s="126"/>
      <c r="DH504" s="126"/>
      <c r="DR504" s="126"/>
      <c r="EB504" s="126"/>
      <c r="EL504" s="126"/>
      <c r="EV504" s="126"/>
      <c r="FF504" s="126"/>
      <c r="FP504" s="126"/>
      <c r="FZ504" s="126"/>
      <c r="GJ504" s="126"/>
      <c r="GT504" s="126"/>
      <c r="HD504" s="126"/>
      <c r="HN504" s="126"/>
      <c r="HX504" s="126"/>
      <c r="IH504" s="126"/>
      <c r="IR504" s="126"/>
      <c r="JB504" s="126"/>
      <c r="JL504" s="126"/>
      <c r="JV504" s="126"/>
      <c r="KF504" s="126"/>
      <c r="KP504" s="126"/>
      <c r="KZ504" s="126"/>
      <c r="LJ504" s="126"/>
      <c r="LT504" s="126"/>
    </row>
    <row xmlns:x14ac="http://schemas.microsoft.com/office/spreadsheetml/2009/9/ac" r="505" s="3" customFormat="true" x14ac:dyDescent="0.25">
      <c r="A505" s="401"/>
      <c r="B505" s="126"/>
      <c r="L505" s="126"/>
      <c r="V505" s="126"/>
      <c r="AF505" s="126"/>
      <c r="AP505" s="126"/>
      <c r="AZ505" s="126"/>
      <c r="BJ505" s="126"/>
      <c r="BT505" s="126"/>
      <c r="CD505" s="126"/>
      <c r="CN505" s="126"/>
      <c r="CO505" s="126"/>
      <c r="CP505" s="126"/>
      <c r="CQ505" s="126"/>
      <c r="CR505" s="126"/>
      <c r="CS505" s="126"/>
      <c r="CT505" s="126"/>
      <c r="CU505" s="126"/>
      <c r="CX505" s="126"/>
      <c r="DH505" s="126"/>
      <c r="DR505" s="126"/>
      <c r="EB505" s="126"/>
      <c r="EL505" s="126"/>
      <c r="EV505" s="126"/>
      <c r="FF505" s="126"/>
      <c r="FP505" s="126"/>
      <c r="FZ505" s="126"/>
      <c r="GJ505" s="126"/>
      <c r="GT505" s="126"/>
      <c r="HD505" s="126"/>
      <c r="HN505" s="126"/>
      <c r="HX505" s="126"/>
      <c r="IH505" s="126"/>
      <c r="IR505" s="126"/>
      <c r="JB505" s="126"/>
      <c r="JL505" s="126"/>
      <c r="JV505" s="126"/>
      <c r="KF505" s="126"/>
      <c r="KP505" s="126"/>
      <c r="KZ505" s="126"/>
      <c r="LJ505" s="126"/>
      <c r="LT505" s="126"/>
    </row>
    <row xmlns:x14ac="http://schemas.microsoft.com/office/spreadsheetml/2009/9/ac" r="506" s="3" customFormat="true" x14ac:dyDescent="0.25">
      <c r="A506" s="401"/>
      <c r="B506" s="126"/>
      <c r="L506" s="126"/>
      <c r="V506" s="126"/>
      <c r="AF506" s="126"/>
      <c r="AP506" s="126"/>
      <c r="AZ506" s="126"/>
      <c r="BJ506" s="126"/>
      <c r="BT506" s="126"/>
      <c r="CD506" s="126"/>
      <c r="CN506" s="126"/>
      <c r="CO506" s="126"/>
      <c r="CP506" s="126"/>
      <c r="CQ506" s="126"/>
      <c r="CR506" s="126"/>
      <c r="CS506" s="126"/>
      <c r="CT506" s="126"/>
      <c r="CU506" s="126"/>
      <c r="CX506" s="126"/>
      <c r="DH506" s="126"/>
      <c r="DR506" s="126"/>
      <c r="EB506" s="126"/>
      <c r="EL506" s="126"/>
      <c r="EV506" s="126"/>
      <c r="FF506" s="126"/>
      <c r="FP506" s="126"/>
      <c r="FZ506" s="126"/>
      <c r="GJ506" s="126"/>
      <c r="GT506" s="126"/>
      <c r="HD506" s="126"/>
      <c r="HN506" s="126"/>
      <c r="HX506" s="126"/>
      <c r="IH506" s="126"/>
      <c r="IR506" s="126"/>
      <c r="JB506" s="126"/>
      <c r="JL506" s="126"/>
      <c r="JV506" s="126"/>
      <c r="KF506" s="126"/>
      <c r="KP506" s="126"/>
      <c r="KZ506" s="126"/>
      <c r="LJ506" s="126"/>
      <c r="LT506" s="126"/>
    </row>
    <row xmlns:x14ac="http://schemas.microsoft.com/office/spreadsheetml/2009/9/ac" r="507" s="3" customFormat="true" x14ac:dyDescent="0.25">
      <c r="A507" s="401"/>
      <c r="B507" s="126"/>
      <c r="L507" s="126"/>
      <c r="V507" s="126"/>
      <c r="AF507" s="126"/>
      <c r="AP507" s="126"/>
      <c r="AZ507" s="126"/>
      <c r="BJ507" s="126"/>
      <c r="BT507" s="126"/>
      <c r="CD507" s="126"/>
      <c r="CN507" s="126"/>
      <c r="CO507" s="126"/>
      <c r="CP507" s="126"/>
      <c r="CQ507" s="126"/>
      <c r="CR507" s="126"/>
      <c r="CS507" s="126"/>
      <c r="CT507" s="126"/>
      <c r="CU507" s="126"/>
      <c r="CX507" s="126"/>
      <c r="DH507" s="126"/>
      <c r="DR507" s="126"/>
      <c r="EB507" s="126"/>
      <c r="EL507" s="126"/>
      <c r="EV507" s="126"/>
      <c r="FF507" s="126"/>
      <c r="FP507" s="126"/>
      <c r="FZ507" s="126"/>
      <c r="GJ507" s="126"/>
      <c r="GT507" s="126"/>
      <c r="HD507" s="126"/>
      <c r="HN507" s="126"/>
      <c r="HX507" s="126"/>
      <c r="IH507" s="126"/>
      <c r="IR507" s="126"/>
      <c r="JB507" s="126"/>
      <c r="JL507" s="126"/>
      <c r="JV507" s="126"/>
      <c r="KF507" s="126"/>
      <c r="KP507" s="126"/>
      <c r="KZ507" s="126"/>
      <c r="LJ507" s="126"/>
      <c r="LT507" s="126"/>
    </row>
    <row xmlns:x14ac="http://schemas.microsoft.com/office/spreadsheetml/2009/9/ac" r="508" s="3" customFormat="true" x14ac:dyDescent="0.25">
      <c r="A508" s="401"/>
      <c r="B508" s="126"/>
      <c r="L508" s="126"/>
      <c r="V508" s="126"/>
      <c r="AF508" s="126"/>
      <c r="AP508" s="126"/>
      <c r="AZ508" s="126"/>
      <c r="BJ508" s="126"/>
      <c r="BT508" s="126"/>
      <c r="CD508" s="126"/>
      <c r="CN508" s="126"/>
      <c r="CO508" s="126"/>
      <c r="CP508" s="126"/>
      <c r="CQ508" s="126"/>
      <c r="CR508" s="126"/>
      <c r="CS508" s="126"/>
      <c r="CT508" s="126"/>
      <c r="CU508" s="126"/>
      <c r="CX508" s="126"/>
      <c r="DH508" s="126"/>
      <c r="DR508" s="126"/>
      <c r="EB508" s="126"/>
      <c r="EL508" s="126"/>
      <c r="EV508" s="126"/>
      <c r="FF508" s="126"/>
      <c r="FP508" s="126"/>
      <c r="FZ508" s="126"/>
      <c r="GJ508" s="126"/>
      <c r="GT508" s="126"/>
      <c r="HD508" s="126"/>
      <c r="HN508" s="126"/>
      <c r="HX508" s="126"/>
      <c r="IH508" s="126"/>
      <c r="IR508" s="126"/>
      <c r="JB508" s="126"/>
      <c r="JL508" s="126"/>
      <c r="JV508" s="126"/>
      <c r="KF508" s="126"/>
      <c r="KP508" s="126"/>
      <c r="KZ508" s="126"/>
      <c r="LJ508" s="126"/>
      <c r="LT508" s="126"/>
    </row>
    <row xmlns:x14ac="http://schemas.microsoft.com/office/spreadsheetml/2009/9/ac" r="509" s="3" customFormat="true" x14ac:dyDescent="0.25">
      <c r="A509" s="401"/>
      <c r="B509" s="126"/>
      <c r="L509" s="126"/>
      <c r="V509" s="126"/>
      <c r="AF509" s="126"/>
      <c r="AP509" s="126"/>
      <c r="AZ509" s="126"/>
      <c r="BJ509" s="126"/>
      <c r="BT509" s="126"/>
      <c r="CD509" s="126"/>
      <c r="CN509" s="126"/>
      <c r="CO509" s="126"/>
      <c r="CP509" s="126"/>
      <c r="CQ509" s="126"/>
      <c r="CR509" s="126"/>
      <c r="CS509" s="126"/>
      <c r="CT509" s="126"/>
      <c r="CU509" s="126"/>
      <c r="CX509" s="126"/>
      <c r="DH509" s="126"/>
      <c r="DR509" s="126"/>
      <c r="EB509" s="126"/>
      <c r="EL509" s="126"/>
      <c r="EV509" s="126"/>
      <c r="FF509" s="126"/>
      <c r="FP509" s="126"/>
      <c r="FZ509" s="126"/>
      <c r="GJ509" s="126"/>
      <c r="GT509" s="126"/>
      <c r="HD509" s="126"/>
      <c r="HN509" s="126"/>
      <c r="HX509" s="126"/>
      <c r="IH509" s="126"/>
      <c r="IR509" s="126"/>
      <c r="JB509" s="126"/>
      <c r="JL509" s="126"/>
      <c r="JV509" s="126"/>
      <c r="KF509" s="126"/>
      <c r="KP509" s="126"/>
      <c r="KZ509" s="126"/>
      <c r="LJ509" s="126"/>
      <c r="LT509" s="126"/>
    </row>
    <row xmlns:x14ac="http://schemas.microsoft.com/office/spreadsheetml/2009/9/ac" r="510" s="3" customFormat="true" x14ac:dyDescent="0.25">
      <c r="A510" s="401"/>
      <c r="B510" s="126"/>
      <c r="L510" s="126"/>
      <c r="V510" s="126"/>
      <c r="AF510" s="126"/>
      <c r="AP510" s="126"/>
      <c r="AZ510" s="126"/>
      <c r="BJ510" s="126"/>
      <c r="BT510" s="126"/>
      <c r="CD510" s="126"/>
      <c r="CN510" s="126"/>
      <c r="CO510" s="126"/>
      <c r="CP510" s="126"/>
      <c r="CQ510" s="126"/>
      <c r="CR510" s="126"/>
      <c r="CS510" s="126"/>
      <c r="CT510" s="126"/>
      <c r="CU510" s="126"/>
      <c r="CX510" s="126"/>
      <c r="DH510" s="126"/>
      <c r="DR510" s="126"/>
      <c r="EB510" s="126"/>
      <c r="EL510" s="126"/>
      <c r="EV510" s="126"/>
      <c r="FF510" s="126"/>
      <c r="FP510" s="126"/>
      <c r="FZ510" s="126"/>
      <c r="GJ510" s="126"/>
      <c r="GT510" s="126"/>
      <c r="HD510" s="126"/>
      <c r="HN510" s="126"/>
      <c r="HX510" s="126"/>
      <c r="IH510" s="126"/>
      <c r="IR510" s="126"/>
      <c r="JB510" s="126"/>
      <c r="JL510" s="126"/>
      <c r="JV510" s="126"/>
      <c r="KF510" s="126"/>
      <c r="KP510" s="126"/>
      <c r="KZ510" s="126"/>
      <c r="LJ510" s="126"/>
      <c r="LT510" s="126"/>
    </row>
    <row xmlns:x14ac="http://schemas.microsoft.com/office/spreadsheetml/2009/9/ac" r="511" s="3" customFormat="true" x14ac:dyDescent="0.25">
      <c r="A511" s="401"/>
      <c r="B511" s="126"/>
      <c r="L511" s="126"/>
      <c r="V511" s="126"/>
      <c r="AF511" s="126"/>
      <c r="AP511" s="126"/>
      <c r="AZ511" s="126"/>
      <c r="BJ511" s="126"/>
      <c r="BT511" s="126"/>
      <c r="CD511" s="126"/>
      <c r="CN511" s="126"/>
      <c r="CO511" s="126"/>
      <c r="CP511" s="126"/>
      <c r="CQ511" s="126"/>
      <c r="CR511" s="126"/>
      <c r="CS511" s="126"/>
      <c r="CT511" s="126"/>
      <c r="CU511" s="126"/>
      <c r="CX511" s="126"/>
      <c r="DH511" s="126"/>
      <c r="DR511" s="126"/>
      <c r="EB511" s="126"/>
      <c r="EL511" s="126"/>
      <c r="EV511" s="126"/>
      <c r="FF511" s="126"/>
      <c r="FP511" s="126"/>
      <c r="FZ511" s="126"/>
      <c r="GJ511" s="126"/>
      <c r="GT511" s="126"/>
      <c r="HD511" s="126"/>
      <c r="HN511" s="126"/>
      <c r="HX511" s="126"/>
      <c r="IH511" s="126"/>
      <c r="IR511" s="126"/>
      <c r="JB511" s="126"/>
      <c r="JL511" s="126"/>
      <c r="JV511" s="126"/>
      <c r="KF511" s="126"/>
      <c r="KP511" s="126"/>
      <c r="KZ511" s="126"/>
      <c r="LJ511" s="126"/>
      <c r="LT511" s="126"/>
    </row>
    <row xmlns:x14ac="http://schemas.microsoft.com/office/spreadsheetml/2009/9/ac" r="512" s="3" customFormat="true" x14ac:dyDescent="0.25">
      <c r="A512" s="401"/>
      <c r="B512" s="126"/>
      <c r="L512" s="126"/>
      <c r="V512" s="126"/>
      <c r="AF512" s="126"/>
      <c r="AP512" s="126"/>
      <c r="AZ512" s="126"/>
      <c r="BJ512" s="126"/>
      <c r="BT512" s="126"/>
      <c r="CD512" s="126"/>
      <c r="CN512" s="126"/>
      <c r="CO512" s="126"/>
      <c r="CP512" s="126"/>
      <c r="CQ512" s="126"/>
      <c r="CR512" s="126"/>
      <c r="CS512" s="126"/>
      <c r="CT512" s="126"/>
      <c r="CU512" s="126"/>
      <c r="CX512" s="126"/>
      <c r="DH512" s="126"/>
      <c r="DR512" s="126"/>
      <c r="EB512" s="126"/>
      <c r="EL512" s="126"/>
      <c r="EV512" s="126"/>
      <c r="FF512" s="126"/>
      <c r="FP512" s="126"/>
      <c r="FZ512" s="126"/>
      <c r="GJ512" s="126"/>
      <c r="GT512" s="126"/>
      <c r="HD512" s="126"/>
      <c r="HN512" s="126"/>
      <c r="HX512" s="126"/>
      <c r="IH512" s="126"/>
      <c r="IR512" s="126"/>
      <c r="JB512" s="126"/>
      <c r="JL512" s="126"/>
      <c r="JV512" s="126"/>
      <c r="KF512" s="126"/>
      <c r="KP512" s="126"/>
      <c r="KZ512" s="126"/>
      <c r="LJ512" s="126"/>
      <c r="LT512" s="126"/>
    </row>
    <row xmlns:x14ac="http://schemas.microsoft.com/office/spreadsheetml/2009/9/ac" r="513" s="3" customFormat="true" x14ac:dyDescent="0.25">
      <c r="A513" s="401"/>
      <c r="B513" s="126"/>
      <c r="L513" s="126"/>
      <c r="V513" s="126"/>
      <c r="AF513" s="126"/>
      <c r="AP513" s="126"/>
      <c r="AZ513" s="126"/>
      <c r="BJ513" s="126"/>
      <c r="BT513" s="126"/>
      <c r="CD513" s="126"/>
      <c r="CN513" s="126"/>
      <c r="CO513" s="126"/>
      <c r="CP513" s="126"/>
      <c r="CQ513" s="126"/>
      <c r="CR513" s="126"/>
      <c r="CS513" s="126"/>
      <c r="CT513" s="126"/>
      <c r="CU513" s="126"/>
      <c r="CX513" s="126"/>
      <c r="DH513" s="126"/>
      <c r="DR513" s="126"/>
      <c r="EB513" s="126"/>
      <c r="EL513" s="126"/>
      <c r="EV513" s="126"/>
      <c r="FF513" s="126"/>
      <c r="FP513" s="126"/>
      <c r="FZ513" s="126"/>
      <c r="GJ513" s="126"/>
      <c r="GT513" s="126"/>
      <c r="HD513" s="126"/>
      <c r="HN513" s="126"/>
      <c r="HX513" s="126"/>
      <c r="IH513" s="126"/>
      <c r="IR513" s="126"/>
      <c r="JB513" s="126"/>
      <c r="JL513" s="126"/>
      <c r="JV513" s="126"/>
      <c r="KF513" s="126"/>
      <c r="KP513" s="126"/>
      <c r="KZ513" s="126"/>
      <c r="LJ513" s="126"/>
      <c r="LT513" s="126"/>
    </row>
    <row xmlns:x14ac="http://schemas.microsoft.com/office/spreadsheetml/2009/9/ac" r="514" s="3" customFormat="true" x14ac:dyDescent="0.25">
      <c r="A514" s="401"/>
      <c r="B514" s="126"/>
      <c r="L514" s="126"/>
      <c r="V514" s="126"/>
      <c r="AF514" s="126"/>
      <c r="AP514" s="126"/>
      <c r="AZ514" s="126"/>
      <c r="BJ514" s="126"/>
      <c r="BT514" s="126"/>
      <c r="CD514" s="126"/>
      <c r="CN514" s="126"/>
      <c r="CO514" s="126"/>
      <c r="CP514" s="126"/>
      <c r="CQ514" s="126"/>
      <c r="CR514" s="126"/>
      <c r="CS514" s="126"/>
      <c r="CT514" s="126"/>
      <c r="CU514" s="126"/>
      <c r="CX514" s="126"/>
      <c r="DH514" s="126"/>
      <c r="DR514" s="126"/>
      <c r="EB514" s="126"/>
      <c r="EL514" s="126"/>
      <c r="EV514" s="126"/>
      <c r="FF514" s="126"/>
      <c r="FP514" s="126"/>
      <c r="FZ514" s="126"/>
      <c r="GJ514" s="126"/>
      <c r="GT514" s="126"/>
      <c r="HD514" s="126"/>
      <c r="HN514" s="126"/>
      <c r="HX514" s="126"/>
      <c r="IH514" s="126"/>
      <c r="IR514" s="126"/>
      <c r="JB514" s="126"/>
      <c r="JL514" s="126"/>
      <c r="JV514" s="126"/>
      <c r="KF514" s="126"/>
      <c r="KP514" s="126"/>
      <c r="KZ514" s="126"/>
      <c r="LJ514" s="126"/>
      <c r="LT514" s="126"/>
    </row>
    <row xmlns:x14ac="http://schemas.microsoft.com/office/spreadsheetml/2009/9/ac" r="515" s="3" customFormat="true" x14ac:dyDescent="0.25">
      <c r="A515" s="401"/>
      <c r="B515" s="126"/>
      <c r="L515" s="126"/>
      <c r="V515" s="126"/>
      <c r="AF515" s="126"/>
      <c r="AP515" s="126"/>
      <c r="AZ515" s="126"/>
      <c r="BJ515" s="126"/>
      <c r="BT515" s="126"/>
      <c r="CD515" s="126"/>
      <c r="CN515" s="126"/>
      <c r="CO515" s="126"/>
      <c r="CP515" s="126"/>
      <c r="CQ515" s="126"/>
      <c r="CR515" s="126"/>
      <c r="CS515" s="126"/>
      <c r="CT515" s="126"/>
      <c r="CU515" s="126"/>
      <c r="CX515" s="126"/>
      <c r="DH515" s="126"/>
      <c r="DR515" s="126"/>
      <c r="EB515" s="126"/>
      <c r="EL515" s="126"/>
      <c r="EV515" s="126"/>
      <c r="FF515" s="126"/>
      <c r="FP515" s="126"/>
      <c r="FZ515" s="126"/>
      <c r="GJ515" s="126"/>
      <c r="GT515" s="126"/>
      <c r="HD515" s="126"/>
      <c r="HN515" s="126"/>
      <c r="HX515" s="126"/>
      <c r="IH515" s="126"/>
      <c r="IR515" s="126"/>
      <c r="JB515" s="126"/>
      <c r="JL515" s="126"/>
      <c r="JV515" s="126"/>
      <c r="KF515" s="126"/>
      <c r="KP515" s="126"/>
      <c r="KZ515" s="126"/>
      <c r="LJ515" s="126"/>
      <c r="LT515" s="126"/>
    </row>
    <row xmlns:x14ac="http://schemas.microsoft.com/office/spreadsheetml/2009/9/ac" r="516" s="3" customFormat="true" x14ac:dyDescent="0.25">
      <c r="A516" s="401"/>
      <c r="B516" s="126"/>
      <c r="L516" s="126"/>
      <c r="V516" s="126"/>
      <c r="AF516" s="126"/>
      <c r="AP516" s="126"/>
      <c r="AZ516" s="126"/>
      <c r="BJ516" s="126"/>
      <c r="BT516" s="126"/>
      <c r="CD516" s="126"/>
      <c r="CN516" s="126"/>
      <c r="CO516" s="126"/>
      <c r="CP516" s="126"/>
      <c r="CQ516" s="126"/>
      <c r="CR516" s="126"/>
      <c r="CS516" s="126"/>
      <c r="CT516" s="126"/>
      <c r="CU516" s="126"/>
      <c r="CX516" s="126"/>
      <c r="DH516" s="126"/>
      <c r="DR516" s="126"/>
      <c r="EB516" s="126"/>
      <c r="EL516" s="126"/>
      <c r="EV516" s="126"/>
      <c r="FF516" s="126"/>
      <c r="FP516" s="126"/>
      <c r="FZ516" s="126"/>
      <c r="GJ516" s="126"/>
      <c r="GT516" s="126"/>
      <c r="HD516" s="126"/>
      <c r="HN516" s="126"/>
      <c r="HX516" s="126"/>
      <c r="IH516" s="126"/>
      <c r="IR516" s="126"/>
      <c r="JB516" s="126"/>
      <c r="JL516" s="126"/>
      <c r="JV516" s="126"/>
      <c r="KF516" s="126"/>
      <c r="KP516" s="126"/>
      <c r="KZ516" s="126"/>
      <c r="LJ516" s="126"/>
      <c r="LT516" s="126"/>
    </row>
    <row xmlns:x14ac="http://schemas.microsoft.com/office/spreadsheetml/2009/9/ac" r="517" s="3" customFormat="true" x14ac:dyDescent="0.25">
      <c r="A517" s="401"/>
      <c r="B517" s="126"/>
      <c r="L517" s="126"/>
      <c r="V517" s="126"/>
      <c r="AF517" s="126"/>
      <c r="AP517" s="126"/>
      <c r="AZ517" s="126"/>
      <c r="BJ517" s="126"/>
      <c r="BT517" s="126"/>
      <c r="CD517" s="126"/>
      <c r="CN517" s="126"/>
      <c r="CO517" s="126"/>
      <c r="CP517" s="126"/>
      <c r="CQ517" s="126"/>
      <c r="CR517" s="126"/>
      <c r="CS517" s="126"/>
      <c r="CT517" s="126"/>
      <c r="CU517" s="126"/>
      <c r="CX517" s="126"/>
      <c r="DH517" s="126"/>
      <c r="DR517" s="126"/>
      <c r="EB517" s="126"/>
      <c r="EL517" s="126"/>
      <c r="EV517" s="126"/>
      <c r="FF517" s="126"/>
      <c r="FP517" s="126"/>
      <c r="FZ517" s="126"/>
      <c r="GJ517" s="126"/>
      <c r="GT517" s="126"/>
      <c r="HD517" s="126"/>
      <c r="HN517" s="126"/>
      <c r="HX517" s="126"/>
      <c r="IH517" s="126"/>
      <c r="IR517" s="126"/>
      <c r="JB517" s="126"/>
      <c r="JL517" s="126"/>
      <c r="JV517" s="126"/>
      <c r="KF517" s="126"/>
      <c r="KP517" s="126"/>
      <c r="KZ517" s="126"/>
      <c r="LJ517" s="126"/>
      <c r="LT517" s="126"/>
    </row>
    <row xmlns:x14ac="http://schemas.microsoft.com/office/spreadsheetml/2009/9/ac" r="518" s="3" customFormat="true" x14ac:dyDescent="0.25">
      <c r="A518" s="401"/>
      <c r="B518" s="126"/>
      <c r="L518" s="126"/>
      <c r="V518" s="126"/>
      <c r="AF518" s="126"/>
      <c r="AP518" s="126"/>
      <c r="AZ518" s="126"/>
      <c r="BJ518" s="126"/>
      <c r="BT518" s="126"/>
      <c r="CD518" s="126"/>
      <c r="CN518" s="126"/>
      <c r="CO518" s="126"/>
      <c r="CP518" s="126"/>
      <c r="CQ518" s="126"/>
      <c r="CR518" s="126"/>
      <c r="CS518" s="126"/>
      <c r="CT518" s="126"/>
      <c r="CU518" s="126"/>
      <c r="CX518" s="126"/>
      <c r="DH518" s="126"/>
      <c r="DR518" s="126"/>
      <c r="EB518" s="126"/>
      <c r="EL518" s="126"/>
      <c r="EV518" s="126"/>
      <c r="FF518" s="126"/>
      <c r="FP518" s="126"/>
      <c r="FZ518" s="126"/>
      <c r="GJ518" s="126"/>
      <c r="GT518" s="126"/>
      <c r="HD518" s="126"/>
      <c r="HN518" s="126"/>
      <c r="HX518" s="126"/>
      <c r="IH518" s="126"/>
      <c r="IR518" s="126"/>
      <c r="JB518" s="126"/>
      <c r="JL518" s="126"/>
      <c r="JV518" s="126"/>
      <c r="KF518" s="126"/>
      <c r="KP518" s="126"/>
      <c r="KZ518" s="126"/>
      <c r="LJ518" s="126"/>
      <c r="LT518" s="126"/>
    </row>
    <row xmlns:x14ac="http://schemas.microsoft.com/office/spreadsheetml/2009/9/ac" r="519" s="3" customFormat="true" x14ac:dyDescent="0.25">
      <c r="A519" s="401"/>
      <c r="B519" s="126"/>
      <c r="L519" s="126"/>
      <c r="V519" s="126"/>
      <c r="AF519" s="126"/>
      <c r="AP519" s="126"/>
      <c r="AZ519" s="126"/>
      <c r="BJ519" s="126"/>
      <c r="BT519" s="126"/>
      <c r="CD519" s="126"/>
      <c r="CN519" s="126"/>
      <c r="CO519" s="126"/>
      <c r="CP519" s="126"/>
      <c r="CQ519" s="126"/>
      <c r="CR519" s="126"/>
      <c r="CS519" s="126"/>
      <c r="CT519" s="126"/>
      <c r="CU519" s="126"/>
      <c r="CX519" s="126"/>
      <c r="DH519" s="126"/>
      <c r="DR519" s="126"/>
      <c r="EB519" s="126"/>
      <c r="EL519" s="126"/>
      <c r="EV519" s="126"/>
      <c r="FF519" s="126"/>
      <c r="FP519" s="126"/>
      <c r="FZ519" s="126"/>
      <c r="GJ519" s="126"/>
      <c r="GT519" s="126"/>
      <c r="HD519" s="126"/>
      <c r="HN519" s="126"/>
      <c r="HX519" s="126"/>
      <c r="IH519" s="126"/>
      <c r="IR519" s="126"/>
      <c r="JB519" s="126"/>
      <c r="JL519" s="126"/>
      <c r="JV519" s="126"/>
      <c r="KF519" s="126"/>
      <c r="KP519" s="126"/>
      <c r="KZ519" s="126"/>
      <c r="LJ519" s="126"/>
      <c r="LT519" s="126"/>
    </row>
    <row xmlns:x14ac="http://schemas.microsoft.com/office/spreadsheetml/2009/9/ac" r="520" s="3" customFormat="true" x14ac:dyDescent="0.25">
      <c r="A520" s="401"/>
      <c r="B520" s="126"/>
      <c r="L520" s="126"/>
      <c r="V520" s="126"/>
      <c r="AF520" s="126"/>
      <c r="AP520" s="126"/>
      <c r="AZ520" s="126"/>
      <c r="BJ520" s="126"/>
      <c r="BT520" s="126"/>
      <c r="CD520" s="126"/>
      <c r="CN520" s="126"/>
      <c r="CO520" s="126"/>
      <c r="CP520" s="126"/>
      <c r="CQ520" s="126"/>
      <c r="CR520" s="126"/>
      <c r="CS520" s="126"/>
      <c r="CT520" s="126"/>
      <c r="CU520" s="126"/>
      <c r="CX520" s="126"/>
      <c r="DH520" s="126"/>
      <c r="DR520" s="126"/>
      <c r="EB520" s="126"/>
      <c r="EL520" s="126"/>
      <c r="EV520" s="126"/>
      <c r="FF520" s="126"/>
      <c r="FP520" s="126"/>
      <c r="FZ520" s="126"/>
      <c r="GJ520" s="126"/>
      <c r="GT520" s="126"/>
      <c r="HD520" s="126"/>
      <c r="HN520" s="126"/>
      <c r="HX520" s="126"/>
      <c r="IH520" s="126"/>
      <c r="IR520" s="126"/>
      <c r="JB520" s="126"/>
      <c r="JL520" s="126"/>
      <c r="JV520" s="126"/>
      <c r="KF520" s="126"/>
      <c r="KP520" s="126"/>
      <c r="KZ520" s="126"/>
      <c r="LJ520" s="126"/>
      <c r="LT520" s="126"/>
    </row>
    <row xmlns:x14ac="http://schemas.microsoft.com/office/spreadsheetml/2009/9/ac" r="521" s="3" customFormat="true" x14ac:dyDescent="0.25">
      <c r="A521" s="401"/>
      <c r="B521" s="126"/>
      <c r="L521" s="126"/>
      <c r="V521" s="126"/>
      <c r="AF521" s="126"/>
      <c r="AP521" s="126"/>
      <c r="AZ521" s="126"/>
      <c r="BJ521" s="126"/>
      <c r="BT521" s="126"/>
      <c r="CD521" s="126"/>
      <c r="CN521" s="126"/>
      <c r="CO521" s="126"/>
      <c r="CP521" s="126"/>
      <c r="CQ521" s="126"/>
      <c r="CR521" s="126"/>
      <c r="CS521" s="126"/>
      <c r="CT521" s="126"/>
      <c r="CU521" s="126"/>
      <c r="CX521" s="126"/>
      <c r="DH521" s="126"/>
      <c r="DR521" s="126"/>
      <c r="EB521" s="126"/>
      <c r="EL521" s="126"/>
      <c r="EV521" s="126"/>
      <c r="FF521" s="126"/>
      <c r="FP521" s="126"/>
      <c r="FZ521" s="126"/>
      <c r="GJ521" s="126"/>
      <c r="GT521" s="126"/>
      <c r="HD521" s="126"/>
      <c r="HN521" s="126"/>
      <c r="HX521" s="126"/>
      <c r="IH521" s="126"/>
      <c r="IR521" s="126"/>
      <c r="JB521" s="126"/>
      <c r="JL521" s="126"/>
      <c r="JV521" s="126"/>
      <c r="KF521" s="126"/>
      <c r="KP521" s="126"/>
      <c r="KZ521" s="126"/>
      <c r="LJ521" s="126"/>
      <c r="LT521" s="126"/>
    </row>
    <row xmlns:x14ac="http://schemas.microsoft.com/office/spreadsheetml/2009/9/ac" r="522" s="3" customFormat="true" x14ac:dyDescent="0.25">
      <c r="A522" s="401"/>
      <c r="B522" s="126"/>
      <c r="L522" s="126"/>
      <c r="V522" s="126"/>
      <c r="AF522" s="126"/>
      <c r="AP522" s="126"/>
      <c r="AZ522" s="126"/>
      <c r="BJ522" s="126"/>
      <c r="BT522" s="126"/>
      <c r="CD522" s="126"/>
      <c r="CN522" s="126"/>
      <c r="CO522" s="126"/>
      <c r="CP522" s="126"/>
      <c r="CQ522" s="126"/>
      <c r="CR522" s="126"/>
      <c r="CS522" s="126"/>
      <c r="CT522" s="126"/>
      <c r="CU522" s="126"/>
      <c r="CX522" s="126"/>
      <c r="DH522" s="126"/>
      <c r="DR522" s="126"/>
      <c r="EB522" s="126"/>
      <c r="EL522" s="126"/>
      <c r="EV522" s="126"/>
      <c r="FF522" s="126"/>
      <c r="FP522" s="126"/>
      <c r="FZ522" s="126"/>
      <c r="GJ522" s="126"/>
      <c r="GT522" s="126"/>
      <c r="HD522" s="126"/>
      <c r="HN522" s="126"/>
      <c r="HX522" s="126"/>
      <c r="IH522" s="126"/>
      <c r="IR522" s="126"/>
      <c r="JB522" s="126"/>
      <c r="JL522" s="126"/>
      <c r="JV522" s="126"/>
      <c r="KF522" s="126"/>
      <c r="KP522" s="126"/>
      <c r="KZ522" s="126"/>
      <c r="LJ522" s="126"/>
      <c r="LT522" s="126"/>
    </row>
    <row xmlns:x14ac="http://schemas.microsoft.com/office/spreadsheetml/2009/9/ac" r="523" s="3" customFormat="true" x14ac:dyDescent="0.25">
      <c r="A523" s="401"/>
      <c r="B523" s="126"/>
      <c r="L523" s="126"/>
      <c r="V523" s="126"/>
      <c r="AF523" s="126"/>
      <c r="AP523" s="126"/>
      <c r="AZ523" s="126"/>
      <c r="BJ523" s="126"/>
      <c r="BT523" s="126"/>
      <c r="CD523" s="126"/>
      <c r="CN523" s="126"/>
      <c r="CO523" s="126"/>
      <c r="CP523" s="126"/>
      <c r="CQ523" s="126"/>
      <c r="CR523" s="126"/>
      <c r="CS523" s="126"/>
      <c r="CT523" s="126"/>
      <c r="CU523" s="126"/>
      <c r="CX523" s="126"/>
      <c r="DH523" s="126"/>
      <c r="DR523" s="126"/>
      <c r="EB523" s="126"/>
      <c r="EL523" s="126"/>
      <c r="EV523" s="126"/>
      <c r="FF523" s="126"/>
      <c r="FP523" s="126"/>
      <c r="FZ523" s="126"/>
      <c r="GJ523" s="126"/>
      <c r="GT523" s="126"/>
      <c r="HD523" s="126"/>
      <c r="HN523" s="126"/>
      <c r="HX523" s="126"/>
      <c r="IH523" s="126"/>
      <c r="IR523" s="126"/>
      <c r="JB523" s="126"/>
      <c r="JL523" s="126"/>
      <c r="JV523" s="126"/>
      <c r="KF523" s="126"/>
      <c r="KP523" s="126"/>
      <c r="KZ523" s="126"/>
      <c r="LJ523" s="126"/>
      <c r="LT523" s="126"/>
    </row>
    <row xmlns:x14ac="http://schemas.microsoft.com/office/spreadsheetml/2009/9/ac" r="524" s="3" customFormat="true" x14ac:dyDescent="0.25">
      <c r="A524" s="401"/>
      <c r="B524" s="126"/>
      <c r="L524" s="126"/>
      <c r="V524" s="126"/>
      <c r="AF524" s="126"/>
      <c r="AP524" s="126"/>
      <c r="AZ524" s="126"/>
      <c r="BJ524" s="126"/>
      <c r="BT524" s="126"/>
      <c r="CD524" s="126"/>
      <c r="CN524" s="126"/>
      <c r="CO524" s="126"/>
      <c r="CP524" s="126"/>
      <c r="CQ524" s="126"/>
      <c r="CR524" s="126"/>
      <c r="CS524" s="126"/>
      <c r="CT524" s="126"/>
      <c r="CU524" s="126"/>
      <c r="CX524" s="126"/>
      <c r="DH524" s="126"/>
      <c r="DR524" s="126"/>
      <c r="EB524" s="126"/>
      <c r="EL524" s="126"/>
      <c r="EV524" s="126"/>
      <c r="FF524" s="126"/>
      <c r="FP524" s="126"/>
      <c r="FZ524" s="126"/>
      <c r="GJ524" s="126"/>
      <c r="GT524" s="126"/>
      <c r="HD524" s="126"/>
      <c r="HN524" s="126"/>
      <c r="HX524" s="126"/>
      <c r="IH524" s="126"/>
      <c r="IR524" s="126"/>
      <c r="JB524" s="126"/>
      <c r="JL524" s="126"/>
      <c r="JV524" s="126"/>
      <c r="KF524" s="126"/>
      <c r="KP524" s="126"/>
      <c r="KZ524" s="126"/>
      <c r="LJ524" s="126"/>
      <c r="LT524" s="126"/>
    </row>
    <row xmlns:x14ac="http://schemas.microsoft.com/office/spreadsheetml/2009/9/ac" r="525" s="3" customFormat="true" x14ac:dyDescent="0.25">
      <c r="A525" s="401"/>
      <c r="B525" s="126"/>
      <c r="L525" s="126"/>
      <c r="V525" s="126"/>
      <c r="AF525" s="126"/>
      <c r="AP525" s="126"/>
      <c r="AZ525" s="126"/>
      <c r="BJ525" s="126"/>
      <c r="BT525" s="126"/>
      <c r="CD525" s="126"/>
      <c r="CN525" s="126"/>
      <c r="CO525" s="126"/>
      <c r="CP525" s="126"/>
      <c r="CQ525" s="126"/>
      <c r="CR525" s="126"/>
      <c r="CS525" s="126"/>
      <c r="CT525" s="126"/>
      <c r="CU525" s="126"/>
      <c r="CX525" s="126"/>
      <c r="DH525" s="126"/>
      <c r="DR525" s="126"/>
      <c r="EB525" s="126"/>
      <c r="EL525" s="126"/>
      <c r="EV525" s="126"/>
      <c r="FF525" s="126"/>
      <c r="FP525" s="126"/>
      <c r="FZ525" s="126"/>
      <c r="GJ525" s="126"/>
      <c r="GT525" s="126"/>
      <c r="HD525" s="126"/>
      <c r="HN525" s="126"/>
      <c r="HX525" s="126"/>
      <c r="IH525" s="126"/>
      <c r="IR525" s="126"/>
      <c r="JB525" s="126"/>
      <c r="JL525" s="126"/>
      <c r="JV525" s="126"/>
      <c r="KF525" s="126"/>
      <c r="KP525" s="126"/>
      <c r="KZ525" s="126"/>
      <c r="LJ525" s="126"/>
      <c r="LT525" s="126"/>
    </row>
    <row xmlns:x14ac="http://schemas.microsoft.com/office/spreadsheetml/2009/9/ac" r="526" s="3" customFormat="true" x14ac:dyDescent="0.25">
      <c r="A526" s="401"/>
      <c r="B526" s="126"/>
      <c r="L526" s="126"/>
      <c r="V526" s="126"/>
      <c r="AF526" s="126"/>
      <c r="AP526" s="126"/>
      <c r="AZ526" s="126"/>
      <c r="BJ526" s="126"/>
      <c r="BT526" s="126"/>
      <c r="CD526" s="126"/>
      <c r="CN526" s="126"/>
      <c r="CO526" s="126"/>
      <c r="CP526" s="126"/>
      <c r="CQ526" s="126"/>
      <c r="CR526" s="126"/>
      <c r="CS526" s="126"/>
      <c r="CT526" s="126"/>
      <c r="CU526" s="126"/>
      <c r="CX526" s="126"/>
      <c r="DH526" s="126"/>
      <c r="DR526" s="126"/>
      <c r="EB526" s="126"/>
      <c r="EL526" s="126"/>
      <c r="EV526" s="126"/>
      <c r="FF526" s="126"/>
      <c r="FP526" s="126"/>
      <c r="FZ526" s="126"/>
      <c r="GJ526" s="126"/>
      <c r="GT526" s="126"/>
      <c r="HD526" s="126"/>
      <c r="HN526" s="126"/>
      <c r="HX526" s="126"/>
      <c r="IH526" s="126"/>
      <c r="IR526" s="126"/>
      <c r="JB526" s="126"/>
      <c r="JL526" s="126"/>
      <c r="JV526" s="126"/>
      <c r="KF526" s="126"/>
      <c r="KP526" s="126"/>
      <c r="KZ526" s="126"/>
      <c r="LJ526" s="126"/>
      <c r="LT526" s="126"/>
    </row>
    <row xmlns:x14ac="http://schemas.microsoft.com/office/spreadsheetml/2009/9/ac" r="527" s="3" customFormat="true" x14ac:dyDescent="0.25">
      <c r="A527" s="401"/>
      <c r="B527" s="126"/>
      <c r="L527" s="126"/>
      <c r="V527" s="126"/>
      <c r="AF527" s="126"/>
      <c r="AP527" s="126"/>
      <c r="AZ527" s="126"/>
      <c r="BJ527" s="126"/>
      <c r="BT527" s="126"/>
      <c r="CD527" s="126"/>
      <c r="CN527" s="126"/>
      <c r="CO527" s="126"/>
      <c r="CP527" s="126"/>
      <c r="CQ527" s="126"/>
      <c r="CR527" s="126"/>
      <c r="CS527" s="126"/>
      <c r="CT527" s="126"/>
      <c r="CU527" s="126"/>
      <c r="CX527" s="126"/>
      <c r="DH527" s="126"/>
      <c r="DR527" s="126"/>
      <c r="EB527" s="126"/>
      <c r="EL527" s="126"/>
      <c r="EV527" s="126"/>
      <c r="FF527" s="126"/>
      <c r="FP527" s="126"/>
      <c r="FZ527" s="126"/>
      <c r="GJ527" s="126"/>
      <c r="GT527" s="126"/>
      <c r="HD527" s="126"/>
      <c r="HN527" s="126"/>
      <c r="HX527" s="126"/>
      <c r="IH527" s="126"/>
      <c r="IR527" s="126"/>
      <c r="JB527" s="126"/>
      <c r="JL527" s="126"/>
      <c r="JV527" s="126"/>
      <c r="KF527" s="126"/>
      <c r="KP527" s="126"/>
      <c r="KZ527" s="126"/>
      <c r="LJ527" s="126"/>
      <c r="LT527" s="126"/>
    </row>
    <row xmlns:x14ac="http://schemas.microsoft.com/office/spreadsheetml/2009/9/ac" r="528" s="3" customFormat="true" x14ac:dyDescent="0.25">
      <c r="A528" s="401"/>
      <c r="B528" s="126"/>
      <c r="L528" s="126"/>
      <c r="V528" s="126"/>
      <c r="AF528" s="126"/>
      <c r="AP528" s="126"/>
      <c r="AZ528" s="126"/>
      <c r="BJ528" s="126"/>
      <c r="BT528" s="126"/>
      <c r="CD528" s="126"/>
      <c r="CN528" s="126"/>
      <c r="CO528" s="126"/>
      <c r="CP528" s="126"/>
      <c r="CQ528" s="126"/>
      <c r="CR528" s="126"/>
      <c r="CS528" s="126"/>
      <c r="CT528" s="126"/>
      <c r="CU528" s="126"/>
      <c r="CX528" s="126"/>
      <c r="DH528" s="126"/>
      <c r="DR528" s="126"/>
      <c r="EB528" s="126"/>
      <c r="EL528" s="126"/>
      <c r="EV528" s="126"/>
      <c r="FF528" s="126"/>
      <c r="FP528" s="126"/>
      <c r="FZ528" s="126"/>
      <c r="GJ528" s="126"/>
      <c r="GT528" s="126"/>
      <c r="HD528" s="126"/>
      <c r="HN528" s="126"/>
      <c r="HX528" s="126"/>
      <c r="IH528" s="126"/>
      <c r="IR528" s="126"/>
      <c r="JB528" s="126"/>
      <c r="JL528" s="126"/>
      <c r="JV528" s="126"/>
      <c r="KF528" s="126"/>
      <c r="KP528" s="126"/>
      <c r="KZ528" s="126"/>
      <c r="LJ528" s="126"/>
      <c r="LT528" s="126"/>
    </row>
    <row xmlns:x14ac="http://schemas.microsoft.com/office/spreadsheetml/2009/9/ac" r="529" s="3" customFormat="true" x14ac:dyDescent="0.25">
      <c r="A529" s="401"/>
      <c r="B529" s="126"/>
      <c r="L529" s="126"/>
      <c r="V529" s="126"/>
      <c r="AF529" s="126"/>
      <c r="AP529" s="126"/>
      <c r="AZ529" s="126"/>
      <c r="BJ529" s="126"/>
      <c r="BT529" s="126"/>
      <c r="CD529" s="126"/>
      <c r="CN529" s="126"/>
      <c r="CO529" s="126"/>
      <c r="CP529" s="126"/>
      <c r="CQ529" s="126"/>
      <c r="CR529" s="126"/>
      <c r="CS529" s="126"/>
      <c r="CT529" s="126"/>
      <c r="CU529" s="126"/>
      <c r="CX529" s="126"/>
      <c r="DH529" s="126"/>
      <c r="DR529" s="126"/>
      <c r="EB529" s="126"/>
      <c r="EL529" s="126"/>
      <c r="EV529" s="126"/>
      <c r="FF529" s="126"/>
      <c r="FP529" s="126"/>
      <c r="FZ529" s="126"/>
      <c r="GJ529" s="126"/>
      <c r="GT529" s="126"/>
      <c r="HD529" s="126"/>
      <c r="HN529" s="126"/>
      <c r="HX529" s="126"/>
      <c r="IH529" s="126"/>
      <c r="IR529" s="126"/>
      <c r="JB529" s="126"/>
      <c r="JL529" s="126"/>
      <c r="JV529" s="126"/>
      <c r="KF529" s="126"/>
      <c r="KP529" s="126"/>
      <c r="KZ529" s="126"/>
      <c r="LJ529" s="126"/>
      <c r="LT529" s="126"/>
    </row>
    <row xmlns:x14ac="http://schemas.microsoft.com/office/spreadsheetml/2009/9/ac" r="530" s="3" customFormat="true" x14ac:dyDescent="0.25">
      <c r="A530" s="401"/>
      <c r="B530" s="126"/>
      <c r="L530" s="126"/>
      <c r="V530" s="126"/>
      <c r="AF530" s="126"/>
      <c r="AP530" s="126"/>
      <c r="AZ530" s="126"/>
      <c r="BJ530" s="126"/>
      <c r="BT530" s="126"/>
      <c r="CD530" s="126"/>
      <c r="CN530" s="126"/>
      <c r="CO530" s="126"/>
      <c r="CP530" s="126"/>
      <c r="CQ530" s="126"/>
      <c r="CR530" s="126"/>
      <c r="CS530" s="126"/>
      <c r="CT530" s="126"/>
      <c r="CU530" s="126"/>
      <c r="CX530" s="126"/>
      <c r="DH530" s="126"/>
      <c r="DR530" s="126"/>
      <c r="EB530" s="126"/>
      <c r="EL530" s="126"/>
      <c r="EV530" s="126"/>
      <c r="FF530" s="126"/>
      <c r="FP530" s="126"/>
      <c r="FZ530" s="126"/>
      <c r="GJ530" s="126"/>
      <c r="GT530" s="126"/>
      <c r="HD530" s="126"/>
      <c r="HN530" s="126"/>
      <c r="HX530" s="126"/>
      <c r="IH530" s="126"/>
      <c r="IR530" s="126"/>
      <c r="JB530" s="126"/>
      <c r="JL530" s="126"/>
      <c r="JV530" s="126"/>
      <c r="KF530" s="126"/>
      <c r="KP530" s="126"/>
      <c r="KZ530" s="126"/>
      <c r="LJ530" s="126"/>
      <c r="LT530" s="126"/>
    </row>
    <row xmlns:x14ac="http://schemas.microsoft.com/office/spreadsheetml/2009/9/ac" r="531" s="3" customFormat="true" x14ac:dyDescent="0.25">
      <c r="A531" s="401"/>
      <c r="B531" s="126"/>
      <c r="L531" s="126"/>
      <c r="V531" s="126"/>
      <c r="AF531" s="126"/>
      <c r="AP531" s="126"/>
      <c r="AZ531" s="126"/>
      <c r="BJ531" s="126"/>
      <c r="BT531" s="126"/>
      <c r="CD531" s="126"/>
      <c r="CN531" s="126"/>
      <c r="CO531" s="126"/>
      <c r="CP531" s="126"/>
      <c r="CQ531" s="126"/>
      <c r="CR531" s="126"/>
      <c r="CS531" s="126"/>
      <c r="CT531" s="126"/>
      <c r="CU531" s="126"/>
      <c r="CX531" s="126"/>
      <c r="DH531" s="126"/>
      <c r="DR531" s="126"/>
      <c r="EB531" s="126"/>
      <c r="EL531" s="126"/>
      <c r="EV531" s="126"/>
      <c r="FF531" s="126"/>
      <c r="FP531" s="126"/>
      <c r="FZ531" s="126"/>
      <c r="GJ531" s="126"/>
      <c r="GT531" s="126"/>
      <c r="HD531" s="126"/>
      <c r="HN531" s="126"/>
      <c r="HX531" s="126"/>
      <c r="IH531" s="126"/>
      <c r="IR531" s="126"/>
      <c r="JB531" s="126"/>
      <c r="JL531" s="126"/>
      <c r="JV531" s="126"/>
      <c r="KF531" s="126"/>
      <c r="KP531" s="126"/>
      <c r="KZ531" s="126"/>
      <c r="LJ531" s="126"/>
      <c r="LT531" s="126"/>
    </row>
    <row xmlns:x14ac="http://schemas.microsoft.com/office/spreadsheetml/2009/9/ac" r="532" s="3" customFormat="true" x14ac:dyDescent="0.25">
      <c r="A532" s="401"/>
      <c r="B532" s="126"/>
      <c r="L532" s="126"/>
      <c r="V532" s="126"/>
      <c r="AF532" s="126"/>
      <c r="AP532" s="126"/>
      <c r="AZ532" s="126"/>
      <c r="BJ532" s="126"/>
      <c r="BT532" s="126"/>
      <c r="CD532" s="126"/>
      <c r="CN532" s="126"/>
      <c r="CO532" s="126"/>
      <c r="CP532" s="126"/>
      <c r="CQ532" s="126"/>
      <c r="CR532" s="126"/>
      <c r="CS532" s="126"/>
      <c r="CT532" s="126"/>
      <c r="CU532" s="126"/>
      <c r="CX532" s="126"/>
      <c r="DH532" s="126"/>
      <c r="DR532" s="126"/>
      <c r="EB532" s="126"/>
      <c r="EL532" s="126"/>
      <c r="EV532" s="126"/>
      <c r="FF532" s="126"/>
      <c r="FP532" s="126"/>
      <c r="FZ532" s="126"/>
      <c r="GJ532" s="126"/>
      <c r="GT532" s="126"/>
      <c r="HD532" s="126"/>
      <c r="HN532" s="126"/>
      <c r="HX532" s="126"/>
      <c r="IH532" s="126"/>
      <c r="IR532" s="126"/>
      <c r="JB532" s="126"/>
      <c r="JL532" s="126"/>
      <c r="JV532" s="126"/>
      <c r="KF532" s="126"/>
      <c r="KP532" s="126"/>
      <c r="KZ532" s="126"/>
      <c r="LJ532" s="126"/>
      <c r="LT532" s="126"/>
    </row>
    <row xmlns:x14ac="http://schemas.microsoft.com/office/spreadsheetml/2009/9/ac" r="533" s="3" customFormat="true" x14ac:dyDescent="0.25">
      <c r="A533" s="401"/>
      <c r="B533" s="126"/>
      <c r="L533" s="126"/>
      <c r="V533" s="126"/>
      <c r="AF533" s="126"/>
      <c r="AP533" s="126"/>
      <c r="AZ533" s="126"/>
      <c r="BJ533" s="126"/>
      <c r="BT533" s="126"/>
      <c r="CD533" s="126"/>
      <c r="CN533" s="126"/>
      <c r="CO533" s="126"/>
      <c r="CP533" s="126"/>
      <c r="CQ533" s="126"/>
      <c r="CR533" s="126"/>
      <c r="CS533" s="126"/>
      <c r="CT533" s="126"/>
      <c r="CU533" s="126"/>
      <c r="CX533" s="126"/>
      <c r="DH533" s="126"/>
      <c r="DR533" s="126"/>
      <c r="EB533" s="126"/>
      <c r="EL533" s="126"/>
      <c r="EV533" s="126"/>
      <c r="FF533" s="126"/>
      <c r="FP533" s="126"/>
      <c r="FZ533" s="126"/>
      <c r="GJ533" s="126"/>
      <c r="GT533" s="126"/>
      <c r="HD533" s="126"/>
      <c r="HN533" s="126"/>
      <c r="HX533" s="126"/>
      <c r="IH533" s="126"/>
      <c r="IR533" s="126"/>
      <c r="JB533" s="126"/>
      <c r="JL533" s="126"/>
      <c r="JV533" s="126"/>
      <c r="KF533" s="126"/>
      <c r="KP533" s="126"/>
      <c r="KZ533" s="126"/>
      <c r="LJ533" s="126"/>
      <c r="LT533" s="126"/>
    </row>
    <row xmlns:x14ac="http://schemas.microsoft.com/office/spreadsheetml/2009/9/ac" r="534" s="3" customFormat="true" x14ac:dyDescent="0.25">
      <c r="A534" s="401"/>
      <c r="B534" s="126"/>
      <c r="L534" s="126"/>
      <c r="V534" s="126"/>
      <c r="AF534" s="126"/>
      <c r="AP534" s="126"/>
      <c r="AZ534" s="126"/>
      <c r="BJ534" s="126"/>
      <c r="BT534" s="126"/>
      <c r="CD534" s="126"/>
      <c r="CN534" s="126"/>
      <c r="CO534" s="126"/>
      <c r="CP534" s="126"/>
      <c r="CQ534" s="126"/>
      <c r="CR534" s="126"/>
      <c r="CS534" s="126"/>
      <c r="CT534" s="126"/>
      <c r="CU534" s="126"/>
      <c r="CX534" s="126"/>
      <c r="DH534" s="126"/>
      <c r="DR534" s="126"/>
      <c r="EB534" s="126"/>
      <c r="EL534" s="126"/>
      <c r="EV534" s="126"/>
      <c r="FF534" s="126"/>
      <c r="FP534" s="126"/>
      <c r="FZ534" s="126"/>
      <c r="GJ534" s="126"/>
      <c r="GT534" s="126"/>
      <c r="HD534" s="126"/>
      <c r="HN534" s="126"/>
      <c r="HX534" s="126"/>
      <c r="IH534" s="126"/>
      <c r="IR534" s="126"/>
      <c r="JB534" s="126"/>
      <c r="JL534" s="126"/>
      <c r="JV534" s="126"/>
      <c r="KF534" s="126"/>
      <c r="KP534" s="126"/>
      <c r="KZ534" s="126"/>
      <c r="LJ534" s="126"/>
      <c r="LT534" s="126"/>
    </row>
    <row xmlns:x14ac="http://schemas.microsoft.com/office/spreadsheetml/2009/9/ac" r="535" s="3" customFormat="true" x14ac:dyDescent="0.25">
      <c r="A535" s="401"/>
      <c r="B535" s="126"/>
      <c r="L535" s="126"/>
      <c r="V535" s="126"/>
      <c r="AF535" s="126"/>
      <c r="AP535" s="126"/>
      <c r="AZ535" s="126"/>
      <c r="BJ535" s="126"/>
      <c r="BT535" s="126"/>
      <c r="CD535" s="126"/>
      <c r="CN535" s="126"/>
      <c r="CO535" s="126"/>
      <c r="CP535" s="126"/>
      <c r="CQ535" s="126"/>
      <c r="CR535" s="126"/>
      <c r="CS535" s="126"/>
      <c r="CT535" s="126"/>
      <c r="CU535" s="126"/>
      <c r="CX535" s="126"/>
      <c r="DH535" s="126"/>
      <c r="DR535" s="126"/>
      <c r="EB535" s="126"/>
      <c r="EL535" s="126"/>
      <c r="EV535" s="126"/>
      <c r="FF535" s="126"/>
      <c r="FP535" s="126"/>
      <c r="FZ535" s="126"/>
      <c r="GJ535" s="126"/>
      <c r="GT535" s="126"/>
      <c r="HD535" s="126"/>
      <c r="HN535" s="126"/>
      <c r="HX535" s="126"/>
      <c r="IH535" s="126"/>
      <c r="IR535" s="126"/>
      <c r="JB535" s="126"/>
      <c r="JL535" s="126"/>
      <c r="JV535" s="126"/>
      <c r="KF535" s="126"/>
      <c r="KP535" s="126"/>
      <c r="KZ535" s="126"/>
      <c r="LJ535" s="126"/>
      <c r="LT535" s="126"/>
    </row>
    <row xmlns:x14ac="http://schemas.microsoft.com/office/spreadsheetml/2009/9/ac" r="536" s="3" customFormat="true" x14ac:dyDescent="0.25">
      <c r="A536" s="401"/>
      <c r="B536" s="126"/>
      <c r="L536" s="126"/>
      <c r="V536" s="126"/>
      <c r="AF536" s="126"/>
      <c r="AP536" s="126"/>
      <c r="AZ536" s="126"/>
      <c r="BJ536" s="126"/>
      <c r="BT536" s="126"/>
      <c r="CD536" s="126"/>
      <c r="CN536" s="126"/>
      <c r="CO536" s="126"/>
      <c r="CP536" s="126"/>
      <c r="CQ536" s="126"/>
      <c r="CR536" s="126"/>
      <c r="CS536" s="126"/>
      <c r="CT536" s="126"/>
      <c r="CU536" s="126"/>
      <c r="CX536" s="126"/>
      <c r="DH536" s="126"/>
      <c r="DR536" s="126"/>
      <c r="EB536" s="126"/>
      <c r="EL536" s="126"/>
      <c r="EV536" s="126"/>
      <c r="FF536" s="126"/>
      <c r="FP536" s="126"/>
      <c r="FZ536" s="126"/>
      <c r="GJ536" s="126"/>
      <c r="GT536" s="126"/>
      <c r="HD536" s="126"/>
      <c r="HN536" s="126"/>
      <c r="HX536" s="126"/>
      <c r="IH536" s="126"/>
      <c r="IR536" s="126"/>
      <c r="JB536" s="126"/>
      <c r="JL536" s="126"/>
      <c r="JV536" s="126"/>
      <c r="KF536" s="126"/>
      <c r="KP536" s="126"/>
      <c r="KZ536" s="126"/>
      <c r="LJ536" s="126"/>
      <c r="LT536" s="126"/>
    </row>
    <row xmlns:x14ac="http://schemas.microsoft.com/office/spreadsheetml/2009/9/ac" r="537" s="3" customFormat="true" x14ac:dyDescent="0.25">
      <c r="A537" s="401"/>
      <c r="B537" s="126"/>
      <c r="L537" s="126"/>
      <c r="V537" s="126"/>
      <c r="AF537" s="126"/>
      <c r="AP537" s="126"/>
      <c r="AZ537" s="126"/>
      <c r="BJ537" s="126"/>
      <c r="BT537" s="126"/>
      <c r="CD537" s="126"/>
      <c r="CN537" s="126"/>
      <c r="CO537" s="126"/>
      <c r="CP537" s="126"/>
      <c r="CQ537" s="126"/>
      <c r="CR537" s="126"/>
      <c r="CS537" s="126"/>
      <c r="CT537" s="126"/>
      <c r="CU537" s="126"/>
      <c r="CX537" s="126"/>
      <c r="DH537" s="126"/>
      <c r="DR537" s="126"/>
      <c r="EB537" s="126"/>
      <c r="EL537" s="126"/>
      <c r="EV537" s="126"/>
      <c r="FF537" s="126"/>
      <c r="FP537" s="126"/>
      <c r="FZ537" s="126"/>
      <c r="GJ537" s="126"/>
      <c r="GT537" s="126"/>
      <c r="HD537" s="126"/>
      <c r="HN537" s="126"/>
      <c r="HX537" s="126"/>
      <c r="IH537" s="126"/>
      <c r="IR537" s="126"/>
      <c r="JB537" s="126"/>
      <c r="JL537" s="126"/>
      <c r="JV537" s="126"/>
      <c r="KF537" s="126"/>
      <c r="KP537" s="126"/>
      <c r="KZ537" s="126"/>
      <c r="LJ537" s="126"/>
      <c r="LT537" s="126"/>
    </row>
    <row xmlns:x14ac="http://schemas.microsoft.com/office/spreadsheetml/2009/9/ac" r="538" s="3" customFormat="true" x14ac:dyDescent="0.25">
      <c r="A538" s="401"/>
      <c r="B538" s="126"/>
      <c r="L538" s="126"/>
      <c r="V538" s="126"/>
      <c r="AF538" s="126"/>
      <c r="AP538" s="126"/>
      <c r="AZ538" s="126"/>
      <c r="BJ538" s="126"/>
      <c r="BT538" s="126"/>
      <c r="CD538" s="126"/>
      <c r="CN538" s="126"/>
      <c r="CO538" s="126"/>
      <c r="CP538" s="126"/>
      <c r="CQ538" s="126"/>
      <c r="CR538" s="126"/>
      <c r="CS538" s="126"/>
      <c r="CT538" s="126"/>
      <c r="CU538" s="126"/>
      <c r="CX538" s="126"/>
      <c r="DH538" s="126"/>
      <c r="DR538" s="126"/>
      <c r="EB538" s="126"/>
      <c r="EL538" s="126"/>
      <c r="EV538" s="126"/>
      <c r="FF538" s="126"/>
      <c r="FP538" s="126"/>
      <c r="FZ538" s="126"/>
      <c r="GJ538" s="126"/>
      <c r="GT538" s="126"/>
      <c r="HD538" s="126"/>
      <c r="HN538" s="126"/>
      <c r="HX538" s="126"/>
      <c r="IH538" s="126"/>
      <c r="IR538" s="126"/>
      <c r="JB538" s="126"/>
      <c r="JL538" s="126"/>
      <c r="JV538" s="126"/>
      <c r="KF538" s="126"/>
      <c r="KP538" s="126"/>
      <c r="KZ538" s="126"/>
      <c r="LJ538" s="126"/>
      <c r="LT538" s="126"/>
    </row>
    <row xmlns:x14ac="http://schemas.microsoft.com/office/spreadsheetml/2009/9/ac" r="539" s="3" customFormat="true" x14ac:dyDescent="0.25">
      <c r="A539" s="401"/>
      <c r="B539" s="126"/>
      <c r="L539" s="126"/>
      <c r="V539" s="126"/>
      <c r="AF539" s="126"/>
      <c r="AP539" s="126"/>
      <c r="AZ539" s="126"/>
      <c r="BJ539" s="126"/>
      <c r="BT539" s="126"/>
      <c r="CD539" s="126"/>
      <c r="CN539" s="126"/>
      <c r="CO539" s="126"/>
      <c r="CP539" s="126"/>
      <c r="CQ539" s="126"/>
      <c r="CR539" s="126"/>
      <c r="CS539" s="126"/>
      <c r="CT539" s="126"/>
      <c r="CU539" s="126"/>
      <c r="CX539" s="126"/>
      <c r="DH539" s="126"/>
      <c r="DR539" s="126"/>
      <c r="EB539" s="126"/>
      <c r="EL539" s="126"/>
      <c r="EV539" s="126"/>
      <c r="FF539" s="126"/>
      <c r="FP539" s="126"/>
      <c r="FZ539" s="126"/>
      <c r="GJ539" s="126"/>
      <c r="GT539" s="126"/>
      <c r="HD539" s="126"/>
      <c r="HN539" s="126"/>
      <c r="HX539" s="126"/>
      <c r="IH539" s="126"/>
      <c r="IR539" s="126"/>
      <c r="JB539" s="126"/>
      <c r="JL539" s="126"/>
      <c r="JV539" s="126"/>
      <c r="KF539" s="126"/>
      <c r="KP539" s="126"/>
      <c r="KZ539" s="126"/>
      <c r="LJ539" s="126"/>
      <c r="LT539" s="126"/>
    </row>
    <row xmlns:x14ac="http://schemas.microsoft.com/office/spreadsheetml/2009/9/ac" r="540" s="3" customFormat="true" x14ac:dyDescent="0.25">
      <c r="A540" s="401"/>
      <c r="B540" s="126"/>
      <c r="L540" s="126"/>
      <c r="V540" s="126"/>
      <c r="AF540" s="126"/>
      <c r="AP540" s="126"/>
      <c r="AZ540" s="126"/>
      <c r="BJ540" s="126"/>
      <c r="BT540" s="126"/>
      <c r="CD540" s="126"/>
      <c r="CN540" s="126"/>
      <c r="CO540" s="126"/>
      <c r="CP540" s="126"/>
      <c r="CQ540" s="126"/>
      <c r="CR540" s="126"/>
      <c r="CS540" s="126"/>
      <c r="CT540" s="126"/>
      <c r="CU540" s="126"/>
      <c r="CX540" s="126"/>
      <c r="DH540" s="126"/>
      <c r="DR540" s="126"/>
      <c r="EB540" s="126"/>
      <c r="EL540" s="126"/>
      <c r="EV540" s="126"/>
      <c r="FF540" s="126"/>
      <c r="FP540" s="126"/>
      <c r="FZ540" s="126"/>
      <c r="GJ540" s="126"/>
      <c r="GT540" s="126"/>
      <c r="HD540" s="126"/>
      <c r="HN540" s="126"/>
      <c r="HX540" s="126"/>
      <c r="IH540" s="126"/>
      <c r="IR540" s="126"/>
      <c r="JB540" s="126"/>
      <c r="JL540" s="126"/>
      <c r="JV540" s="126"/>
      <c r="KF540" s="126"/>
      <c r="KP540" s="126"/>
      <c r="KZ540" s="126"/>
      <c r="LJ540" s="126"/>
      <c r="LT540" s="126"/>
    </row>
    <row xmlns:x14ac="http://schemas.microsoft.com/office/spreadsheetml/2009/9/ac" r="541" s="3" customFormat="true" x14ac:dyDescent="0.25">
      <c r="A541" s="401"/>
      <c r="B541" s="126"/>
      <c r="L541" s="126"/>
      <c r="V541" s="126"/>
      <c r="AF541" s="126"/>
      <c r="AP541" s="126"/>
      <c r="AZ541" s="126"/>
      <c r="BJ541" s="126"/>
      <c r="BT541" s="126"/>
      <c r="CD541" s="126"/>
      <c r="CN541" s="126"/>
      <c r="CO541" s="126"/>
      <c r="CP541" s="126"/>
      <c r="CQ541" s="126"/>
      <c r="CR541" s="126"/>
      <c r="CS541" s="126"/>
      <c r="CT541" s="126"/>
      <c r="CU541" s="126"/>
      <c r="CX541" s="126"/>
      <c r="DH541" s="126"/>
      <c r="DR541" s="126"/>
      <c r="EB541" s="126"/>
      <c r="EL541" s="126"/>
      <c r="EV541" s="126"/>
      <c r="FF541" s="126"/>
      <c r="FP541" s="126"/>
      <c r="FZ541" s="126"/>
      <c r="GJ541" s="126"/>
      <c r="GT541" s="126"/>
      <c r="HD541" s="126"/>
      <c r="HN541" s="126"/>
      <c r="HX541" s="126"/>
      <c r="IH541" s="126"/>
      <c r="IR541" s="126"/>
      <c r="JB541" s="126"/>
      <c r="JL541" s="126"/>
      <c r="JV541" s="126"/>
      <c r="KF541" s="126"/>
      <c r="KP541" s="126"/>
      <c r="KZ541" s="126"/>
      <c r="LJ541" s="126"/>
      <c r="LT541" s="126"/>
    </row>
    <row xmlns:x14ac="http://schemas.microsoft.com/office/spreadsheetml/2009/9/ac" r="542" s="3" customFormat="true" x14ac:dyDescent="0.25">
      <c r="A542" s="401"/>
      <c r="B542" s="126"/>
      <c r="L542" s="126"/>
      <c r="V542" s="126"/>
      <c r="AF542" s="126"/>
      <c r="AP542" s="126"/>
      <c r="AZ542" s="126"/>
      <c r="BJ542" s="126"/>
      <c r="BT542" s="126"/>
      <c r="CD542" s="126"/>
      <c r="CN542" s="126"/>
      <c r="CO542" s="126"/>
      <c r="CP542" s="126"/>
      <c r="CQ542" s="126"/>
      <c r="CR542" s="126"/>
      <c r="CS542" s="126"/>
      <c r="CT542" s="126"/>
      <c r="CU542" s="126"/>
      <c r="CX542" s="126"/>
      <c r="DH542" s="126"/>
      <c r="DR542" s="126"/>
      <c r="EB542" s="126"/>
      <c r="EL542" s="126"/>
      <c r="EV542" s="126"/>
      <c r="FF542" s="126"/>
      <c r="FP542" s="126"/>
      <c r="FZ542" s="126"/>
      <c r="GJ542" s="126"/>
      <c r="GT542" s="126"/>
      <c r="HD542" s="126"/>
      <c r="HN542" s="126"/>
      <c r="HX542" s="126"/>
      <c r="IH542" s="126"/>
      <c r="IR542" s="126"/>
      <c r="JB542" s="126"/>
      <c r="JL542" s="126"/>
      <c r="JV542" s="126"/>
      <c r="KF542" s="126"/>
      <c r="KP542" s="126"/>
      <c r="KZ542" s="126"/>
      <c r="LJ542" s="126"/>
      <c r="LT542" s="126"/>
    </row>
    <row xmlns:x14ac="http://schemas.microsoft.com/office/spreadsheetml/2009/9/ac" r="543" s="3" customFormat="true" x14ac:dyDescent="0.25">
      <c r="A543" s="401"/>
      <c r="B543" s="126"/>
      <c r="L543" s="126"/>
      <c r="V543" s="126"/>
      <c r="AF543" s="126"/>
      <c r="AP543" s="126"/>
      <c r="AZ543" s="126"/>
      <c r="BJ543" s="126"/>
      <c r="BT543" s="126"/>
      <c r="CD543" s="126"/>
      <c r="CN543" s="126"/>
      <c r="CO543" s="126"/>
      <c r="CP543" s="126"/>
      <c r="CQ543" s="126"/>
      <c r="CR543" s="126"/>
      <c r="CS543" s="126"/>
      <c r="CT543" s="126"/>
      <c r="CU543" s="126"/>
      <c r="CX543" s="126"/>
      <c r="DH543" s="126"/>
      <c r="DR543" s="126"/>
      <c r="EB543" s="126"/>
      <c r="EL543" s="126"/>
      <c r="EV543" s="126"/>
      <c r="FF543" s="126"/>
      <c r="FP543" s="126"/>
      <c r="FZ543" s="126"/>
      <c r="GJ543" s="126"/>
      <c r="GT543" s="126"/>
      <c r="HD543" s="126"/>
      <c r="HN543" s="126"/>
      <c r="HX543" s="126"/>
      <c r="IH543" s="126"/>
      <c r="IR543" s="126"/>
      <c r="JB543" s="126"/>
      <c r="JL543" s="126"/>
      <c r="JV543" s="126"/>
      <c r="KF543" s="126"/>
      <c r="KP543" s="126"/>
      <c r="KZ543" s="126"/>
      <c r="LJ543" s="126"/>
      <c r="LT543" s="126"/>
    </row>
    <row xmlns:x14ac="http://schemas.microsoft.com/office/spreadsheetml/2009/9/ac" r="544" s="3" customFormat="true" x14ac:dyDescent="0.25">
      <c r="A544" s="401"/>
      <c r="B544" s="126"/>
      <c r="L544" s="126"/>
      <c r="V544" s="126"/>
      <c r="AF544" s="126"/>
      <c r="AP544" s="126"/>
      <c r="AZ544" s="126"/>
      <c r="BJ544" s="126"/>
      <c r="BT544" s="126"/>
      <c r="CD544" s="126"/>
      <c r="CN544" s="126"/>
      <c r="CO544" s="126"/>
      <c r="CP544" s="126"/>
      <c r="CQ544" s="126"/>
      <c r="CR544" s="126"/>
      <c r="CS544" s="126"/>
      <c r="CT544" s="126"/>
      <c r="CU544" s="126"/>
      <c r="CX544" s="126"/>
      <c r="DH544" s="126"/>
      <c r="DR544" s="126"/>
      <c r="EB544" s="126"/>
      <c r="EL544" s="126"/>
      <c r="EV544" s="126"/>
      <c r="FF544" s="126"/>
      <c r="FP544" s="126"/>
      <c r="FZ544" s="126"/>
      <c r="GJ544" s="126"/>
      <c r="GT544" s="126"/>
      <c r="HD544" s="126"/>
      <c r="HN544" s="126"/>
      <c r="HX544" s="126"/>
      <c r="IH544" s="126"/>
      <c r="IR544" s="126"/>
      <c r="JB544" s="126"/>
      <c r="JL544" s="126"/>
      <c r="JV544" s="126"/>
      <c r="KF544" s="126"/>
      <c r="KP544" s="126"/>
      <c r="KZ544" s="126"/>
      <c r="LJ544" s="126"/>
      <c r="LT544" s="126"/>
    </row>
    <row xmlns:x14ac="http://schemas.microsoft.com/office/spreadsheetml/2009/9/ac" r="545" s="3" customFormat="true" x14ac:dyDescent="0.25">
      <c r="A545" s="401"/>
      <c r="B545" s="126"/>
      <c r="L545" s="126"/>
      <c r="V545" s="126"/>
      <c r="AF545" s="126"/>
      <c r="AP545" s="126"/>
      <c r="AZ545" s="126"/>
      <c r="BJ545" s="126"/>
      <c r="BT545" s="126"/>
      <c r="CD545" s="126"/>
      <c r="CN545" s="126"/>
      <c r="CO545" s="126"/>
      <c r="CP545" s="126"/>
      <c r="CQ545" s="126"/>
      <c r="CR545" s="126"/>
      <c r="CS545" s="126"/>
      <c r="CT545" s="126"/>
      <c r="CU545" s="126"/>
      <c r="CX545" s="126"/>
      <c r="DH545" s="126"/>
      <c r="DR545" s="126"/>
      <c r="EB545" s="126"/>
      <c r="EL545" s="126"/>
      <c r="EV545" s="126"/>
      <c r="FF545" s="126"/>
      <c r="FP545" s="126"/>
      <c r="FZ545" s="126"/>
      <c r="GJ545" s="126"/>
      <c r="GT545" s="126"/>
      <c r="HD545" s="126"/>
      <c r="HN545" s="126"/>
      <c r="HX545" s="126"/>
      <c r="IH545" s="126"/>
      <c r="IR545" s="126"/>
      <c r="JB545" s="126"/>
      <c r="JL545" s="126"/>
      <c r="JV545" s="126"/>
      <c r="KF545" s="126"/>
      <c r="KP545" s="126"/>
      <c r="KZ545" s="126"/>
      <c r="LJ545" s="126"/>
      <c r="LT545" s="126"/>
    </row>
    <row xmlns:x14ac="http://schemas.microsoft.com/office/spreadsheetml/2009/9/ac" r="546" s="3" customFormat="true" x14ac:dyDescent="0.25">
      <c r="A546" s="401"/>
      <c r="B546" s="126"/>
      <c r="L546" s="126"/>
      <c r="V546" s="126"/>
      <c r="AF546" s="126"/>
      <c r="AP546" s="126"/>
      <c r="AZ546" s="126"/>
      <c r="BJ546" s="126"/>
      <c r="BT546" s="126"/>
      <c r="CD546" s="126"/>
      <c r="CN546" s="126"/>
      <c r="CO546" s="126"/>
      <c r="CP546" s="126"/>
      <c r="CQ546" s="126"/>
      <c r="CR546" s="126"/>
      <c r="CS546" s="126"/>
      <c r="CT546" s="126"/>
      <c r="CU546" s="126"/>
      <c r="CX546" s="126"/>
      <c r="DH546" s="126"/>
      <c r="DR546" s="126"/>
      <c r="EB546" s="126"/>
      <c r="EL546" s="126"/>
      <c r="EV546" s="126"/>
      <c r="FF546" s="126"/>
      <c r="FP546" s="126"/>
      <c r="FZ546" s="126"/>
      <c r="GJ546" s="126"/>
      <c r="GT546" s="126"/>
      <c r="HD546" s="126"/>
      <c r="HN546" s="126"/>
      <c r="HX546" s="126"/>
      <c r="IH546" s="126"/>
      <c r="IR546" s="126"/>
      <c r="JB546" s="126"/>
      <c r="JL546" s="126"/>
      <c r="JV546" s="126"/>
      <c r="KF546" s="126"/>
      <c r="KP546" s="126"/>
      <c r="KZ546" s="126"/>
      <c r="LJ546" s="126"/>
      <c r="LT546" s="126"/>
    </row>
    <row xmlns:x14ac="http://schemas.microsoft.com/office/spreadsheetml/2009/9/ac" r="547" s="3" customFormat="true" x14ac:dyDescent="0.25">
      <c r="A547" s="401"/>
      <c r="B547" s="126"/>
      <c r="L547" s="126"/>
      <c r="V547" s="126"/>
      <c r="AF547" s="126"/>
      <c r="AP547" s="126"/>
      <c r="AZ547" s="126"/>
      <c r="BJ547" s="126"/>
      <c r="BT547" s="126"/>
      <c r="CD547" s="126"/>
      <c r="CN547" s="126"/>
      <c r="CO547" s="126"/>
      <c r="CP547" s="126"/>
      <c r="CQ547" s="126"/>
      <c r="CR547" s="126"/>
      <c r="CS547" s="126"/>
      <c r="CT547" s="126"/>
      <c r="CU547" s="126"/>
      <c r="CX547" s="126"/>
      <c r="DH547" s="126"/>
      <c r="DR547" s="126"/>
      <c r="EB547" s="126"/>
      <c r="EL547" s="126"/>
      <c r="EV547" s="126"/>
      <c r="FF547" s="126"/>
      <c r="FP547" s="126"/>
      <c r="FZ547" s="126"/>
      <c r="GJ547" s="126"/>
      <c r="GT547" s="126"/>
      <c r="HD547" s="126"/>
      <c r="HN547" s="126"/>
      <c r="HX547" s="126"/>
      <c r="IH547" s="126"/>
      <c r="IR547" s="126"/>
      <c r="JB547" s="126"/>
      <c r="JL547" s="126"/>
      <c r="JV547" s="126"/>
      <c r="KF547" s="126"/>
      <c r="KP547" s="126"/>
      <c r="KZ547" s="126"/>
      <c r="LJ547" s="126"/>
      <c r="LT547" s="126"/>
    </row>
    <row xmlns:x14ac="http://schemas.microsoft.com/office/spreadsheetml/2009/9/ac" r="548" s="3" customFormat="true" x14ac:dyDescent="0.25">
      <c r="A548" s="401"/>
      <c r="B548" s="126"/>
      <c r="L548" s="126"/>
      <c r="V548" s="126"/>
      <c r="AF548" s="126"/>
      <c r="AP548" s="126"/>
      <c r="AZ548" s="126"/>
      <c r="BJ548" s="126"/>
      <c r="BT548" s="126"/>
      <c r="CD548" s="126"/>
      <c r="CN548" s="126"/>
      <c r="CO548" s="126"/>
      <c r="CP548" s="126"/>
      <c r="CQ548" s="126"/>
      <c r="CR548" s="126"/>
      <c r="CS548" s="126"/>
      <c r="CT548" s="126"/>
      <c r="CU548" s="126"/>
      <c r="CX548" s="126"/>
      <c r="DH548" s="126"/>
      <c r="DR548" s="126"/>
      <c r="EB548" s="126"/>
      <c r="EL548" s="126"/>
      <c r="EV548" s="126"/>
      <c r="FF548" s="126"/>
      <c r="FP548" s="126"/>
      <c r="FZ548" s="126"/>
      <c r="GJ548" s="126"/>
      <c r="GT548" s="126"/>
      <c r="HD548" s="126"/>
      <c r="HN548" s="126"/>
      <c r="HX548" s="126"/>
      <c r="IH548" s="126"/>
      <c r="IR548" s="126"/>
      <c r="JB548" s="126"/>
      <c r="JL548" s="126"/>
      <c r="JV548" s="126"/>
      <c r="KF548" s="126"/>
      <c r="KP548" s="126"/>
      <c r="KZ548" s="126"/>
      <c r="LJ548" s="126"/>
      <c r="LT548" s="126"/>
    </row>
    <row xmlns:x14ac="http://schemas.microsoft.com/office/spreadsheetml/2009/9/ac" r="549" s="3" customFormat="true" x14ac:dyDescent="0.25">
      <c r="A549" s="401"/>
      <c r="B549" s="126"/>
      <c r="L549" s="126"/>
      <c r="V549" s="126"/>
      <c r="AF549" s="126"/>
      <c r="AP549" s="126"/>
      <c r="AZ549" s="126"/>
      <c r="BJ549" s="126"/>
      <c r="BT549" s="126"/>
      <c r="CD549" s="126"/>
      <c r="CN549" s="126"/>
      <c r="CO549" s="126"/>
      <c r="CP549" s="126"/>
      <c r="CQ549" s="126"/>
      <c r="CR549" s="126"/>
      <c r="CS549" s="126"/>
      <c r="CT549" s="126"/>
      <c r="CU549" s="126"/>
      <c r="CX549" s="126"/>
      <c r="DH549" s="126"/>
      <c r="DR549" s="126"/>
      <c r="EB549" s="126"/>
      <c r="EL549" s="126"/>
      <c r="EV549" s="126"/>
      <c r="FF549" s="126"/>
      <c r="FP549" s="126"/>
      <c r="FZ549" s="126"/>
      <c r="GJ549" s="126"/>
      <c r="GT549" s="126"/>
      <c r="HD549" s="126"/>
      <c r="HN549" s="126"/>
      <c r="HX549" s="126"/>
      <c r="IH549" s="126"/>
      <c r="IR549" s="126"/>
      <c r="JB549" s="126"/>
      <c r="JL549" s="126"/>
      <c r="JV549" s="126"/>
      <c r="KF549" s="126"/>
      <c r="KP549" s="126"/>
      <c r="KZ549" s="126"/>
      <c r="LJ549" s="126"/>
      <c r="LT549" s="126"/>
    </row>
    <row xmlns:x14ac="http://schemas.microsoft.com/office/spreadsheetml/2009/9/ac" r="550" s="3" customFormat="true" x14ac:dyDescent="0.25">
      <c r="A550" s="401"/>
      <c r="B550" s="126"/>
      <c r="L550" s="126"/>
      <c r="V550" s="126"/>
      <c r="AF550" s="126"/>
      <c r="AP550" s="126"/>
      <c r="AZ550" s="126"/>
      <c r="BJ550" s="126"/>
      <c r="BT550" s="126"/>
      <c r="CD550" s="126"/>
      <c r="CN550" s="126"/>
      <c r="CO550" s="126"/>
      <c r="CP550" s="126"/>
      <c r="CQ550" s="126"/>
      <c r="CR550" s="126"/>
      <c r="CS550" s="126"/>
      <c r="CT550" s="126"/>
      <c r="CU550" s="126"/>
      <c r="CX550" s="126"/>
      <c r="DH550" s="126"/>
      <c r="DR550" s="126"/>
      <c r="EB550" s="126"/>
      <c r="EL550" s="126"/>
      <c r="EV550" s="126"/>
      <c r="FF550" s="126"/>
      <c r="FP550" s="126"/>
      <c r="FZ550" s="126"/>
      <c r="GJ550" s="126"/>
      <c r="GT550" s="126"/>
      <c r="HD550" s="126"/>
      <c r="HN550" s="126"/>
      <c r="HX550" s="126"/>
      <c r="IH550" s="126"/>
      <c r="IR550" s="126"/>
      <c r="JB550" s="126"/>
      <c r="JL550" s="126"/>
      <c r="JV550" s="126"/>
      <c r="KF550" s="126"/>
      <c r="KP550" s="126"/>
      <c r="KZ550" s="126"/>
      <c r="LJ550" s="126"/>
      <c r="LT550" s="126"/>
    </row>
    <row xmlns:x14ac="http://schemas.microsoft.com/office/spreadsheetml/2009/9/ac" r="551" s="3" customFormat="true" x14ac:dyDescent="0.25">
      <c r="A551" s="401"/>
      <c r="B551" s="126"/>
      <c r="L551" s="126"/>
      <c r="V551" s="126"/>
      <c r="AF551" s="126"/>
      <c r="AP551" s="126"/>
      <c r="AZ551" s="126"/>
      <c r="BJ551" s="126"/>
      <c r="BT551" s="126"/>
      <c r="CD551" s="126"/>
      <c r="CN551" s="126"/>
      <c r="CO551" s="126"/>
      <c r="CP551" s="126"/>
      <c r="CQ551" s="126"/>
      <c r="CR551" s="126"/>
      <c r="CS551" s="126"/>
      <c r="CT551" s="126"/>
      <c r="CU551" s="126"/>
      <c r="CX551" s="126"/>
      <c r="DH551" s="126"/>
      <c r="DR551" s="126"/>
      <c r="EB551" s="126"/>
      <c r="EL551" s="126"/>
      <c r="EV551" s="126"/>
      <c r="FF551" s="126"/>
      <c r="FP551" s="126"/>
      <c r="FZ551" s="126"/>
      <c r="GJ551" s="126"/>
      <c r="GT551" s="126"/>
      <c r="HD551" s="126"/>
      <c r="HN551" s="126"/>
      <c r="HX551" s="126"/>
      <c r="IH551" s="126"/>
      <c r="IR551" s="126"/>
      <c r="JB551" s="126"/>
      <c r="JL551" s="126"/>
      <c r="JV551" s="126"/>
      <c r="KF551" s="126"/>
      <c r="KP551" s="126"/>
      <c r="KZ551" s="126"/>
      <c r="LJ551" s="126"/>
      <c r="LT551" s="126"/>
    </row>
    <row xmlns:x14ac="http://schemas.microsoft.com/office/spreadsheetml/2009/9/ac" r="552" s="3" customFormat="true" x14ac:dyDescent="0.25">
      <c r="A552" s="401"/>
      <c r="B552" s="126"/>
      <c r="L552" s="126"/>
      <c r="V552" s="126"/>
      <c r="AF552" s="126"/>
      <c r="AP552" s="126"/>
      <c r="AZ552" s="126"/>
      <c r="BJ552" s="126"/>
      <c r="BT552" s="126"/>
      <c r="CD552" s="126"/>
      <c r="CN552" s="126"/>
      <c r="CO552" s="126"/>
      <c r="CP552" s="126"/>
      <c r="CQ552" s="126"/>
      <c r="CR552" s="126"/>
      <c r="CS552" s="126"/>
      <c r="CT552" s="126"/>
      <c r="CU552" s="126"/>
      <c r="CX552" s="126"/>
      <c r="DH552" s="126"/>
      <c r="DR552" s="126"/>
      <c r="EB552" s="126"/>
      <c r="EL552" s="126"/>
      <c r="EV552" s="126"/>
      <c r="FF552" s="126"/>
      <c r="FP552" s="126"/>
      <c r="FZ552" s="126"/>
      <c r="GJ552" s="126"/>
      <c r="GT552" s="126"/>
      <c r="HD552" s="126"/>
      <c r="HN552" s="126"/>
      <c r="HX552" s="126"/>
      <c r="IH552" s="126"/>
      <c r="IR552" s="126"/>
      <c r="JB552" s="126"/>
      <c r="JL552" s="126"/>
      <c r="JV552" s="126"/>
      <c r="KF552" s="126"/>
      <c r="KP552" s="126"/>
      <c r="KZ552" s="126"/>
      <c r="LJ552" s="126"/>
      <c r="LT552" s="126"/>
    </row>
    <row xmlns:x14ac="http://schemas.microsoft.com/office/spreadsheetml/2009/9/ac" r="553" s="3" customFormat="true" x14ac:dyDescent="0.25">
      <c r="A553" s="401"/>
      <c r="B553" s="126"/>
      <c r="L553" s="126"/>
      <c r="V553" s="126"/>
      <c r="AF553" s="126"/>
      <c r="AP553" s="126"/>
      <c r="AZ553" s="126"/>
      <c r="BJ553" s="126"/>
      <c r="BT553" s="126"/>
      <c r="CD553" s="126"/>
      <c r="CN553" s="126"/>
      <c r="CO553" s="126"/>
      <c r="CP553" s="126"/>
      <c r="CQ553" s="126"/>
      <c r="CR553" s="126"/>
      <c r="CS553" s="126"/>
      <c r="CT553" s="126"/>
      <c r="CU553" s="126"/>
      <c r="CX553" s="126"/>
      <c r="DH553" s="126"/>
      <c r="DR553" s="126"/>
      <c r="EB553" s="126"/>
      <c r="EL553" s="126"/>
      <c r="EV553" s="126"/>
      <c r="FF553" s="126"/>
      <c r="FP553" s="126"/>
      <c r="FZ553" s="126"/>
      <c r="GJ553" s="126"/>
      <c r="GT553" s="126"/>
      <c r="HD553" s="126"/>
      <c r="HN553" s="126"/>
      <c r="HX553" s="126"/>
      <c r="IH553" s="126"/>
      <c r="IR553" s="126"/>
      <c r="JB553" s="126"/>
      <c r="JL553" s="126"/>
      <c r="JV553" s="126"/>
      <c r="KF553" s="126"/>
      <c r="KP553" s="126"/>
      <c r="KZ553" s="126"/>
      <c r="LJ553" s="126"/>
      <c r="LT553" s="126"/>
    </row>
    <row xmlns:x14ac="http://schemas.microsoft.com/office/spreadsheetml/2009/9/ac" r="554" s="3" customFormat="true" x14ac:dyDescent="0.25">
      <c r="A554" s="401"/>
      <c r="B554" s="126"/>
      <c r="L554" s="126"/>
      <c r="V554" s="126"/>
      <c r="AF554" s="126"/>
      <c r="AP554" s="126"/>
      <c r="AZ554" s="126"/>
      <c r="BJ554" s="126"/>
      <c r="BT554" s="126"/>
      <c r="CD554" s="126"/>
      <c r="CN554" s="126"/>
      <c r="CO554" s="126"/>
      <c r="CP554" s="126"/>
      <c r="CQ554" s="126"/>
      <c r="CR554" s="126"/>
      <c r="CS554" s="126"/>
      <c r="CT554" s="126"/>
      <c r="CU554" s="126"/>
      <c r="CX554" s="126"/>
      <c r="DH554" s="126"/>
      <c r="DR554" s="126"/>
      <c r="EB554" s="126"/>
      <c r="EL554" s="126"/>
      <c r="EV554" s="126"/>
      <c r="FF554" s="126"/>
      <c r="FP554" s="126"/>
      <c r="FZ554" s="126"/>
      <c r="GJ554" s="126"/>
      <c r="GT554" s="126"/>
      <c r="HD554" s="126"/>
      <c r="HN554" s="126"/>
      <c r="HX554" s="126"/>
      <c r="IH554" s="126"/>
      <c r="IR554" s="126"/>
      <c r="JB554" s="126"/>
      <c r="JL554" s="126"/>
      <c r="JV554" s="126"/>
      <c r="KF554" s="126"/>
      <c r="KP554" s="126"/>
      <c r="KZ554" s="126"/>
      <c r="LJ554" s="126"/>
      <c r="LT554" s="126"/>
    </row>
    <row xmlns:x14ac="http://schemas.microsoft.com/office/spreadsheetml/2009/9/ac" r="555" s="3" customFormat="true" x14ac:dyDescent="0.25">
      <c r="A555" s="401"/>
      <c r="B555" s="126"/>
      <c r="L555" s="126"/>
      <c r="V555" s="126"/>
      <c r="AF555" s="126"/>
      <c r="AP555" s="126"/>
      <c r="AZ555" s="126"/>
      <c r="BJ555" s="126"/>
      <c r="BT555" s="126"/>
      <c r="CD555" s="126"/>
      <c r="CN555" s="126"/>
      <c r="CO555" s="126"/>
      <c r="CP555" s="126"/>
      <c r="CQ555" s="126"/>
      <c r="CR555" s="126"/>
      <c r="CS555" s="126"/>
      <c r="CT555" s="126"/>
      <c r="CU555" s="126"/>
      <c r="CX555" s="126"/>
      <c r="DH555" s="126"/>
      <c r="DR555" s="126"/>
      <c r="EB555" s="126"/>
      <c r="EL555" s="126"/>
      <c r="EV555" s="126"/>
      <c r="FF555" s="126"/>
      <c r="FP555" s="126"/>
      <c r="FZ555" s="126"/>
      <c r="GJ555" s="126"/>
      <c r="GT555" s="126"/>
      <c r="HD555" s="126"/>
      <c r="HN555" s="126"/>
      <c r="HX555" s="126"/>
      <c r="IH555" s="126"/>
      <c r="IR555" s="126"/>
      <c r="JB555" s="126"/>
      <c r="JL555" s="126"/>
      <c r="JV555" s="126"/>
      <c r="KF555" s="126"/>
      <c r="KP555" s="126"/>
      <c r="KZ555" s="126"/>
      <c r="LJ555" s="126"/>
      <c r="LT555" s="126"/>
    </row>
    <row xmlns:x14ac="http://schemas.microsoft.com/office/spreadsheetml/2009/9/ac" r="556" s="3" customFormat="true" x14ac:dyDescent="0.25">
      <c r="A556" s="401"/>
      <c r="B556" s="126"/>
      <c r="L556" s="126"/>
      <c r="V556" s="126"/>
      <c r="AF556" s="126"/>
      <c r="AP556" s="126"/>
      <c r="AZ556" s="126"/>
      <c r="BJ556" s="126"/>
      <c r="BT556" s="126"/>
      <c r="CD556" s="126"/>
      <c r="CN556" s="126"/>
      <c r="CO556" s="126"/>
      <c r="CP556" s="126"/>
      <c r="CQ556" s="126"/>
      <c r="CR556" s="126"/>
      <c r="CS556" s="126"/>
      <c r="CT556" s="126"/>
      <c r="CU556" s="126"/>
      <c r="CX556" s="126"/>
      <c r="DH556" s="126"/>
      <c r="DR556" s="126"/>
      <c r="EB556" s="126"/>
      <c r="EL556" s="126"/>
      <c r="EV556" s="126"/>
      <c r="FF556" s="126"/>
      <c r="FP556" s="126"/>
      <c r="FZ556" s="126"/>
      <c r="GJ556" s="126"/>
      <c r="GT556" s="126"/>
      <c r="HD556" s="126"/>
      <c r="HN556" s="126"/>
      <c r="HX556" s="126"/>
      <c r="IH556" s="126"/>
      <c r="IR556" s="126"/>
      <c r="JB556" s="126"/>
      <c r="JL556" s="126"/>
      <c r="JV556" s="126"/>
      <c r="KF556" s="126"/>
      <c r="KP556" s="126"/>
      <c r="KZ556" s="126"/>
      <c r="LJ556" s="126"/>
      <c r="LT556" s="126"/>
    </row>
    <row xmlns:x14ac="http://schemas.microsoft.com/office/spreadsheetml/2009/9/ac" r="557" s="3" customFormat="true" x14ac:dyDescent="0.25">
      <c r="A557" s="401"/>
      <c r="B557" s="126"/>
      <c r="L557" s="126"/>
      <c r="V557" s="126"/>
      <c r="AF557" s="126"/>
      <c r="AP557" s="126"/>
      <c r="AZ557" s="126"/>
      <c r="BJ557" s="126"/>
      <c r="BT557" s="126"/>
      <c r="CD557" s="126"/>
      <c r="CN557" s="126"/>
      <c r="CO557" s="126"/>
      <c r="CP557" s="126"/>
      <c r="CQ557" s="126"/>
      <c r="CR557" s="126"/>
      <c r="CS557" s="126"/>
      <c r="CT557" s="126"/>
      <c r="CU557" s="126"/>
      <c r="CX557" s="126"/>
      <c r="DH557" s="126"/>
      <c r="DR557" s="126"/>
      <c r="EB557" s="126"/>
      <c r="EL557" s="126"/>
      <c r="EV557" s="126"/>
      <c r="FF557" s="126"/>
      <c r="FP557" s="126"/>
      <c r="FZ557" s="126"/>
      <c r="GJ557" s="126"/>
      <c r="GT557" s="126"/>
      <c r="HD557" s="126"/>
      <c r="HN557" s="126"/>
      <c r="HX557" s="126"/>
      <c r="IH557" s="126"/>
      <c r="IR557" s="126"/>
      <c r="JB557" s="126"/>
      <c r="JL557" s="126"/>
      <c r="JV557" s="126"/>
      <c r="KF557" s="126"/>
      <c r="KP557" s="126"/>
      <c r="KZ557" s="126"/>
      <c r="LJ557" s="126"/>
      <c r="LT557" s="126"/>
    </row>
    <row xmlns:x14ac="http://schemas.microsoft.com/office/spreadsheetml/2009/9/ac" r="558" s="3" customFormat="true" x14ac:dyDescent="0.25">
      <c r="A558" s="401"/>
      <c r="B558" s="126"/>
      <c r="L558" s="126"/>
      <c r="V558" s="126"/>
      <c r="AF558" s="126"/>
      <c r="AP558" s="126"/>
      <c r="AZ558" s="126"/>
      <c r="BJ558" s="126"/>
      <c r="BT558" s="126"/>
      <c r="CD558" s="126"/>
      <c r="CN558" s="126"/>
      <c r="CO558" s="126"/>
      <c r="CP558" s="126"/>
      <c r="CQ558" s="126"/>
      <c r="CR558" s="126"/>
      <c r="CS558" s="126"/>
      <c r="CT558" s="126"/>
      <c r="CU558" s="126"/>
      <c r="CX558" s="126"/>
      <c r="DH558" s="126"/>
      <c r="DR558" s="126"/>
      <c r="EB558" s="126"/>
      <c r="EL558" s="126"/>
      <c r="EV558" s="126"/>
      <c r="FF558" s="126"/>
      <c r="FP558" s="126"/>
      <c r="FZ558" s="126"/>
      <c r="GJ558" s="126"/>
      <c r="GT558" s="126"/>
      <c r="HD558" s="126"/>
      <c r="HN558" s="126"/>
      <c r="HX558" s="126"/>
      <c r="IH558" s="126"/>
      <c r="IR558" s="126"/>
      <c r="JB558" s="126"/>
      <c r="JL558" s="126"/>
      <c r="JV558" s="126"/>
      <c r="KF558" s="126"/>
      <c r="KP558" s="126"/>
      <c r="KZ558" s="126"/>
      <c r="LJ558" s="126"/>
      <c r="LT558" s="126"/>
    </row>
    <row xmlns:x14ac="http://schemas.microsoft.com/office/spreadsheetml/2009/9/ac" r="559" s="3" customFormat="true" x14ac:dyDescent="0.25">
      <c r="A559" s="401"/>
      <c r="B559" s="126"/>
      <c r="L559" s="126"/>
      <c r="V559" s="126"/>
      <c r="AF559" s="126"/>
      <c r="AP559" s="126"/>
      <c r="AZ559" s="126"/>
      <c r="BJ559" s="126"/>
      <c r="BT559" s="126"/>
      <c r="CD559" s="126"/>
      <c r="CN559" s="126"/>
      <c r="CO559" s="126"/>
      <c r="CP559" s="126"/>
      <c r="CQ559" s="126"/>
      <c r="CR559" s="126"/>
      <c r="CS559" s="126"/>
      <c r="CT559" s="126"/>
      <c r="CU559" s="126"/>
      <c r="CX559" s="126"/>
      <c r="DH559" s="126"/>
      <c r="DR559" s="126"/>
      <c r="EB559" s="126"/>
      <c r="EL559" s="126"/>
      <c r="EV559" s="126"/>
      <c r="FF559" s="126"/>
      <c r="FP559" s="126"/>
      <c r="FZ559" s="126"/>
      <c r="GJ559" s="126"/>
      <c r="GT559" s="126"/>
      <c r="HD559" s="126"/>
      <c r="HN559" s="126"/>
      <c r="HX559" s="126"/>
      <c r="IH559" s="126"/>
      <c r="IR559" s="126"/>
      <c r="JB559" s="126"/>
      <c r="JL559" s="126"/>
      <c r="JV559" s="126"/>
      <c r="KF559" s="126"/>
      <c r="KP559" s="126"/>
      <c r="KZ559" s="126"/>
      <c r="LJ559" s="126"/>
      <c r="LT559" s="126"/>
    </row>
    <row xmlns:x14ac="http://schemas.microsoft.com/office/spreadsheetml/2009/9/ac" r="560" s="3" customFormat="true" x14ac:dyDescent="0.25">
      <c r="A560" s="401"/>
      <c r="B560" s="126"/>
      <c r="L560" s="126"/>
      <c r="V560" s="126"/>
      <c r="AF560" s="126"/>
      <c r="AP560" s="126"/>
      <c r="AZ560" s="126"/>
      <c r="BJ560" s="126"/>
      <c r="BT560" s="126"/>
      <c r="CD560" s="126"/>
      <c r="CN560" s="126"/>
      <c r="CO560" s="126"/>
      <c r="CP560" s="126"/>
      <c r="CQ560" s="126"/>
      <c r="CR560" s="126"/>
      <c r="CS560" s="126"/>
      <c r="CT560" s="126"/>
      <c r="CU560" s="126"/>
      <c r="CX560" s="126"/>
      <c r="DH560" s="126"/>
      <c r="DR560" s="126"/>
      <c r="EB560" s="126"/>
      <c r="EL560" s="126"/>
      <c r="EV560" s="126"/>
      <c r="FF560" s="126"/>
      <c r="FP560" s="126"/>
      <c r="FZ560" s="126"/>
      <c r="GJ560" s="126"/>
      <c r="GT560" s="126"/>
      <c r="HD560" s="126"/>
      <c r="HN560" s="126"/>
      <c r="HX560" s="126"/>
      <c r="IH560" s="126"/>
      <c r="IR560" s="126"/>
      <c r="JB560" s="126"/>
      <c r="JL560" s="126"/>
      <c r="JV560" s="126"/>
      <c r="KF560" s="126"/>
      <c r="KP560" s="126"/>
      <c r="KZ560" s="126"/>
      <c r="LJ560" s="126"/>
      <c r="LT560" s="126"/>
    </row>
    <row xmlns:x14ac="http://schemas.microsoft.com/office/spreadsheetml/2009/9/ac" r="561" s="3" customFormat="true" x14ac:dyDescent="0.25">
      <c r="A561" s="401"/>
      <c r="B561" s="126"/>
      <c r="L561" s="126"/>
      <c r="V561" s="126"/>
      <c r="AF561" s="126"/>
      <c r="AP561" s="126"/>
      <c r="AZ561" s="126"/>
      <c r="BJ561" s="126"/>
      <c r="BT561" s="126"/>
      <c r="CD561" s="126"/>
      <c r="CN561" s="126"/>
      <c r="CO561" s="126"/>
      <c r="CP561" s="126"/>
      <c r="CQ561" s="126"/>
      <c r="CR561" s="126"/>
      <c r="CS561" s="126"/>
      <c r="CT561" s="126"/>
      <c r="CU561" s="126"/>
      <c r="CX561" s="126"/>
      <c r="DH561" s="126"/>
      <c r="DR561" s="126"/>
      <c r="EB561" s="126"/>
      <c r="EL561" s="126"/>
      <c r="EV561" s="126"/>
      <c r="FF561" s="126"/>
      <c r="FP561" s="126"/>
      <c r="FZ561" s="126"/>
      <c r="GJ561" s="126"/>
      <c r="GT561" s="126"/>
      <c r="HD561" s="126"/>
      <c r="HN561" s="126"/>
      <c r="HX561" s="126"/>
      <c r="IH561" s="126"/>
      <c r="IR561" s="126"/>
      <c r="JB561" s="126"/>
      <c r="JL561" s="126"/>
      <c r="JV561" s="126"/>
      <c r="KF561" s="126"/>
      <c r="KP561" s="126"/>
      <c r="KZ561" s="126"/>
      <c r="LJ561" s="126"/>
      <c r="LT561" s="126"/>
    </row>
    <row xmlns:x14ac="http://schemas.microsoft.com/office/spreadsheetml/2009/9/ac" r="562" s="3" customFormat="true" x14ac:dyDescent="0.25">
      <c r="A562" s="401"/>
      <c r="B562" s="126"/>
      <c r="L562" s="126"/>
      <c r="V562" s="126"/>
      <c r="AF562" s="126"/>
      <c r="AP562" s="126"/>
      <c r="AZ562" s="126"/>
      <c r="BJ562" s="126"/>
      <c r="BT562" s="126"/>
      <c r="CD562" s="126"/>
      <c r="CN562" s="126"/>
      <c r="CO562" s="126"/>
      <c r="CP562" s="126"/>
      <c r="CQ562" s="126"/>
      <c r="CR562" s="126"/>
      <c r="CS562" s="126"/>
      <c r="CT562" s="126"/>
      <c r="CU562" s="126"/>
      <c r="CX562" s="126"/>
      <c r="DH562" s="126"/>
      <c r="DR562" s="126"/>
      <c r="EB562" s="126"/>
      <c r="EL562" s="126"/>
      <c r="EV562" s="126"/>
      <c r="FF562" s="126"/>
      <c r="FP562" s="126"/>
      <c r="FZ562" s="126"/>
      <c r="GJ562" s="126"/>
      <c r="GT562" s="126"/>
      <c r="HD562" s="126"/>
      <c r="HN562" s="126"/>
      <c r="HX562" s="126"/>
      <c r="IH562" s="126"/>
      <c r="IR562" s="126"/>
      <c r="JB562" s="126"/>
      <c r="JL562" s="126"/>
      <c r="JV562" s="126"/>
      <c r="KF562" s="126"/>
      <c r="KP562" s="126"/>
      <c r="KZ562" s="126"/>
      <c r="LJ562" s="126"/>
      <c r="LT562" s="126"/>
    </row>
    <row xmlns:x14ac="http://schemas.microsoft.com/office/spreadsheetml/2009/9/ac" r="563" s="3" customFormat="true" x14ac:dyDescent="0.25">
      <c r="A563" s="401"/>
      <c r="B563" s="126"/>
      <c r="L563" s="126"/>
      <c r="V563" s="126"/>
      <c r="AF563" s="126"/>
      <c r="AP563" s="126"/>
      <c r="AZ563" s="126"/>
      <c r="BJ563" s="126"/>
      <c r="BT563" s="126"/>
      <c r="CD563" s="126"/>
      <c r="CN563" s="126"/>
      <c r="CO563" s="126"/>
      <c r="CP563" s="126"/>
      <c r="CQ563" s="126"/>
      <c r="CR563" s="126"/>
      <c r="CS563" s="126"/>
      <c r="CT563" s="126"/>
      <c r="CU563" s="126"/>
      <c r="CX563" s="126"/>
      <c r="DH563" s="126"/>
      <c r="DR563" s="126"/>
      <c r="EB563" s="126"/>
      <c r="EL563" s="126"/>
      <c r="EV563" s="126"/>
      <c r="FF563" s="126"/>
      <c r="FP563" s="126"/>
      <c r="FZ563" s="126"/>
      <c r="GJ563" s="126"/>
      <c r="GT563" s="126"/>
      <c r="HD563" s="126"/>
      <c r="HN563" s="126"/>
      <c r="HX563" s="126"/>
      <c r="IH563" s="126"/>
      <c r="IR563" s="126"/>
      <c r="JB563" s="126"/>
      <c r="JL563" s="126"/>
      <c r="JV563" s="126"/>
      <c r="KF563" s="126"/>
      <c r="KP563" s="126"/>
      <c r="KZ563" s="126"/>
      <c r="LJ563" s="126"/>
      <c r="LT563" s="126"/>
    </row>
    <row xmlns:x14ac="http://schemas.microsoft.com/office/spreadsheetml/2009/9/ac" r="564" s="3" customFormat="true" x14ac:dyDescent="0.25">
      <c r="A564" s="401"/>
      <c r="B564" s="126"/>
      <c r="L564" s="126"/>
      <c r="V564" s="126"/>
      <c r="AF564" s="126"/>
      <c r="AP564" s="126"/>
      <c r="AZ564" s="126"/>
      <c r="BJ564" s="126"/>
      <c r="BT564" s="126"/>
      <c r="CD564" s="126"/>
      <c r="CN564" s="126"/>
      <c r="CO564" s="126"/>
      <c r="CP564" s="126"/>
      <c r="CQ564" s="126"/>
      <c r="CR564" s="126"/>
      <c r="CS564" s="126"/>
      <c r="CT564" s="126"/>
      <c r="CU564" s="126"/>
      <c r="CX564" s="126"/>
      <c r="DH564" s="126"/>
      <c r="DR564" s="126"/>
      <c r="EB564" s="126"/>
      <c r="EL564" s="126"/>
      <c r="EV564" s="126"/>
      <c r="FF564" s="126"/>
      <c r="FP564" s="126"/>
      <c r="FZ564" s="126"/>
      <c r="GJ564" s="126"/>
      <c r="GT564" s="126"/>
      <c r="HD564" s="126"/>
      <c r="HN564" s="126"/>
      <c r="HX564" s="126"/>
      <c r="IH564" s="126"/>
      <c r="IR564" s="126"/>
      <c r="JB564" s="126"/>
      <c r="JL564" s="126"/>
      <c r="JV564" s="126"/>
      <c r="KF564" s="126"/>
      <c r="KP564" s="126"/>
      <c r="KZ564" s="126"/>
      <c r="LJ564" s="126"/>
      <c r="LT564" s="126"/>
    </row>
    <row xmlns:x14ac="http://schemas.microsoft.com/office/spreadsheetml/2009/9/ac" r="565" s="3" customFormat="true" x14ac:dyDescent="0.25">
      <c r="A565" s="401"/>
      <c r="B565" s="126"/>
      <c r="L565" s="126"/>
      <c r="V565" s="126"/>
      <c r="AF565" s="126"/>
      <c r="AP565" s="126"/>
      <c r="AZ565" s="126"/>
      <c r="BJ565" s="126"/>
      <c r="BT565" s="126"/>
      <c r="CD565" s="126"/>
      <c r="CN565" s="126"/>
      <c r="CO565" s="126"/>
      <c r="CP565" s="126"/>
      <c r="CQ565" s="126"/>
      <c r="CR565" s="126"/>
      <c r="CS565" s="126"/>
      <c r="CT565" s="126"/>
      <c r="CU565" s="126"/>
      <c r="CX565" s="126"/>
      <c r="DH565" s="126"/>
      <c r="DR565" s="126"/>
      <c r="EB565" s="126"/>
      <c r="EL565" s="126"/>
      <c r="EV565" s="126"/>
      <c r="FF565" s="126"/>
      <c r="FP565" s="126"/>
      <c r="FZ565" s="126"/>
      <c r="GJ565" s="126"/>
      <c r="GT565" s="126"/>
      <c r="HD565" s="126"/>
      <c r="HN565" s="126"/>
      <c r="HX565" s="126"/>
      <c r="IH565" s="126"/>
      <c r="IR565" s="126"/>
      <c r="JB565" s="126"/>
      <c r="JL565" s="126"/>
      <c r="JV565" s="126"/>
      <c r="KF565" s="126"/>
      <c r="KP565" s="126"/>
      <c r="KZ565" s="126"/>
      <c r="LJ565" s="126"/>
      <c r="LT565" s="126"/>
    </row>
    <row xmlns:x14ac="http://schemas.microsoft.com/office/spreadsheetml/2009/9/ac" r="566" s="3" customFormat="true" x14ac:dyDescent="0.25">
      <c r="A566" s="401"/>
      <c r="B566" s="126"/>
      <c r="L566" s="126"/>
      <c r="V566" s="126"/>
      <c r="AF566" s="126"/>
      <c r="AP566" s="126"/>
      <c r="AZ566" s="126"/>
      <c r="BJ566" s="126"/>
      <c r="BT566" s="126"/>
      <c r="CD566" s="126"/>
      <c r="CN566" s="126"/>
      <c r="CO566" s="126"/>
      <c r="CP566" s="126"/>
      <c r="CQ566" s="126"/>
      <c r="CR566" s="126"/>
      <c r="CS566" s="126"/>
      <c r="CT566" s="126"/>
      <c r="CU566" s="126"/>
      <c r="CX566" s="126"/>
      <c r="DH566" s="126"/>
      <c r="DR566" s="126"/>
      <c r="EB566" s="126"/>
      <c r="EL566" s="126"/>
      <c r="EV566" s="126"/>
      <c r="FF566" s="126"/>
      <c r="FP566" s="126"/>
      <c r="FZ566" s="126"/>
      <c r="GJ566" s="126"/>
      <c r="GT566" s="126"/>
      <c r="HD566" s="126"/>
      <c r="HN566" s="126"/>
      <c r="HX566" s="126"/>
      <c r="IH566" s="126"/>
      <c r="IR566" s="126"/>
      <c r="JB566" s="126"/>
      <c r="JL566" s="126"/>
      <c r="JV566" s="126"/>
      <c r="KF566" s="126"/>
      <c r="KP566" s="126"/>
      <c r="KZ566" s="126"/>
      <c r="LJ566" s="126"/>
      <c r="LT566" s="126"/>
    </row>
    <row xmlns:x14ac="http://schemas.microsoft.com/office/spreadsheetml/2009/9/ac" r="567" s="3" customFormat="true" x14ac:dyDescent="0.25">
      <c r="A567" s="401"/>
      <c r="B567" s="126"/>
      <c r="L567" s="126"/>
      <c r="V567" s="126"/>
      <c r="AF567" s="126"/>
      <c r="AP567" s="126"/>
      <c r="AZ567" s="126"/>
      <c r="BJ567" s="126"/>
      <c r="BT567" s="126"/>
      <c r="CD567" s="126"/>
      <c r="CN567" s="126"/>
      <c r="CO567" s="126"/>
      <c r="CP567" s="126"/>
      <c r="CQ567" s="126"/>
      <c r="CR567" s="126"/>
      <c r="CS567" s="126"/>
      <c r="CT567" s="126"/>
      <c r="CU567" s="126"/>
      <c r="CX567" s="126"/>
      <c r="DH567" s="126"/>
      <c r="DR567" s="126"/>
      <c r="EB567" s="126"/>
      <c r="EL567" s="126"/>
      <c r="EV567" s="126"/>
      <c r="FF567" s="126"/>
      <c r="FP567" s="126"/>
      <c r="FZ567" s="126"/>
      <c r="GJ567" s="126"/>
      <c r="GT567" s="126"/>
      <c r="HD567" s="126"/>
      <c r="HN567" s="126"/>
      <c r="HX567" s="126"/>
      <c r="IH567" s="126"/>
      <c r="IR567" s="126"/>
      <c r="JB567" s="126"/>
      <c r="JL567" s="126"/>
      <c r="JV567" s="126"/>
      <c r="KF567" s="126"/>
      <c r="KP567" s="126"/>
      <c r="KZ567" s="126"/>
      <c r="LJ567" s="126"/>
      <c r="LT567" s="126"/>
    </row>
    <row xmlns:x14ac="http://schemas.microsoft.com/office/spreadsheetml/2009/9/ac" r="568" s="3" customFormat="true" x14ac:dyDescent="0.25">
      <c r="A568" s="401"/>
      <c r="B568" s="126"/>
      <c r="L568" s="126"/>
      <c r="V568" s="126"/>
      <c r="AF568" s="126"/>
      <c r="AP568" s="126"/>
      <c r="AZ568" s="126"/>
      <c r="BJ568" s="126"/>
      <c r="BT568" s="126"/>
      <c r="CD568" s="126"/>
      <c r="CN568" s="126"/>
      <c r="CO568" s="126"/>
      <c r="CP568" s="126"/>
      <c r="CQ568" s="126"/>
      <c r="CR568" s="126"/>
      <c r="CS568" s="126"/>
      <c r="CT568" s="126"/>
      <c r="CU568" s="126"/>
      <c r="CX568" s="126"/>
      <c r="DH568" s="126"/>
      <c r="DR568" s="126"/>
      <c r="EB568" s="126"/>
      <c r="EL568" s="126"/>
      <c r="EV568" s="126"/>
      <c r="FF568" s="126"/>
      <c r="FP568" s="126"/>
      <c r="FZ568" s="126"/>
      <c r="GJ568" s="126"/>
      <c r="GT568" s="126"/>
      <c r="HD568" s="126"/>
      <c r="HN568" s="126"/>
      <c r="HX568" s="126"/>
      <c r="IH568" s="126"/>
      <c r="IR568" s="126"/>
      <c r="JB568" s="126"/>
      <c r="JL568" s="126"/>
      <c r="JV568" s="126"/>
      <c r="KF568" s="126"/>
      <c r="KP568" s="126"/>
      <c r="KZ568" s="126"/>
      <c r="LJ568" s="126"/>
      <c r="LT568" s="126"/>
    </row>
    <row xmlns:x14ac="http://schemas.microsoft.com/office/spreadsheetml/2009/9/ac" r="569" s="3" customFormat="true" x14ac:dyDescent="0.25">
      <c r="A569" s="401"/>
      <c r="B569" s="126"/>
      <c r="L569" s="126"/>
      <c r="V569" s="126"/>
      <c r="AF569" s="126"/>
      <c r="AP569" s="126"/>
      <c r="AZ569" s="126"/>
      <c r="BJ569" s="126"/>
      <c r="BT569" s="126"/>
      <c r="CD569" s="126"/>
      <c r="CN569" s="126"/>
      <c r="CO569" s="126"/>
      <c r="CP569" s="126"/>
      <c r="CQ569" s="126"/>
      <c r="CR569" s="126"/>
      <c r="CS569" s="126"/>
      <c r="CT569" s="126"/>
      <c r="CU569" s="126"/>
      <c r="CX569" s="126"/>
      <c r="DH569" s="126"/>
      <c r="DR569" s="126"/>
      <c r="EB569" s="126"/>
      <c r="EL569" s="126"/>
      <c r="EV569" s="126"/>
      <c r="FF569" s="126"/>
      <c r="FP569" s="126"/>
      <c r="FZ569" s="126"/>
      <c r="GJ569" s="126"/>
      <c r="GT569" s="126"/>
      <c r="HD569" s="126"/>
      <c r="HN569" s="126"/>
      <c r="HX569" s="126"/>
      <c r="IH569" s="126"/>
      <c r="IR569" s="126"/>
      <c r="JB569" s="126"/>
      <c r="JL569" s="126"/>
      <c r="JV569" s="126"/>
      <c r="KF569" s="126"/>
      <c r="KP569" s="126"/>
      <c r="KZ569" s="126"/>
      <c r="LJ569" s="126"/>
      <c r="LT569" s="126"/>
    </row>
    <row xmlns:x14ac="http://schemas.microsoft.com/office/spreadsheetml/2009/9/ac" r="570" s="3" customFormat="true" x14ac:dyDescent="0.25">
      <c r="A570" s="401"/>
      <c r="B570" s="126"/>
      <c r="L570" s="126"/>
      <c r="V570" s="126"/>
      <c r="AF570" s="126"/>
      <c r="AP570" s="126"/>
      <c r="AZ570" s="126"/>
      <c r="BJ570" s="126"/>
      <c r="BT570" s="126"/>
      <c r="CD570" s="126"/>
      <c r="CN570" s="126"/>
      <c r="CO570" s="126"/>
      <c r="CP570" s="126"/>
      <c r="CQ570" s="126"/>
      <c r="CR570" s="126"/>
      <c r="CS570" s="126"/>
      <c r="CT570" s="126"/>
      <c r="CU570" s="126"/>
      <c r="CX570" s="126"/>
      <c r="DH570" s="126"/>
      <c r="DR570" s="126"/>
      <c r="EB570" s="126"/>
      <c r="EL570" s="126"/>
      <c r="EV570" s="126"/>
      <c r="FF570" s="126"/>
      <c r="FP570" s="126"/>
      <c r="FZ570" s="126"/>
      <c r="GJ570" s="126"/>
      <c r="GT570" s="126"/>
      <c r="HD570" s="126"/>
      <c r="HN570" s="126"/>
      <c r="HX570" s="126"/>
      <c r="IH570" s="126"/>
      <c r="IR570" s="126"/>
      <c r="JB570" s="126"/>
      <c r="JL570" s="126"/>
      <c r="JV570" s="126"/>
      <c r="KF570" s="126"/>
      <c r="KP570" s="126"/>
      <c r="KZ570" s="126"/>
      <c r="LJ570" s="126"/>
      <c r="LT570" s="126"/>
    </row>
    <row xmlns:x14ac="http://schemas.microsoft.com/office/spreadsheetml/2009/9/ac" r="571" s="3" customFormat="true" x14ac:dyDescent="0.25">
      <c r="A571" s="401"/>
      <c r="B571" s="126"/>
      <c r="L571" s="126"/>
      <c r="V571" s="126"/>
      <c r="AF571" s="126"/>
      <c r="AP571" s="126"/>
      <c r="AZ571" s="126"/>
      <c r="BJ571" s="126"/>
      <c r="BT571" s="126"/>
      <c r="CD571" s="126"/>
      <c r="CN571" s="126"/>
      <c r="CO571" s="126"/>
      <c r="CP571" s="126"/>
      <c r="CQ571" s="126"/>
      <c r="CR571" s="126"/>
      <c r="CS571" s="126"/>
      <c r="CT571" s="126"/>
      <c r="CU571" s="126"/>
      <c r="CX571" s="126"/>
      <c r="DH571" s="126"/>
      <c r="DR571" s="126"/>
      <c r="EB571" s="126"/>
      <c r="EL571" s="126"/>
      <c r="EV571" s="126"/>
      <c r="FF571" s="126"/>
      <c r="FP571" s="126"/>
      <c r="FZ571" s="126"/>
      <c r="GJ571" s="126"/>
      <c r="GT571" s="126"/>
      <c r="HD571" s="126"/>
      <c r="HN571" s="126"/>
      <c r="HX571" s="126"/>
      <c r="IH571" s="126"/>
      <c r="IR571" s="126"/>
      <c r="JB571" s="126"/>
      <c r="JL571" s="126"/>
      <c r="JV571" s="126"/>
      <c r="KF571" s="126"/>
      <c r="KP571" s="126"/>
      <c r="KZ571" s="126"/>
      <c r="LJ571" s="126"/>
      <c r="LT571" s="126"/>
    </row>
    <row xmlns:x14ac="http://schemas.microsoft.com/office/spreadsheetml/2009/9/ac" r="572" s="3" customFormat="true" x14ac:dyDescent="0.25">
      <c r="A572" s="401"/>
      <c r="B572" s="126"/>
      <c r="L572" s="126"/>
      <c r="V572" s="126"/>
      <c r="AF572" s="126"/>
      <c r="AP572" s="126"/>
      <c r="AZ572" s="126"/>
      <c r="BJ572" s="126"/>
      <c r="BT572" s="126"/>
      <c r="CD572" s="126"/>
      <c r="CN572" s="126"/>
      <c r="CO572" s="126"/>
      <c r="CP572" s="126"/>
      <c r="CQ572" s="126"/>
      <c r="CR572" s="126"/>
      <c r="CS572" s="126"/>
      <c r="CT572" s="126"/>
      <c r="CU572" s="126"/>
      <c r="CX572" s="126"/>
      <c r="DH572" s="126"/>
      <c r="DR572" s="126"/>
      <c r="EB572" s="126"/>
      <c r="EL572" s="126"/>
      <c r="EV572" s="126"/>
      <c r="FF572" s="126"/>
      <c r="FP572" s="126"/>
      <c r="FZ572" s="126"/>
      <c r="GJ572" s="126"/>
      <c r="GT572" s="126"/>
      <c r="HD572" s="126"/>
      <c r="HN572" s="126"/>
      <c r="HX572" s="126"/>
      <c r="IH572" s="126"/>
      <c r="IR572" s="126"/>
      <c r="JB572" s="126"/>
      <c r="JL572" s="126"/>
      <c r="JV572" s="126"/>
      <c r="KF572" s="126"/>
      <c r="KP572" s="126"/>
      <c r="KZ572" s="126"/>
      <c r="LJ572" s="126"/>
      <c r="LT572" s="126"/>
    </row>
    <row xmlns:x14ac="http://schemas.microsoft.com/office/spreadsheetml/2009/9/ac" r="573" s="3" customFormat="true" x14ac:dyDescent="0.25">
      <c r="A573" s="401"/>
      <c r="B573" s="126"/>
      <c r="L573" s="126"/>
      <c r="V573" s="126"/>
      <c r="AF573" s="126"/>
      <c r="AP573" s="126"/>
      <c r="AZ573" s="126"/>
      <c r="BJ573" s="126"/>
      <c r="BT573" s="126"/>
      <c r="CD573" s="126"/>
      <c r="CN573" s="126"/>
      <c r="CO573" s="126"/>
      <c r="CP573" s="126"/>
      <c r="CQ573" s="126"/>
      <c r="CR573" s="126"/>
      <c r="CS573" s="126"/>
      <c r="CT573" s="126"/>
      <c r="CU573" s="126"/>
      <c r="CX573" s="126"/>
      <c r="DH573" s="126"/>
      <c r="DR573" s="126"/>
      <c r="EB573" s="126"/>
      <c r="EL573" s="126"/>
      <c r="EV573" s="126"/>
      <c r="FF573" s="126"/>
      <c r="FP573" s="126"/>
      <c r="FZ573" s="126"/>
      <c r="GJ573" s="126"/>
      <c r="GT573" s="126"/>
      <c r="HD573" s="126"/>
      <c r="HN573" s="126"/>
      <c r="HX573" s="126"/>
      <c r="IH573" s="126"/>
      <c r="IR573" s="126"/>
      <c r="JB573" s="126"/>
      <c r="JL573" s="126"/>
      <c r="JV573" s="126"/>
      <c r="KF573" s="126"/>
      <c r="KP573" s="126"/>
      <c r="KZ573" s="126"/>
      <c r="LJ573" s="126"/>
      <c r="LT573" s="126"/>
    </row>
    <row xmlns:x14ac="http://schemas.microsoft.com/office/spreadsheetml/2009/9/ac" r="574" s="3" customFormat="true" x14ac:dyDescent="0.25">
      <c r="A574" s="401"/>
      <c r="B574" s="126"/>
      <c r="L574" s="126"/>
      <c r="V574" s="126"/>
      <c r="AF574" s="126"/>
      <c r="AP574" s="126"/>
      <c r="AZ574" s="126"/>
      <c r="BJ574" s="126"/>
      <c r="BT574" s="126"/>
      <c r="CD574" s="126"/>
      <c r="CN574" s="126"/>
      <c r="CO574" s="126"/>
      <c r="CP574" s="126"/>
      <c r="CQ574" s="126"/>
      <c r="CR574" s="126"/>
      <c r="CS574" s="126"/>
      <c r="CT574" s="126"/>
      <c r="CU574" s="126"/>
      <c r="CX574" s="126"/>
      <c r="DH574" s="126"/>
      <c r="DR574" s="126"/>
      <c r="EB574" s="126"/>
      <c r="EL574" s="126"/>
      <c r="EV574" s="126"/>
      <c r="FF574" s="126"/>
      <c r="FP574" s="126"/>
      <c r="FZ574" s="126"/>
      <c r="GJ574" s="126"/>
      <c r="GT574" s="126"/>
      <c r="HD574" s="126"/>
      <c r="HN574" s="126"/>
      <c r="HX574" s="126"/>
      <c r="IH574" s="126"/>
      <c r="IR574" s="126"/>
      <c r="JB574" s="126"/>
      <c r="JL574" s="126"/>
      <c r="JV574" s="126"/>
      <c r="KF574" s="126"/>
      <c r="KP574" s="126"/>
      <c r="KZ574" s="126"/>
      <c r="LJ574" s="126"/>
      <c r="LT574" s="126"/>
    </row>
    <row xmlns:x14ac="http://schemas.microsoft.com/office/spreadsheetml/2009/9/ac" r="575" s="3" customFormat="true" x14ac:dyDescent="0.25">
      <c r="A575" s="401"/>
      <c r="B575" s="126"/>
      <c r="L575" s="126"/>
      <c r="V575" s="126"/>
      <c r="AF575" s="126"/>
      <c r="AP575" s="126"/>
      <c r="AZ575" s="126"/>
      <c r="BJ575" s="126"/>
      <c r="BT575" s="126"/>
      <c r="CD575" s="126"/>
      <c r="CN575" s="126"/>
      <c r="CO575" s="126"/>
      <c r="CP575" s="126"/>
      <c r="CQ575" s="126"/>
      <c r="CR575" s="126"/>
      <c r="CS575" s="126"/>
      <c r="CT575" s="126"/>
      <c r="CU575" s="126"/>
      <c r="CX575" s="126"/>
      <c r="DH575" s="126"/>
      <c r="DR575" s="126"/>
      <c r="EB575" s="126"/>
      <c r="EL575" s="126"/>
      <c r="EV575" s="126"/>
      <c r="FF575" s="126"/>
      <c r="FP575" s="126"/>
      <c r="FZ575" s="126"/>
      <c r="GJ575" s="126"/>
      <c r="GT575" s="126"/>
      <c r="HD575" s="126"/>
      <c r="HN575" s="126"/>
      <c r="HX575" s="126"/>
      <c r="IH575" s="126"/>
      <c r="IR575" s="126"/>
      <c r="JB575" s="126"/>
      <c r="JL575" s="126"/>
      <c r="JV575" s="126"/>
      <c r="KF575" s="126"/>
      <c r="KP575" s="126"/>
      <c r="KZ575" s="126"/>
      <c r="LJ575" s="126"/>
      <c r="LT575" s="126"/>
    </row>
    <row xmlns:x14ac="http://schemas.microsoft.com/office/spreadsheetml/2009/9/ac" r="576" s="3" customFormat="true" x14ac:dyDescent="0.25">
      <c r="A576" s="401"/>
      <c r="B576" s="126"/>
      <c r="L576" s="126"/>
      <c r="V576" s="126"/>
      <c r="AF576" s="126"/>
      <c r="AP576" s="126"/>
      <c r="AZ576" s="126"/>
      <c r="BJ576" s="126"/>
      <c r="BT576" s="126"/>
      <c r="CD576" s="126"/>
      <c r="CN576" s="126"/>
      <c r="CO576" s="126"/>
      <c r="CP576" s="126"/>
      <c r="CQ576" s="126"/>
      <c r="CR576" s="126"/>
      <c r="CS576" s="126"/>
      <c r="CT576" s="126"/>
      <c r="CU576" s="126"/>
      <c r="CX576" s="126"/>
      <c r="DH576" s="126"/>
      <c r="DR576" s="126"/>
      <c r="EB576" s="126"/>
      <c r="EL576" s="126"/>
      <c r="EV576" s="126"/>
      <c r="FF576" s="126"/>
      <c r="FP576" s="126"/>
      <c r="FZ576" s="126"/>
      <c r="GJ576" s="126"/>
      <c r="GT576" s="126"/>
      <c r="HD576" s="126"/>
      <c r="HN576" s="126"/>
      <c r="HX576" s="126"/>
      <c r="IH576" s="126"/>
      <c r="IR576" s="126"/>
      <c r="JB576" s="126"/>
      <c r="JL576" s="126"/>
      <c r="JV576" s="126"/>
      <c r="KF576" s="126"/>
      <c r="KP576" s="126"/>
      <c r="KZ576" s="126"/>
      <c r="LJ576" s="126"/>
      <c r="LT576" s="126"/>
    </row>
    <row xmlns:x14ac="http://schemas.microsoft.com/office/spreadsheetml/2009/9/ac" r="577" s="3" customFormat="true" x14ac:dyDescent="0.25">
      <c r="A577" s="401"/>
      <c r="B577" s="126"/>
      <c r="L577" s="126"/>
      <c r="V577" s="126"/>
      <c r="AF577" s="126"/>
      <c r="AP577" s="126"/>
      <c r="AZ577" s="126"/>
      <c r="BJ577" s="126"/>
      <c r="BT577" s="126"/>
      <c r="CD577" s="126"/>
      <c r="CN577" s="126"/>
      <c r="CO577" s="126"/>
      <c r="CP577" s="126"/>
      <c r="CQ577" s="126"/>
      <c r="CR577" s="126"/>
      <c r="CS577" s="126"/>
      <c r="CT577" s="126"/>
      <c r="CU577" s="126"/>
      <c r="CX577" s="126"/>
      <c r="DH577" s="126"/>
      <c r="DR577" s="126"/>
      <c r="EB577" s="126"/>
      <c r="EL577" s="126"/>
      <c r="EV577" s="126"/>
      <c r="FF577" s="126"/>
      <c r="FP577" s="126"/>
      <c r="FZ577" s="126"/>
      <c r="GJ577" s="126"/>
      <c r="GT577" s="126"/>
      <c r="HD577" s="126"/>
      <c r="HN577" s="126"/>
      <c r="HX577" s="126"/>
      <c r="IH577" s="126"/>
      <c r="IR577" s="126"/>
      <c r="JB577" s="126"/>
      <c r="JL577" s="126"/>
      <c r="JV577" s="126"/>
      <c r="KF577" s="126"/>
      <c r="KP577" s="126"/>
      <c r="KZ577" s="126"/>
      <c r="LJ577" s="126"/>
      <c r="LT577" s="126"/>
    </row>
    <row xmlns:x14ac="http://schemas.microsoft.com/office/spreadsheetml/2009/9/ac" r="578" s="3" customFormat="true" x14ac:dyDescent="0.25">
      <c r="A578" s="401"/>
      <c r="B578" s="126"/>
      <c r="L578" s="126"/>
      <c r="V578" s="126"/>
      <c r="AF578" s="126"/>
      <c r="AP578" s="126"/>
      <c r="AZ578" s="126"/>
      <c r="BJ578" s="126"/>
      <c r="BT578" s="126"/>
      <c r="CD578" s="126"/>
      <c r="CN578" s="126"/>
      <c r="CO578" s="126"/>
      <c r="CP578" s="126"/>
      <c r="CQ578" s="126"/>
      <c r="CR578" s="126"/>
      <c r="CS578" s="126"/>
      <c r="CT578" s="126"/>
      <c r="CU578" s="126"/>
      <c r="CX578" s="126"/>
      <c r="DH578" s="126"/>
      <c r="DR578" s="126"/>
      <c r="EB578" s="126"/>
      <c r="EL578" s="126"/>
      <c r="EV578" s="126"/>
      <c r="FF578" s="126"/>
      <c r="FP578" s="126"/>
      <c r="FZ578" s="126"/>
      <c r="GJ578" s="126"/>
      <c r="GT578" s="126"/>
      <c r="HD578" s="126"/>
      <c r="HN578" s="126"/>
      <c r="HX578" s="126"/>
      <c r="IH578" s="126"/>
      <c r="IR578" s="126"/>
      <c r="JB578" s="126"/>
      <c r="JL578" s="126"/>
      <c r="JV578" s="126"/>
      <c r="KF578" s="126"/>
      <c r="KP578" s="126"/>
      <c r="KZ578" s="126"/>
      <c r="LJ578" s="126"/>
      <c r="LT578" s="126"/>
    </row>
    <row xmlns:x14ac="http://schemas.microsoft.com/office/spreadsheetml/2009/9/ac" r="579" s="3" customFormat="true" x14ac:dyDescent="0.25">
      <c r="A579" s="401"/>
      <c r="B579" s="126"/>
      <c r="L579" s="126"/>
      <c r="V579" s="126"/>
      <c r="AF579" s="126"/>
      <c r="AP579" s="126"/>
      <c r="AZ579" s="126"/>
      <c r="BJ579" s="126"/>
      <c r="BT579" s="126"/>
      <c r="CD579" s="126"/>
      <c r="CN579" s="126"/>
      <c r="CO579" s="126"/>
      <c r="CP579" s="126"/>
      <c r="CQ579" s="126"/>
      <c r="CR579" s="126"/>
      <c r="CS579" s="126"/>
      <c r="CT579" s="126"/>
      <c r="CU579" s="126"/>
      <c r="CX579" s="126"/>
      <c r="DH579" s="126"/>
      <c r="DR579" s="126"/>
      <c r="EB579" s="126"/>
      <c r="EL579" s="126"/>
      <c r="EV579" s="126"/>
      <c r="FF579" s="126"/>
      <c r="FP579" s="126"/>
      <c r="FZ579" s="126"/>
      <c r="GJ579" s="126"/>
      <c r="GT579" s="126"/>
      <c r="HD579" s="126"/>
      <c r="HN579" s="126"/>
      <c r="HX579" s="126"/>
      <c r="IH579" s="126"/>
      <c r="IR579" s="126"/>
      <c r="JB579" s="126"/>
      <c r="JL579" s="126"/>
      <c r="JV579" s="126"/>
      <c r="KF579" s="126"/>
      <c r="KP579" s="126"/>
      <c r="KZ579" s="126"/>
      <c r="LJ579" s="126"/>
      <c r="LT579" s="126"/>
    </row>
    <row xmlns:x14ac="http://schemas.microsoft.com/office/spreadsheetml/2009/9/ac" r="580" s="3" customFormat="true" x14ac:dyDescent="0.25">
      <c r="A580" s="401"/>
      <c r="B580" s="126"/>
      <c r="L580" s="126"/>
      <c r="V580" s="126"/>
      <c r="AF580" s="126"/>
      <c r="AP580" s="126"/>
      <c r="AZ580" s="126"/>
      <c r="BJ580" s="126"/>
      <c r="BT580" s="126"/>
      <c r="CD580" s="126"/>
      <c r="CN580" s="126"/>
      <c r="CO580" s="126"/>
      <c r="CP580" s="126"/>
      <c r="CQ580" s="126"/>
      <c r="CR580" s="126"/>
      <c r="CS580" s="126"/>
      <c r="CT580" s="126"/>
      <c r="CU580" s="126"/>
      <c r="CX580" s="126"/>
      <c r="DH580" s="126"/>
      <c r="DR580" s="126"/>
      <c r="EB580" s="126"/>
      <c r="EL580" s="126"/>
      <c r="EV580" s="126"/>
      <c r="FF580" s="126"/>
      <c r="FP580" s="126"/>
      <c r="FZ580" s="126"/>
      <c r="GJ580" s="126"/>
      <c r="GT580" s="126"/>
      <c r="HD580" s="126"/>
      <c r="HN580" s="126"/>
      <c r="HX580" s="126"/>
      <c r="IH580" s="126"/>
      <c r="IR580" s="126"/>
      <c r="JB580" s="126"/>
      <c r="JL580" s="126"/>
      <c r="JV580" s="126"/>
      <c r="KF580" s="126"/>
      <c r="KP580" s="126"/>
      <c r="KZ580" s="126"/>
      <c r="LJ580" s="126"/>
      <c r="LT580" s="126"/>
    </row>
    <row xmlns:x14ac="http://schemas.microsoft.com/office/spreadsheetml/2009/9/ac" r="581" s="3" customFormat="true" x14ac:dyDescent="0.25">
      <c r="A581" s="401"/>
      <c r="B581" s="126"/>
      <c r="L581" s="126"/>
      <c r="V581" s="126"/>
      <c r="AF581" s="126"/>
      <c r="AP581" s="126"/>
      <c r="AZ581" s="126"/>
      <c r="BJ581" s="126"/>
      <c r="BT581" s="126"/>
      <c r="CD581" s="126"/>
      <c r="CN581" s="126"/>
      <c r="CO581" s="126"/>
      <c r="CP581" s="126"/>
      <c r="CQ581" s="126"/>
      <c r="CR581" s="126"/>
      <c r="CS581" s="126"/>
      <c r="CT581" s="126"/>
      <c r="CU581" s="126"/>
      <c r="CX581" s="126"/>
      <c r="DH581" s="126"/>
      <c r="DR581" s="126"/>
      <c r="EB581" s="126"/>
      <c r="EL581" s="126"/>
      <c r="EV581" s="126"/>
      <c r="FF581" s="126"/>
      <c r="FP581" s="126"/>
      <c r="FZ581" s="126"/>
      <c r="GJ581" s="126"/>
      <c r="GT581" s="126"/>
      <c r="HD581" s="126"/>
      <c r="HN581" s="126"/>
      <c r="HX581" s="126"/>
      <c r="IH581" s="126"/>
      <c r="IR581" s="126"/>
      <c r="JB581" s="126"/>
      <c r="JL581" s="126"/>
      <c r="JV581" s="126"/>
      <c r="KF581" s="126"/>
      <c r="KP581" s="126"/>
      <c r="KZ581" s="126"/>
      <c r="LJ581" s="126"/>
      <c r="LT581" s="126"/>
    </row>
    <row xmlns:x14ac="http://schemas.microsoft.com/office/spreadsheetml/2009/9/ac" r="582" s="3" customFormat="true" x14ac:dyDescent="0.25">
      <c r="A582" s="401"/>
      <c r="B582" s="126"/>
      <c r="L582" s="126"/>
      <c r="V582" s="126"/>
      <c r="AF582" s="126"/>
      <c r="AP582" s="126"/>
      <c r="AZ582" s="126"/>
      <c r="BJ582" s="126"/>
      <c r="BT582" s="126"/>
      <c r="CD582" s="126"/>
      <c r="CN582" s="126"/>
      <c r="CO582" s="126"/>
      <c r="CP582" s="126"/>
      <c r="CQ582" s="126"/>
      <c r="CR582" s="126"/>
      <c r="CS582" s="126"/>
      <c r="CT582" s="126"/>
      <c r="CU582" s="126"/>
      <c r="CX582" s="126"/>
      <c r="DH582" s="126"/>
      <c r="DR582" s="126"/>
      <c r="EB582" s="126"/>
      <c r="EL582" s="126"/>
      <c r="EV582" s="126"/>
      <c r="FF582" s="126"/>
      <c r="FP582" s="126"/>
      <c r="FZ582" s="126"/>
      <c r="GJ582" s="126"/>
      <c r="GT582" s="126"/>
      <c r="HD582" s="126"/>
      <c r="HN582" s="126"/>
      <c r="HX582" s="126"/>
      <c r="IH582" s="126"/>
      <c r="IR582" s="126"/>
      <c r="JB582" s="126"/>
      <c r="JL582" s="126"/>
      <c r="JV582" s="126"/>
      <c r="KF582" s="126"/>
      <c r="KP582" s="126"/>
      <c r="KZ582" s="126"/>
      <c r="LJ582" s="126"/>
      <c r="LT582" s="126"/>
    </row>
    <row xmlns:x14ac="http://schemas.microsoft.com/office/spreadsheetml/2009/9/ac" r="583" s="3" customFormat="true" x14ac:dyDescent="0.25">
      <c r="A583" s="401"/>
      <c r="B583" s="126"/>
      <c r="L583" s="126"/>
      <c r="V583" s="126"/>
      <c r="AF583" s="126"/>
      <c r="AP583" s="126"/>
      <c r="AZ583" s="126"/>
      <c r="BJ583" s="126"/>
      <c r="BT583" s="126"/>
      <c r="CD583" s="126"/>
      <c r="CN583" s="126"/>
      <c r="CO583" s="126"/>
      <c r="CP583" s="126"/>
      <c r="CQ583" s="126"/>
      <c r="CR583" s="126"/>
      <c r="CS583" s="126"/>
      <c r="CT583" s="126"/>
      <c r="CU583" s="126"/>
      <c r="CX583" s="126"/>
      <c r="DH583" s="126"/>
      <c r="DR583" s="126"/>
      <c r="EB583" s="126"/>
      <c r="EL583" s="126"/>
      <c r="EV583" s="126"/>
      <c r="FF583" s="126"/>
      <c r="FP583" s="126"/>
      <c r="FZ583" s="126"/>
      <c r="GJ583" s="126"/>
      <c r="GT583" s="126"/>
      <c r="HD583" s="126"/>
      <c r="HN583" s="126"/>
      <c r="HX583" s="126"/>
      <c r="IH583" s="126"/>
      <c r="IR583" s="126"/>
      <c r="JB583" s="126"/>
      <c r="JL583" s="126"/>
      <c r="JV583" s="126"/>
      <c r="KF583" s="126"/>
      <c r="KP583" s="126"/>
      <c r="KZ583" s="126"/>
      <c r="LJ583" s="126"/>
      <c r="LT583" s="126"/>
    </row>
    <row xmlns:x14ac="http://schemas.microsoft.com/office/spreadsheetml/2009/9/ac" r="584" s="3" customFormat="true" x14ac:dyDescent="0.25">
      <c r="A584" s="401"/>
      <c r="B584" s="126"/>
      <c r="L584" s="126"/>
      <c r="V584" s="126"/>
      <c r="AF584" s="126"/>
      <c r="AP584" s="126"/>
      <c r="AZ584" s="126"/>
      <c r="BJ584" s="126"/>
      <c r="BT584" s="126"/>
      <c r="CD584" s="126"/>
      <c r="CN584" s="126"/>
      <c r="CO584" s="126"/>
      <c r="CP584" s="126"/>
      <c r="CQ584" s="126"/>
      <c r="CR584" s="126"/>
      <c r="CS584" s="126"/>
      <c r="CT584" s="126"/>
      <c r="CU584" s="126"/>
      <c r="CX584" s="126"/>
      <c r="DH584" s="126"/>
      <c r="DR584" s="126"/>
      <c r="EB584" s="126"/>
      <c r="EL584" s="126"/>
      <c r="EV584" s="126"/>
      <c r="FF584" s="126"/>
      <c r="FP584" s="126"/>
      <c r="FZ584" s="126"/>
      <c r="GJ584" s="126"/>
      <c r="GT584" s="126"/>
      <c r="HD584" s="126"/>
      <c r="HN584" s="126"/>
      <c r="HX584" s="126"/>
      <c r="IH584" s="126"/>
      <c r="IR584" s="126"/>
      <c r="JB584" s="126"/>
      <c r="JL584" s="126"/>
      <c r="JV584" s="126"/>
      <c r="KF584" s="126"/>
      <c r="KP584" s="126"/>
      <c r="KZ584" s="126"/>
      <c r="LJ584" s="126"/>
      <c r="LT584" s="126"/>
    </row>
    <row xmlns:x14ac="http://schemas.microsoft.com/office/spreadsheetml/2009/9/ac" r="585" s="3" customFormat="true" x14ac:dyDescent="0.25">
      <c r="A585" s="401"/>
      <c r="B585" s="126"/>
      <c r="L585" s="126"/>
      <c r="V585" s="126"/>
      <c r="AF585" s="126"/>
      <c r="AP585" s="126"/>
      <c r="AZ585" s="126"/>
      <c r="BJ585" s="126"/>
      <c r="BT585" s="126"/>
      <c r="CD585" s="126"/>
      <c r="CN585" s="126"/>
      <c r="CO585" s="126"/>
      <c r="CP585" s="126"/>
      <c r="CQ585" s="126"/>
      <c r="CR585" s="126"/>
      <c r="CS585" s="126"/>
      <c r="CT585" s="126"/>
      <c r="CU585" s="126"/>
      <c r="CX585" s="126"/>
      <c r="DH585" s="126"/>
      <c r="DR585" s="126"/>
      <c r="EB585" s="126"/>
      <c r="EL585" s="126"/>
      <c r="EV585" s="126"/>
      <c r="FF585" s="126"/>
      <c r="FP585" s="126"/>
      <c r="FZ585" s="126"/>
      <c r="GJ585" s="126"/>
      <c r="GT585" s="126"/>
      <c r="HD585" s="126"/>
      <c r="HN585" s="126"/>
      <c r="HX585" s="126"/>
      <c r="IH585" s="126"/>
      <c r="IR585" s="126"/>
      <c r="JB585" s="126"/>
      <c r="JL585" s="126"/>
      <c r="JV585" s="126"/>
      <c r="KF585" s="126"/>
      <c r="KP585" s="126"/>
      <c r="KZ585" s="126"/>
      <c r="LJ585" s="126"/>
      <c r="LT585" s="126"/>
    </row>
    <row xmlns:x14ac="http://schemas.microsoft.com/office/spreadsheetml/2009/9/ac" r="586" s="3" customFormat="true" x14ac:dyDescent="0.25">
      <c r="A586" s="401"/>
      <c r="B586" s="126"/>
      <c r="L586" s="126"/>
      <c r="V586" s="126"/>
      <c r="AF586" s="126"/>
      <c r="AP586" s="126"/>
      <c r="AZ586" s="126"/>
      <c r="BJ586" s="126"/>
      <c r="BT586" s="126"/>
      <c r="CD586" s="126"/>
      <c r="CN586" s="126"/>
      <c r="CO586" s="126"/>
      <c r="CP586" s="126"/>
      <c r="CQ586" s="126"/>
      <c r="CR586" s="126"/>
      <c r="CS586" s="126"/>
      <c r="CT586" s="126"/>
      <c r="CU586" s="126"/>
      <c r="CX586" s="126"/>
      <c r="DH586" s="126"/>
      <c r="DR586" s="126"/>
      <c r="EB586" s="126"/>
      <c r="EL586" s="126"/>
      <c r="EV586" s="126"/>
      <c r="FF586" s="126"/>
      <c r="FP586" s="126"/>
      <c r="FZ586" s="126"/>
      <c r="GJ586" s="126"/>
      <c r="GT586" s="126"/>
      <c r="HD586" s="126"/>
      <c r="HN586" s="126"/>
      <c r="HX586" s="126"/>
      <c r="IH586" s="126"/>
      <c r="IR586" s="126"/>
      <c r="JB586" s="126"/>
      <c r="JL586" s="126"/>
      <c r="JV586" s="126"/>
      <c r="KF586" s="126"/>
      <c r="KP586" s="126"/>
      <c r="KZ586" s="126"/>
      <c r="LJ586" s="126"/>
      <c r="LT586" s="126"/>
    </row>
    <row xmlns:x14ac="http://schemas.microsoft.com/office/spreadsheetml/2009/9/ac" r="587" s="3" customFormat="true" x14ac:dyDescent="0.25">
      <c r="A587" s="401"/>
      <c r="B587" s="126"/>
      <c r="L587" s="126"/>
      <c r="V587" s="126"/>
      <c r="AF587" s="126"/>
      <c r="AP587" s="126"/>
      <c r="AZ587" s="126"/>
      <c r="BJ587" s="126"/>
      <c r="BT587" s="126"/>
      <c r="CD587" s="126"/>
      <c r="CN587" s="126"/>
      <c r="CO587" s="126"/>
      <c r="CP587" s="126"/>
      <c r="CQ587" s="126"/>
      <c r="CR587" s="126"/>
      <c r="CS587" s="126"/>
      <c r="CT587" s="126"/>
      <c r="CU587" s="126"/>
      <c r="CX587" s="126"/>
      <c r="DH587" s="126"/>
      <c r="DR587" s="126"/>
      <c r="EB587" s="126"/>
      <c r="EL587" s="126"/>
      <c r="EV587" s="126"/>
      <c r="FF587" s="126"/>
      <c r="FP587" s="126"/>
      <c r="FZ587" s="126"/>
      <c r="GJ587" s="126"/>
      <c r="GT587" s="126"/>
      <c r="HD587" s="126"/>
      <c r="HN587" s="126"/>
      <c r="HX587" s="126"/>
      <c r="IH587" s="126"/>
      <c r="IR587" s="126"/>
      <c r="JB587" s="126"/>
      <c r="JL587" s="126"/>
      <c r="JV587" s="126"/>
      <c r="KF587" s="126"/>
      <c r="KP587" s="126"/>
      <c r="KZ587" s="126"/>
      <c r="LJ587" s="126"/>
      <c r="LT587" s="126"/>
    </row>
    <row xmlns:x14ac="http://schemas.microsoft.com/office/spreadsheetml/2009/9/ac" r="588" s="3" customFormat="true" x14ac:dyDescent="0.25">
      <c r="A588" s="401"/>
      <c r="B588" s="126"/>
      <c r="L588" s="126"/>
      <c r="V588" s="126"/>
      <c r="AF588" s="126"/>
      <c r="AP588" s="126"/>
      <c r="AZ588" s="126"/>
      <c r="BJ588" s="126"/>
      <c r="BT588" s="126"/>
      <c r="CD588" s="126"/>
      <c r="CN588" s="126"/>
      <c r="CO588" s="126"/>
      <c r="CP588" s="126"/>
      <c r="CQ588" s="126"/>
      <c r="CR588" s="126"/>
      <c r="CS588" s="126"/>
      <c r="CT588" s="126"/>
      <c r="CU588" s="126"/>
      <c r="CX588" s="126"/>
      <c r="DH588" s="126"/>
      <c r="DR588" s="126"/>
      <c r="EB588" s="126"/>
      <c r="EL588" s="126"/>
      <c r="EV588" s="126"/>
      <c r="FF588" s="126"/>
      <c r="FP588" s="126"/>
      <c r="FZ588" s="126"/>
      <c r="GJ588" s="126"/>
      <c r="GT588" s="126"/>
      <c r="HD588" s="126"/>
      <c r="HN588" s="126"/>
      <c r="HX588" s="126"/>
      <c r="IH588" s="126"/>
      <c r="IR588" s="126"/>
      <c r="JB588" s="126"/>
      <c r="JL588" s="126"/>
      <c r="JV588" s="126"/>
      <c r="KF588" s="126"/>
      <c r="KP588" s="126"/>
      <c r="KZ588" s="126"/>
      <c r="LJ588" s="126"/>
      <c r="LT588" s="126"/>
    </row>
    <row xmlns:x14ac="http://schemas.microsoft.com/office/spreadsheetml/2009/9/ac" r="589" s="3" customFormat="true" x14ac:dyDescent="0.25">
      <c r="A589" s="401"/>
      <c r="B589" s="126"/>
      <c r="L589" s="126"/>
      <c r="V589" s="126"/>
      <c r="AF589" s="126"/>
      <c r="AP589" s="126"/>
      <c r="AZ589" s="126"/>
      <c r="BJ589" s="126"/>
      <c r="BT589" s="126"/>
      <c r="CD589" s="126"/>
      <c r="CN589" s="126"/>
      <c r="CO589" s="126"/>
      <c r="CP589" s="126"/>
      <c r="CQ589" s="126"/>
      <c r="CR589" s="126"/>
      <c r="CS589" s="126"/>
      <c r="CT589" s="126"/>
      <c r="CU589" s="126"/>
      <c r="CX589" s="126"/>
      <c r="DH589" s="126"/>
      <c r="DR589" s="126"/>
      <c r="EB589" s="126"/>
      <c r="EL589" s="126"/>
      <c r="EV589" s="126"/>
      <c r="FF589" s="126"/>
      <c r="FP589" s="126"/>
      <c r="FZ589" s="126"/>
      <c r="GJ589" s="126"/>
      <c r="GT589" s="126"/>
      <c r="HD589" s="126"/>
      <c r="HN589" s="126"/>
      <c r="HX589" s="126"/>
      <c r="IH589" s="126"/>
      <c r="IR589" s="126"/>
      <c r="JB589" s="126"/>
      <c r="JL589" s="126"/>
      <c r="JV589" s="126"/>
      <c r="KF589" s="126"/>
      <c r="KP589" s="126"/>
      <c r="KZ589" s="126"/>
      <c r="LJ589" s="126"/>
      <c r="LT589" s="126"/>
    </row>
    <row xmlns:x14ac="http://schemas.microsoft.com/office/spreadsheetml/2009/9/ac" r="590" s="3" customFormat="true" x14ac:dyDescent="0.25">
      <c r="A590" s="401"/>
      <c r="B590" s="126"/>
      <c r="L590" s="126"/>
      <c r="V590" s="126"/>
      <c r="AF590" s="126"/>
      <c r="AP590" s="126"/>
      <c r="AZ590" s="126"/>
      <c r="BJ590" s="126"/>
      <c r="BT590" s="126"/>
      <c r="CD590" s="126"/>
      <c r="CN590" s="126"/>
      <c r="CO590" s="126"/>
      <c r="CP590" s="126"/>
      <c r="CQ590" s="126"/>
      <c r="CR590" s="126"/>
      <c r="CS590" s="126"/>
      <c r="CT590" s="126"/>
      <c r="CU590" s="126"/>
      <c r="CX590" s="126"/>
      <c r="DH590" s="126"/>
      <c r="DR590" s="126"/>
      <c r="EB590" s="126"/>
      <c r="EL590" s="126"/>
      <c r="EV590" s="126"/>
      <c r="FF590" s="126"/>
      <c r="FP590" s="126"/>
      <c r="FZ590" s="126"/>
      <c r="GJ590" s="126"/>
      <c r="GT590" s="126"/>
      <c r="HD590" s="126"/>
      <c r="HN590" s="126"/>
      <c r="HX590" s="126"/>
      <c r="IH590" s="126"/>
      <c r="IR590" s="126"/>
      <c r="JB590" s="126"/>
      <c r="JL590" s="126"/>
      <c r="JV590" s="126"/>
      <c r="KF590" s="126"/>
      <c r="KP590" s="126"/>
      <c r="KZ590" s="126"/>
      <c r="LJ590" s="126"/>
      <c r="LT590" s="126"/>
    </row>
    <row xmlns:x14ac="http://schemas.microsoft.com/office/spreadsheetml/2009/9/ac" r="591" s="3" customFormat="true" x14ac:dyDescent="0.25">
      <c r="A591" s="401"/>
      <c r="B591" s="126"/>
      <c r="L591" s="126"/>
      <c r="V591" s="126"/>
      <c r="AF591" s="126"/>
      <c r="AP591" s="126"/>
      <c r="AZ591" s="126"/>
      <c r="BJ591" s="126"/>
      <c r="BT591" s="126"/>
      <c r="CD591" s="126"/>
      <c r="CN591" s="126"/>
      <c r="CO591" s="126"/>
      <c r="CP591" s="126"/>
      <c r="CQ591" s="126"/>
      <c r="CR591" s="126"/>
      <c r="CS591" s="126"/>
      <c r="CT591" s="126"/>
      <c r="CU591" s="126"/>
      <c r="CX591" s="126"/>
      <c r="DH591" s="126"/>
      <c r="DR591" s="126"/>
      <c r="EB591" s="126"/>
      <c r="EL591" s="126"/>
      <c r="EV591" s="126"/>
      <c r="FF591" s="126"/>
      <c r="FP591" s="126"/>
      <c r="FZ591" s="126"/>
      <c r="GJ591" s="126"/>
      <c r="GT591" s="126"/>
      <c r="HD591" s="126"/>
      <c r="HN591" s="126"/>
      <c r="HX591" s="126"/>
      <c r="IH591" s="126"/>
      <c r="IR591" s="126"/>
      <c r="JB591" s="126"/>
      <c r="JL591" s="126"/>
      <c r="JV591" s="126"/>
      <c r="KF591" s="126"/>
      <c r="KP591" s="126"/>
      <c r="KZ591" s="126"/>
      <c r="LJ591" s="126"/>
      <c r="LT591" s="126"/>
    </row>
    <row xmlns:x14ac="http://schemas.microsoft.com/office/spreadsheetml/2009/9/ac" r="592" s="3" customFormat="true" x14ac:dyDescent="0.25">
      <c r="A592" s="401"/>
      <c r="B592" s="126"/>
      <c r="L592" s="126"/>
      <c r="V592" s="126"/>
      <c r="AF592" s="126"/>
      <c r="AP592" s="126"/>
      <c r="AZ592" s="126"/>
      <c r="BJ592" s="126"/>
      <c r="BT592" s="126"/>
      <c r="CD592" s="126"/>
      <c r="CN592" s="126"/>
      <c r="CO592" s="126"/>
      <c r="CP592" s="126"/>
      <c r="CQ592" s="126"/>
      <c r="CR592" s="126"/>
      <c r="CS592" s="126"/>
      <c r="CT592" s="126"/>
      <c r="CU592" s="126"/>
      <c r="CX592" s="126"/>
      <c r="DH592" s="126"/>
      <c r="DR592" s="126"/>
      <c r="EB592" s="126"/>
      <c r="EL592" s="126"/>
      <c r="EV592" s="126"/>
      <c r="FF592" s="126"/>
      <c r="FP592" s="126"/>
      <c r="FZ592" s="126"/>
      <c r="GJ592" s="126"/>
      <c r="GT592" s="126"/>
      <c r="HD592" s="126"/>
      <c r="HN592" s="126"/>
      <c r="HX592" s="126"/>
      <c r="IH592" s="126"/>
      <c r="IR592" s="126"/>
      <c r="JB592" s="126"/>
      <c r="JL592" s="126"/>
      <c r="JV592" s="126"/>
      <c r="KF592" s="126"/>
      <c r="KP592" s="126"/>
      <c r="KZ592" s="126"/>
      <c r="LJ592" s="126"/>
      <c r="LT592" s="126"/>
    </row>
    <row xmlns:x14ac="http://schemas.microsoft.com/office/spreadsheetml/2009/9/ac" r="593" s="3" customFormat="true" x14ac:dyDescent="0.25">
      <c r="A593" s="401"/>
      <c r="B593" s="126"/>
      <c r="L593" s="126"/>
      <c r="V593" s="126"/>
      <c r="AF593" s="126"/>
      <c r="AP593" s="126"/>
      <c r="AZ593" s="126"/>
      <c r="BJ593" s="126"/>
      <c r="BT593" s="126"/>
      <c r="CD593" s="126"/>
      <c r="CN593" s="126"/>
      <c r="CO593" s="126"/>
      <c r="CP593" s="126"/>
      <c r="CQ593" s="126"/>
      <c r="CR593" s="126"/>
      <c r="CS593" s="126"/>
      <c r="CT593" s="126"/>
      <c r="CU593" s="126"/>
      <c r="CX593" s="126"/>
      <c r="DH593" s="126"/>
      <c r="DR593" s="126"/>
      <c r="EB593" s="126"/>
      <c r="EL593" s="126"/>
      <c r="EV593" s="126"/>
      <c r="FF593" s="126"/>
      <c r="FP593" s="126"/>
      <c r="FZ593" s="126"/>
      <c r="GJ593" s="126"/>
      <c r="GT593" s="126"/>
      <c r="HD593" s="126"/>
      <c r="HN593" s="126"/>
      <c r="HX593" s="126"/>
      <c r="IH593" s="126"/>
      <c r="IR593" s="126"/>
      <c r="JB593" s="126"/>
      <c r="JL593" s="126"/>
      <c r="JV593" s="126"/>
      <c r="KF593" s="126"/>
      <c r="KP593" s="126"/>
      <c r="KZ593" s="126"/>
      <c r="LJ593" s="126"/>
      <c r="LT593" s="126"/>
    </row>
    <row xmlns:x14ac="http://schemas.microsoft.com/office/spreadsheetml/2009/9/ac" r="594" s="3" customFormat="true" x14ac:dyDescent="0.25">
      <c r="A594" s="401"/>
      <c r="B594" s="126"/>
      <c r="L594" s="126"/>
      <c r="V594" s="126"/>
      <c r="AF594" s="126"/>
      <c r="AP594" s="126"/>
      <c r="AZ594" s="126"/>
      <c r="BJ594" s="126"/>
      <c r="BT594" s="126"/>
      <c r="CD594" s="126"/>
      <c r="CN594" s="126"/>
      <c r="CO594" s="126"/>
      <c r="CP594" s="126"/>
      <c r="CQ594" s="126"/>
      <c r="CR594" s="126"/>
      <c r="CS594" s="126"/>
      <c r="CT594" s="126"/>
      <c r="CU594" s="126"/>
      <c r="CX594" s="126"/>
      <c r="DH594" s="126"/>
      <c r="DR594" s="126"/>
      <c r="EB594" s="126"/>
      <c r="EL594" s="126"/>
      <c r="EV594" s="126"/>
      <c r="FF594" s="126"/>
      <c r="FP594" s="126"/>
      <c r="FZ594" s="126"/>
      <c r="GJ594" s="126"/>
      <c r="GT594" s="126"/>
      <c r="HD594" s="126"/>
      <c r="HN594" s="126"/>
      <c r="HX594" s="126"/>
      <c r="IH594" s="126"/>
      <c r="IR594" s="126"/>
      <c r="JB594" s="126"/>
      <c r="JL594" s="126"/>
      <c r="JV594" s="126"/>
      <c r="KF594" s="126"/>
      <c r="KP594" s="126"/>
      <c r="KZ594" s="126"/>
      <c r="LJ594" s="126"/>
      <c r="LT594" s="126"/>
    </row>
    <row xmlns:x14ac="http://schemas.microsoft.com/office/spreadsheetml/2009/9/ac" r="595" s="3" customFormat="true" x14ac:dyDescent="0.25">
      <c r="A595" s="401"/>
      <c r="B595" s="126"/>
      <c r="L595" s="126"/>
      <c r="V595" s="126"/>
      <c r="AF595" s="126"/>
      <c r="AP595" s="126"/>
      <c r="AZ595" s="126"/>
      <c r="BJ595" s="126"/>
      <c r="BT595" s="126"/>
      <c r="CD595" s="126"/>
      <c r="CN595" s="126"/>
      <c r="CO595" s="126"/>
      <c r="CP595" s="126"/>
      <c r="CQ595" s="126"/>
      <c r="CR595" s="126"/>
      <c r="CS595" s="126"/>
      <c r="CT595" s="126"/>
      <c r="CU595" s="126"/>
      <c r="CX595" s="126"/>
      <c r="DH595" s="126"/>
      <c r="DR595" s="126"/>
      <c r="EB595" s="126"/>
      <c r="EL595" s="126"/>
      <c r="EV595" s="126"/>
      <c r="FF595" s="126"/>
      <c r="FP595" s="126"/>
      <c r="FZ595" s="126"/>
      <c r="GJ595" s="126"/>
      <c r="GT595" s="126"/>
      <c r="HD595" s="126"/>
      <c r="HN595" s="126"/>
      <c r="HX595" s="126"/>
      <c r="IH595" s="126"/>
      <c r="IR595" s="126"/>
      <c r="JB595" s="126"/>
      <c r="JL595" s="126"/>
      <c r="JV595" s="126"/>
      <c r="KF595" s="126"/>
      <c r="KP595" s="126"/>
      <c r="KZ595" s="126"/>
      <c r="LJ595" s="126"/>
      <c r="LT595" s="126"/>
    </row>
    <row xmlns:x14ac="http://schemas.microsoft.com/office/spreadsheetml/2009/9/ac" r="596" s="3" customFormat="true" x14ac:dyDescent="0.25">
      <c r="A596" s="401"/>
      <c r="B596" s="126"/>
      <c r="L596" s="126"/>
      <c r="V596" s="126"/>
      <c r="AF596" s="126"/>
      <c r="AP596" s="126"/>
      <c r="AZ596" s="126"/>
      <c r="BJ596" s="126"/>
      <c r="BT596" s="126"/>
      <c r="CD596" s="126"/>
      <c r="CN596" s="126"/>
      <c r="CO596" s="126"/>
      <c r="CP596" s="126"/>
      <c r="CQ596" s="126"/>
      <c r="CR596" s="126"/>
      <c r="CS596" s="126"/>
      <c r="CT596" s="126"/>
      <c r="CU596" s="126"/>
      <c r="CX596" s="126"/>
      <c r="DH596" s="126"/>
      <c r="DR596" s="126"/>
      <c r="EB596" s="126"/>
      <c r="EL596" s="126"/>
      <c r="EV596" s="126"/>
      <c r="FF596" s="126"/>
      <c r="FP596" s="126"/>
      <c r="FZ596" s="126"/>
      <c r="GJ596" s="126"/>
      <c r="GT596" s="126"/>
      <c r="HD596" s="126"/>
      <c r="HN596" s="126"/>
      <c r="HX596" s="126"/>
      <c r="IH596" s="126"/>
      <c r="IR596" s="126"/>
      <c r="JB596" s="126"/>
      <c r="JL596" s="126"/>
      <c r="JV596" s="126"/>
      <c r="KF596" s="126"/>
      <c r="KP596" s="126"/>
      <c r="KZ596" s="126"/>
      <c r="LJ596" s="126"/>
      <c r="LT596" s="126"/>
    </row>
    <row xmlns:x14ac="http://schemas.microsoft.com/office/spreadsheetml/2009/9/ac" r="597" s="3" customFormat="true" x14ac:dyDescent="0.25">
      <c r="A597" s="401"/>
      <c r="B597" s="126"/>
      <c r="L597" s="126"/>
      <c r="V597" s="126"/>
      <c r="AF597" s="126"/>
      <c r="AP597" s="126"/>
      <c r="AZ597" s="126"/>
      <c r="BJ597" s="126"/>
      <c r="BT597" s="126"/>
      <c r="CD597" s="126"/>
      <c r="CN597" s="126"/>
      <c r="CO597" s="126"/>
      <c r="CP597" s="126"/>
      <c r="CQ597" s="126"/>
      <c r="CR597" s="126"/>
      <c r="CS597" s="126"/>
      <c r="CT597" s="126"/>
      <c r="CU597" s="126"/>
      <c r="CX597" s="126"/>
      <c r="DH597" s="126"/>
      <c r="DR597" s="126"/>
      <c r="EB597" s="126"/>
      <c r="EL597" s="126"/>
      <c r="EV597" s="126"/>
      <c r="FF597" s="126"/>
      <c r="FP597" s="126"/>
      <c r="FZ597" s="126"/>
      <c r="GJ597" s="126"/>
      <c r="GT597" s="126"/>
      <c r="HD597" s="126"/>
      <c r="HN597" s="126"/>
      <c r="HX597" s="126"/>
      <c r="IH597" s="126"/>
      <c r="IR597" s="126"/>
      <c r="JB597" s="126"/>
      <c r="JL597" s="126"/>
      <c r="JV597" s="126"/>
      <c r="KF597" s="126"/>
      <c r="KP597" s="126"/>
      <c r="KZ597" s="126"/>
      <c r="LJ597" s="126"/>
      <c r="LT597" s="126"/>
    </row>
    <row xmlns:x14ac="http://schemas.microsoft.com/office/spreadsheetml/2009/9/ac" r="598" s="3" customFormat="true" x14ac:dyDescent="0.25">
      <c r="A598" s="401"/>
      <c r="B598" s="126"/>
      <c r="L598" s="126"/>
      <c r="V598" s="126"/>
      <c r="AF598" s="126"/>
      <c r="AP598" s="126"/>
      <c r="AZ598" s="126"/>
      <c r="BJ598" s="126"/>
      <c r="BT598" s="126"/>
      <c r="CD598" s="126"/>
      <c r="CN598" s="126"/>
      <c r="CO598" s="126"/>
      <c r="CP598" s="126"/>
      <c r="CQ598" s="126"/>
      <c r="CR598" s="126"/>
      <c r="CS598" s="126"/>
      <c r="CT598" s="126"/>
      <c r="CU598" s="126"/>
      <c r="CX598" s="126"/>
      <c r="DH598" s="126"/>
      <c r="DR598" s="126"/>
      <c r="EB598" s="126"/>
      <c r="EL598" s="126"/>
      <c r="EV598" s="126"/>
      <c r="FF598" s="126"/>
      <c r="FP598" s="126"/>
      <c r="FZ598" s="126"/>
      <c r="GJ598" s="126"/>
      <c r="GT598" s="126"/>
      <c r="HD598" s="126"/>
      <c r="HN598" s="126"/>
      <c r="HX598" s="126"/>
      <c r="IH598" s="126"/>
      <c r="IR598" s="126"/>
      <c r="JB598" s="126"/>
      <c r="JL598" s="126"/>
      <c r="JV598" s="126"/>
      <c r="KF598" s="126"/>
      <c r="KP598" s="126"/>
      <c r="KZ598" s="126"/>
      <c r="LJ598" s="126"/>
      <c r="LT598" s="126"/>
    </row>
    <row xmlns:x14ac="http://schemas.microsoft.com/office/spreadsheetml/2009/9/ac" r="599" s="3" customFormat="true" x14ac:dyDescent="0.25">
      <c r="A599" s="401"/>
      <c r="B599" s="126"/>
      <c r="L599" s="126"/>
      <c r="V599" s="126"/>
      <c r="AF599" s="126"/>
      <c r="AP599" s="126"/>
      <c r="AZ599" s="126"/>
      <c r="BJ599" s="126"/>
      <c r="BT599" s="126"/>
      <c r="CD599" s="126"/>
      <c r="CN599" s="126"/>
      <c r="CO599" s="126"/>
      <c r="CP599" s="126"/>
      <c r="CQ599" s="126"/>
      <c r="CR599" s="126"/>
      <c r="CS599" s="126"/>
      <c r="CT599" s="126"/>
      <c r="CU599" s="126"/>
      <c r="CX599" s="126"/>
      <c r="DH599" s="126"/>
      <c r="DR599" s="126"/>
      <c r="EB599" s="126"/>
      <c r="EL599" s="126"/>
      <c r="EV599" s="126"/>
      <c r="FF599" s="126"/>
      <c r="FP599" s="126"/>
      <c r="FZ599" s="126"/>
      <c r="GJ599" s="126"/>
      <c r="GT599" s="126"/>
      <c r="HD599" s="126"/>
      <c r="HN599" s="126"/>
      <c r="HX599" s="126"/>
      <c r="IH599" s="126"/>
      <c r="IR599" s="126"/>
      <c r="JB599" s="126"/>
      <c r="JL599" s="126"/>
      <c r="JV599" s="126"/>
      <c r="KF599" s="126"/>
      <c r="KP599" s="126"/>
      <c r="KZ599" s="126"/>
      <c r="LJ599" s="126"/>
      <c r="LT599" s="126"/>
    </row>
    <row xmlns:x14ac="http://schemas.microsoft.com/office/spreadsheetml/2009/9/ac" r="600" s="3" customFormat="true" x14ac:dyDescent="0.25">
      <c r="A600" s="401"/>
      <c r="B600" s="126"/>
      <c r="L600" s="126"/>
      <c r="V600" s="126"/>
      <c r="AF600" s="126"/>
      <c r="AP600" s="126"/>
      <c r="AZ600" s="126"/>
      <c r="BJ600" s="126"/>
      <c r="BT600" s="126"/>
      <c r="CD600" s="126"/>
      <c r="CN600" s="126"/>
      <c r="CO600" s="126"/>
      <c r="CP600" s="126"/>
      <c r="CQ600" s="126"/>
      <c r="CR600" s="126"/>
      <c r="CS600" s="126"/>
      <c r="CT600" s="126"/>
      <c r="CU600" s="126"/>
      <c r="CX600" s="126"/>
      <c r="DH600" s="126"/>
      <c r="DR600" s="126"/>
      <c r="EB600" s="126"/>
      <c r="EL600" s="126"/>
      <c r="EV600" s="126"/>
      <c r="FF600" s="126"/>
      <c r="FP600" s="126"/>
      <c r="FZ600" s="126"/>
      <c r="GJ600" s="126"/>
      <c r="GT600" s="126"/>
      <c r="HD600" s="126"/>
      <c r="HN600" s="126"/>
      <c r="HX600" s="126"/>
      <c r="IH600" s="126"/>
      <c r="IR600" s="126"/>
      <c r="JB600" s="126"/>
      <c r="JL600" s="126"/>
      <c r="JV600" s="126"/>
      <c r="KF600" s="126"/>
      <c r="KP600" s="126"/>
      <c r="KZ600" s="126"/>
      <c r="LJ600" s="126"/>
      <c r="LT600" s="126"/>
    </row>
    <row xmlns:x14ac="http://schemas.microsoft.com/office/spreadsheetml/2009/9/ac" r="601" s="3" customFormat="true" x14ac:dyDescent="0.25">
      <c r="A601" s="401"/>
      <c r="B601" s="126"/>
      <c r="L601" s="126"/>
      <c r="V601" s="126"/>
      <c r="AF601" s="126"/>
      <c r="AP601" s="126"/>
      <c r="AZ601" s="126"/>
      <c r="BJ601" s="126"/>
      <c r="BT601" s="126"/>
      <c r="CD601" s="126"/>
      <c r="CN601" s="126"/>
      <c r="CO601" s="126"/>
      <c r="CP601" s="126"/>
      <c r="CQ601" s="126"/>
      <c r="CR601" s="126"/>
      <c r="CS601" s="126"/>
      <c r="CT601" s="126"/>
      <c r="CU601" s="126"/>
      <c r="CX601" s="126"/>
      <c r="DH601" s="126"/>
      <c r="DR601" s="126"/>
      <c r="EB601" s="126"/>
      <c r="EL601" s="126"/>
      <c r="EV601" s="126"/>
      <c r="FF601" s="126"/>
      <c r="FP601" s="126"/>
      <c r="FZ601" s="126"/>
      <c r="GJ601" s="126"/>
      <c r="GT601" s="126"/>
      <c r="HD601" s="126"/>
      <c r="HN601" s="126"/>
      <c r="HX601" s="126"/>
      <c r="IH601" s="126"/>
      <c r="IR601" s="126"/>
      <c r="JB601" s="126"/>
      <c r="JL601" s="126"/>
      <c r="JV601" s="126"/>
      <c r="KF601" s="126"/>
      <c r="KP601" s="126"/>
      <c r="KZ601" s="126"/>
      <c r="LJ601" s="126"/>
      <c r="LT601" s="126"/>
    </row>
    <row xmlns:x14ac="http://schemas.microsoft.com/office/spreadsheetml/2009/9/ac" r="602" s="3" customFormat="true" x14ac:dyDescent="0.25">
      <c r="A602" s="401"/>
      <c r="B602" s="126"/>
      <c r="L602" s="126"/>
      <c r="V602" s="126"/>
      <c r="AF602" s="126"/>
      <c r="AP602" s="126"/>
      <c r="AZ602" s="126"/>
      <c r="BJ602" s="126"/>
      <c r="BT602" s="126"/>
      <c r="CD602" s="126"/>
      <c r="CN602" s="126"/>
      <c r="CO602" s="126"/>
      <c r="CP602" s="126"/>
      <c r="CQ602" s="126"/>
      <c r="CR602" s="126"/>
      <c r="CS602" s="126"/>
      <c r="CT602" s="126"/>
      <c r="CU602" s="126"/>
      <c r="CX602" s="126"/>
      <c r="DH602" s="126"/>
      <c r="DR602" s="126"/>
      <c r="EB602" s="126"/>
      <c r="EL602" s="126"/>
      <c r="EV602" s="126"/>
      <c r="FF602" s="126"/>
      <c r="FP602" s="126"/>
      <c r="FZ602" s="126"/>
      <c r="GJ602" s="126"/>
      <c r="GT602" s="126"/>
      <c r="HD602" s="126"/>
      <c r="HN602" s="126"/>
      <c r="HX602" s="126"/>
      <c r="IH602" s="126"/>
      <c r="IR602" s="126"/>
      <c r="JB602" s="126"/>
      <c r="JL602" s="126"/>
      <c r="JV602" s="126"/>
      <c r="KF602" s="126"/>
      <c r="KP602" s="126"/>
      <c r="KZ602" s="126"/>
      <c r="LJ602" s="126"/>
      <c r="LT602" s="126"/>
    </row>
    <row xmlns:x14ac="http://schemas.microsoft.com/office/spreadsheetml/2009/9/ac" r="603" s="3" customFormat="true" x14ac:dyDescent="0.25">
      <c r="A603" s="401"/>
      <c r="B603" s="126"/>
      <c r="L603" s="126"/>
      <c r="V603" s="126"/>
      <c r="AF603" s="126"/>
      <c r="AP603" s="126"/>
      <c r="AZ603" s="126"/>
      <c r="BJ603" s="126"/>
      <c r="BT603" s="126"/>
      <c r="CD603" s="126"/>
      <c r="CN603" s="126"/>
      <c r="CO603" s="126"/>
      <c r="CP603" s="126"/>
      <c r="CQ603" s="126"/>
      <c r="CR603" s="126"/>
      <c r="CS603" s="126"/>
      <c r="CT603" s="126"/>
      <c r="CU603" s="126"/>
      <c r="CX603" s="126"/>
      <c r="DH603" s="126"/>
      <c r="DR603" s="126"/>
      <c r="EB603" s="126"/>
      <c r="EL603" s="126"/>
      <c r="EV603" s="126"/>
      <c r="FF603" s="126"/>
      <c r="FP603" s="126"/>
      <c r="FZ603" s="126"/>
      <c r="GJ603" s="126"/>
      <c r="GT603" s="126"/>
      <c r="HD603" s="126"/>
      <c r="HN603" s="126"/>
      <c r="HX603" s="126"/>
      <c r="IH603" s="126"/>
      <c r="IR603" s="126"/>
      <c r="JB603" s="126"/>
      <c r="JL603" s="126"/>
      <c r="JV603" s="126"/>
      <c r="KF603" s="126"/>
      <c r="KP603" s="126"/>
      <c r="KZ603" s="126"/>
      <c r="LJ603" s="126"/>
      <c r="LT603" s="126"/>
    </row>
    <row xmlns:x14ac="http://schemas.microsoft.com/office/spreadsheetml/2009/9/ac" r="604" s="3" customFormat="true" x14ac:dyDescent="0.25">
      <c r="A604" s="401"/>
      <c r="B604" s="126"/>
      <c r="L604" s="126"/>
      <c r="V604" s="126"/>
      <c r="AF604" s="126"/>
      <c r="AP604" s="126"/>
      <c r="AZ604" s="126"/>
      <c r="BJ604" s="126"/>
      <c r="BT604" s="126"/>
      <c r="CD604" s="126"/>
      <c r="CN604" s="126"/>
      <c r="CO604" s="126"/>
      <c r="CP604" s="126"/>
      <c r="CQ604" s="126"/>
      <c r="CR604" s="126"/>
      <c r="CS604" s="126"/>
      <c r="CT604" s="126"/>
      <c r="CU604" s="126"/>
      <c r="CX604" s="126"/>
      <c r="DH604" s="126"/>
      <c r="DR604" s="126"/>
      <c r="EB604" s="126"/>
      <c r="EL604" s="126"/>
      <c r="EV604" s="126"/>
      <c r="FF604" s="126"/>
      <c r="FP604" s="126"/>
      <c r="FZ604" s="126"/>
      <c r="GJ604" s="126"/>
      <c r="GT604" s="126"/>
      <c r="HD604" s="126"/>
      <c r="HN604" s="126"/>
      <c r="HX604" s="126"/>
      <c r="IH604" s="126"/>
      <c r="IR604" s="126"/>
      <c r="JB604" s="126"/>
      <c r="JL604" s="126"/>
      <c r="JV604" s="126"/>
      <c r="KF604" s="126"/>
      <c r="KP604" s="126"/>
      <c r="KZ604" s="126"/>
      <c r="LJ604" s="126"/>
      <c r="LT604" s="126"/>
    </row>
    <row xmlns:x14ac="http://schemas.microsoft.com/office/spreadsheetml/2009/9/ac" r="605" s="3" customFormat="true" x14ac:dyDescent="0.25">
      <c r="A605" s="401"/>
      <c r="B605" s="126"/>
      <c r="L605" s="126"/>
      <c r="V605" s="126"/>
      <c r="AF605" s="126"/>
      <c r="AP605" s="126"/>
      <c r="AZ605" s="126"/>
      <c r="BJ605" s="126"/>
      <c r="BT605" s="126"/>
      <c r="CD605" s="126"/>
      <c r="CN605" s="126"/>
      <c r="CO605" s="126"/>
      <c r="CP605" s="126"/>
      <c r="CQ605" s="126"/>
      <c r="CR605" s="126"/>
      <c r="CS605" s="126"/>
      <c r="CT605" s="126"/>
      <c r="CU605" s="126"/>
      <c r="CX605" s="126"/>
      <c r="DH605" s="126"/>
      <c r="DR605" s="126"/>
      <c r="EB605" s="126"/>
      <c r="EL605" s="126"/>
      <c r="EV605" s="126"/>
      <c r="FF605" s="126"/>
      <c r="FP605" s="126"/>
      <c r="FZ605" s="126"/>
      <c r="GJ605" s="126"/>
      <c r="GT605" s="126"/>
      <c r="HD605" s="126"/>
      <c r="HN605" s="126"/>
      <c r="HX605" s="126"/>
      <c r="IH605" s="126"/>
      <c r="IR605" s="126"/>
      <c r="JB605" s="126"/>
      <c r="JL605" s="126"/>
      <c r="JV605" s="126"/>
      <c r="KF605" s="126"/>
      <c r="KP605" s="126"/>
      <c r="KZ605" s="126"/>
      <c r="LJ605" s="126"/>
      <c r="LT605" s="126"/>
    </row>
    <row xmlns:x14ac="http://schemas.microsoft.com/office/spreadsheetml/2009/9/ac" r="606" s="3" customFormat="true" x14ac:dyDescent="0.25">
      <c r="A606" s="401"/>
      <c r="B606" s="126"/>
      <c r="L606" s="126"/>
      <c r="V606" s="126"/>
      <c r="AF606" s="126"/>
      <c r="AP606" s="126"/>
      <c r="AZ606" s="126"/>
      <c r="BJ606" s="126"/>
      <c r="BT606" s="126"/>
      <c r="CD606" s="126"/>
      <c r="CN606" s="126"/>
      <c r="CO606" s="126"/>
      <c r="CP606" s="126"/>
      <c r="CQ606" s="126"/>
      <c r="CR606" s="126"/>
      <c r="CS606" s="126"/>
      <c r="CT606" s="126"/>
      <c r="CU606" s="126"/>
      <c r="CX606" s="126"/>
      <c r="DH606" s="126"/>
      <c r="DR606" s="126"/>
      <c r="EB606" s="126"/>
      <c r="EL606" s="126"/>
      <c r="EV606" s="126"/>
      <c r="FF606" s="126"/>
      <c r="FP606" s="126"/>
      <c r="FZ606" s="126"/>
      <c r="GJ606" s="126"/>
      <c r="GT606" s="126"/>
      <c r="HD606" s="126"/>
      <c r="HN606" s="126"/>
      <c r="HX606" s="126"/>
      <c r="IH606" s="126"/>
      <c r="IR606" s="126"/>
      <c r="JB606" s="126"/>
      <c r="JL606" s="126"/>
      <c r="JV606" s="126"/>
      <c r="KF606" s="126"/>
      <c r="KP606" s="126"/>
      <c r="KZ606" s="126"/>
      <c r="LJ606" s="126"/>
      <c r="LT606" s="126"/>
    </row>
    <row xmlns:x14ac="http://schemas.microsoft.com/office/spreadsheetml/2009/9/ac" r="607" s="3" customFormat="true" x14ac:dyDescent="0.25">
      <c r="A607" s="401"/>
      <c r="B607" s="126"/>
      <c r="L607" s="126"/>
      <c r="V607" s="126"/>
      <c r="AF607" s="126"/>
      <c r="AP607" s="126"/>
      <c r="AZ607" s="126"/>
      <c r="BJ607" s="126"/>
      <c r="BT607" s="126"/>
      <c r="CD607" s="126"/>
      <c r="CN607" s="126"/>
      <c r="CO607" s="126"/>
      <c r="CP607" s="126"/>
      <c r="CQ607" s="126"/>
      <c r="CR607" s="126"/>
      <c r="CS607" s="126"/>
      <c r="CT607" s="126"/>
      <c r="CU607" s="126"/>
      <c r="CX607" s="126"/>
      <c r="DH607" s="126"/>
      <c r="DR607" s="126"/>
      <c r="EB607" s="126"/>
      <c r="EL607" s="126"/>
      <c r="EV607" s="126"/>
      <c r="FF607" s="126"/>
      <c r="FP607" s="126"/>
      <c r="FZ607" s="126"/>
      <c r="GJ607" s="126"/>
      <c r="GT607" s="126"/>
      <c r="HD607" s="126"/>
      <c r="HN607" s="126"/>
      <c r="HX607" s="126"/>
      <c r="IH607" s="126"/>
      <c r="IR607" s="126"/>
      <c r="JB607" s="126"/>
      <c r="JL607" s="126"/>
      <c r="JV607" s="126"/>
      <c r="KF607" s="126"/>
      <c r="KP607" s="126"/>
      <c r="KZ607" s="126"/>
      <c r="LJ607" s="126"/>
      <c r="LT607" s="126"/>
    </row>
    <row xmlns:x14ac="http://schemas.microsoft.com/office/spreadsheetml/2009/9/ac" r="608" s="3" customFormat="true" x14ac:dyDescent="0.25">
      <c r="A608" s="401"/>
      <c r="B608" s="126"/>
      <c r="L608" s="126"/>
      <c r="V608" s="126"/>
      <c r="AF608" s="126"/>
      <c r="AP608" s="126"/>
      <c r="AZ608" s="126"/>
      <c r="BJ608" s="126"/>
      <c r="BT608" s="126"/>
      <c r="CD608" s="126"/>
      <c r="CN608" s="126"/>
      <c r="CO608" s="126"/>
      <c r="CP608" s="126"/>
      <c r="CQ608" s="126"/>
      <c r="CR608" s="126"/>
      <c r="CS608" s="126"/>
      <c r="CT608" s="126"/>
      <c r="CU608" s="126"/>
      <c r="CX608" s="126"/>
      <c r="DH608" s="126"/>
      <c r="DR608" s="126"/>
      <c r="EB608" s="126"/>
      <c r="EL608" s="126"/>
      <c r="EV608" s="126"/>
      <c r="FF608" s="126"/>
      <c r="FP608" s="126"/>
      <c r="FZ608" s="126"/>
      <c r="GJ608" s="126"/>
      <c r="GT608" s="126"/>
      <c r="HD608" s="126"/>
      <c r="HN608" s="126"/>
      <c r="HX608" s="126"/>
      <c r="IH608" s="126"/>
      <c r="IR608" s="126"/>
      <c r="JB608" s="126"/>
      <c r="JL608" s="126"/>
      <c r="JV608" s="126"/>
      <c r="KF608" s="126"/>
      <c r="KP608" s="126"/>
      <c r="KZ608" s="126"/>
      <c r="LJ608" s="126"/>
      <c r="LT608" s="126"/>
    </row>
    <row xmlns:x14ac="http://schemas.microsoft.com/office/spreadsheetml/2009/9/ac" r="609" s="3" customFormat="true" x14ac:dyDescent="0.25">
      <c r="A609" s="401"/>
      <c r="B609" s="126"/>
      <c r="L609" s="126"/>
      <c r="V609" s="126"/>
      <c r="AF609" s="126"/>
      <c r="AP609" s="126"/>
      <c r="AZ609" s="126"/>
      <c r="BJ609" s="126"/>
      <c r="BT609" s="126"/>
      <c r="CD609" s="126"/>
      <c r="CN609" s="126"/>
      <c r="CO609" s="126"/>
      <c r="CP609" s="126"/>
      <c r="CQ609" s="126"/>
      <c r="CR609" s="126"/>
      <c r="CS609" s="126"/>
      <c r="CT609" s="126"/>
      <c r="CU609" s="126"/>
      <c r="CX609" s="126"/>
      <c r="DH609" s="126"/>
      <c r="DR609" s="126"/>
      <c r="EB609" s="126"/>
      <c r="EL609" s="126"/>
      <c r="EV609" s="126"/>
      <c r="FF609" s="126"/>
      <c r="FP609" s="126"/>
      <c r="FZ609" s="126"/>
      <c r="GJ609" s="126"/>
      <c r="GT609" s="126"/>
      <c r="HD609" s="126"/>
      <c r="HN609" s="126"/>
      <c r="HX609" s="126"/>
      <c r="IH609" s="126"/>
      <c r="IR609" s="126"/>
      <c r="JB609" s="126"/>
      <c r="JL609" s="126"/>
      <c r="JV609" s="126"/>
      <c r="KF609" s="126"/>
      <c r="KP609" s="126"/>
      <c r="KZ609" s="126"/>
      <c r="LJ609" s="126"/>
      <c r="LT609" s="126"/>
    </row>
    <row xmlns:x14ac="http://schemas.microsoft.com/office/spreadsheetml/2009/9/ac" r="610" s="3" customFormat="true" x14ac:dyDescent="0.25">
      <c r="A610" s="401"/>
      <c r="B610" s="126"/>
      <c r="L610" s="126"/>
      <c r="V610" s="126"/>
      <c r="AF610" s="126"/>
      <c r="AP610" s="126"/>
      <c r="AZ610" s="126"/>
      <c r="BJ610" s="126"/>
      <c r="BT610" s="126"/>
      <c r="CD610" s="126"/>
      <c r="CN610" s="126"/>
      <c r="CO610" s="126"/>
      <c r="CP610" s="126"/>
      <c r="CQ610" s="126"/>
      <c r="CR610" s="126"/>
      <c r="CS610" s="126"/>
      <c r="CT610" s="126"/>
      <c r="CU610" s="126"/>
      <c r="CX610" s="126"/>
      <c r="DH610" s="126"/>
      <c r="DR610" s="126"/>
      <c r="EB610" s="126"/>
      <c r="EL610" s="126"/>
      <c r="EV610" s="126"/>
      <c r="FF610" s="126"/>
      <c r="FP610" s="126"/>
      <c r="FZ610" s="126"/>
      <c r="GJ610" s="126"/>
      <c r="GT610" s="126"/>
      <c r="HD610" s="126"/>
      <c r="HN610" s="126"/>
      <c r="HX610" s="126"/>
      <c r="IH610" s="126"/>
      <c r="IR610" s="126"/>
      <c r="JB610" s="126"/>
      <c r="JL610" s="126"/>
      <c r="JV610" s="126"/>
      <c r="KF610" s="126"/>
      <c r="KP610" s="126"/>
      <c r="KZ610" s="126"/>
      <c r="LJ610" s="126"/>
      <c r="LT610" s="126"/>
    </row>
    <row xmlns:x14ac="http://schemas.microsoft.com/office/spreadsheetml/2009/9/ac" r="611" s="3" customFormat="true" x14ac:dyDescent="0.25">
      <c r="A611" s="401"/>
      <c r="B611" s="126"/>
      <c r="L611" s="126"/>
      <c r="V611" s="126"/>
      <c r="AF611" s="126"/>
      <c r="AP611" s="126"/>
      <c r="AZ611" s="126"/>
      <c r="BJ611" s="126"/>
      <c r="BT611" s="126"/>
      <c r="CD611" s="126"/>
      <c r="CN611" s="126"/>
      <c r="CO611" s="126"/>
      <c r="CP611" s="126"/>
      <c r="CQ611" s="126"/>
      <c r="CR611" s="126"/>
      <c r="CS611" s="126"/>
      <c r="CT611" s="126"/>
      <c r="CU611" s="126"/>
      <c r="CX611" s="126"/>
      <c r="DH611" s="126"/>
      <c r="DR611" s="126"/>
      <c r="EB611" s="126"/>
      <c r="EL611" s="126"/>
      <c r="EV611" s="126"/>
      <c r="FF611" s="126"/>
      <c r="FP611" s="126"/>
      <c r="FZ611" s="126"/>
      <c r="GJ611" s="126"/>
      <c r="GT611" s="126"/>
      <c r="HD611" s="126"/>
      <c r="HN611" s="126"/>
      <c r="HX611" s="126"/>
      <c r="IH611" s="126"/>
      <c r="IR611" s="126"/>
      <c r="JB611" s="126"/>
      <c r="JL611" s="126"/>
      <c r="JV611" s="126"/>
      <c r="KF611" s="126"/>
      <c r="KP611" s="126"/>
      <c r="KZ611" s="126"/>
      <c r="LJ611" s="126"/>
      <c r="LT611" s="126"/>
    </row>
    <row xmlns:x14ac="http://schemas.microsoft.com/office/spreadsheetml/2009/9/ac" r="612" s="3" customFormat="true" x14ac:dyDescent="0.25">
      <c r="A612" s="401"/>
      <c r="B612" s="126"/>
      <c r="L612" s="126"/>
      <c r="V612" s="126"/>
      <c r="AF612" s="126"/>
      <c r="AP612" s="126"/>
      <c r="AZ612" s="126"/>
      <c r="BJ612" s="126"/>
      <c r="BT612" s="126"/>
      <c r="CD612" s="126"/>
      <c r="CN612" s="126"/>
      <c r="CO612" s="126"/>
      <c r="CP612" s="126"/>
      <c r="CQ612" s="126"/>
      <c r="CR612" s="126"/>
      <c r="CS612" s="126"/>
      <c r="CT612" s="126"/>
      <c r="CU612" s="126"/>
      <c r="CX612" s="126"/>
      <c r="DH612" s="126"/>
      <c r="DR612" s="126"/>
      <c r="EB612" s="126"/>
      <c r="EL612" s="126"/>
      <c r="EV612" s="126"/>
      <c r="FF612" s="126"/>
      <c r="FP612" s="126"/>
      <c r="FZ612" s="126"/>
      <c r="GJ612" s="126"/>
      <c r="GT612" s="126"/>
      <c r="HD612" s="126"/>
      <c r="HN612" s="126"/>
      <c r="HX612" s="126"/>
      <c r="IH612" s="126"/>
      <c r="IR612" s="126"/>
      <c r="JB612" s="126"/>
      <c r="JL612" s="126"/>
      <c r="JV612" s="126"/>
      <c r="KF612" s="126"/>
      <c r="KP612" s="126"/>
      <c r="KZ612" s="126"/>
      <c r="LJ612" s="126"/>
      <c r="LT612" s="126"/>
    </row>
    <row xmlns:x14ac="http://schemas.microsoft.com/office/spreadsheetml/2009/9/ac" r="613" s="3" customFormat="true" x14ac:dyDescent="0.25">
      <c r="A613" s="401"/>
      <c r="B613" s="126"/>
      <c r="L613" s="126"/>
      <c r="V613" s="126"/>
      <c r="AF613" s="126"/>
      <c r="AP613" s="126"/>
      <c r="AZ613" s="126"/>
      <c r="BJ613" s="126"/>
      <c r="BT613" s="126"/>
      <c r="CD613" s="126"/>
      <c r="CN613" s="126"/>
      <c r="CO613" s="126"/>
      <c r="CP613" s="126"/>
      <c r="CQ613" s="126"/>
      <c r="CR613" s="126"/>
      <c r="CS613" s="126"/>
      <c r="CT613" s="126"/>
      <c r="CU613" s="126"/>
      <c r="CX613" s="126"/>
      <c r="DH613" s="126"/>
      <c r="DR613" s="126"/>
      <c r="EB613" s="126"/>
      <c r="EL613" s="126"/>
      <c r="EV613" s="126"/>
      <c r="FF613" s="126"/>
      <c r="FP613" s="126"/>
      <c r="FZ613" s="126"/>
      <c r="GJ613" s="126"/>
      <c r="GT613" s="126"/>
      <c r="HD613" s="126"/>
      <c r="HN613" s="126"/>
      <c r="HX613" s="126"/>
      <c r="IH613" s="126"/>
      <c r="IR613" s="126"/>
      <c r="JB613" s="126"/>
      <c r="JL613" s="126"/>
      <c r="JV613" s="126"/>
      <c r="KF613" s="126"/>
      <c r="KP613" s="126"/>
      <c r="KZ613" s="126"/>
      <c r="LJ613" s="126"/>
      <c r="LT613" s="126"/>
    </row>
    <row xmlns:x14ac="http://schemas.microsoft.com/office/spreadsheetml/2009/9/ac" r="614" s="3" customFormat="true" x14ac:dyDescent="0.25">
      <c r="A614" s="401"/>
      <c r="B614" s="126"/>
      <c r="L614" s="126"/>
      <c r="V614" s="126"/>
      <c r="AF614" s="126"/>
      <c r="AP614" s="126"/>
      <c r="AZ614" s="126"/>
      <c r="BJ614" s="126"/>
      <c r="BT614" s="126"/>
      <c r="CD614" s="126"/>
      <c r="CN614" s="126"/>
      <c r="CO614" s="126"/>
      <c r="CP614" s="126"/>
      <c r="CQ614" s="126"/>
      <c r="CR614" s="126"/>
      <c r="CS614" s="126"/>
      <c r="CT614" s="126"/>
      <c r="CU614" s="126"/>
      <c r="CX614" s="126"/>
      <c r="DH614" s="126"/>
      <c r="DR614" s="126"/>
      <c r="EB614" s="126"/>
      <c r="EL614" s="126"/>
      <c r="EV614" s="126"/>
      <c r="FF614" s="126"/>
      <c r="FP614" s="126"/>
      <c r="FZ614" s="126"/>
      <c r="GJ614" s="126"/>
      <c r="GT614" s="126"/>
      <c r="HD614" s="126"/>
      <c r="HN614" s="126"/>
      <c r="HX614" s="126"/>
      <c r="IH614" s="126"/>
      <c r="IR614" s="126"/>
      <c r="JB614" s="126"/>
      <c r="JL614" s="126"/>
      <c r="JV614" s="126"/>
      <c r="KF614" s="126"/>
      <c r="KP614" s="126"/>
      <c r="KZ614" s="126"/>
      <c r="LJ614" s="126"/>
      <c r="LT614" s="126"/>
    </row>
    <row xmlns:x14ac="http://schemas.microsoft.com/office/spreadsheetml/2009/9/ac" r="615" s="3" customFormat="true" x14ac:dyDescent="0.25">
      <c r="A615" s="401"/>
      <c r="B615" s="126"/>
      <c r="L615" s="126"/>
      <c r="V615" s="126"/>
      <c r="AF615" s="126"/>
      <c r="AP615" s="126"/>
      <c r="AZ615" s="126"/>
      <c r="BJ615" s="126"/>
      <c r="BT615" s="126"/>
      <c r="CD615" s="126"/>
      <c r="CN615" s="126"/>
      <c r="CO615" s="126"/>
      <c r="CP615" s="126"/>
      <c r="CQ615" s="126"/>
      <c r="CR615" s="126"/>
      <c r="CS615" s="126"/>
      <c r="CT615" s="126"/>
      <c r="CU615" s="126"/>
      <c r="CX615" s="126"/>
      <c r="DH615" s="126"/>
      <c r="DR615" s="126"/>
      <c r="EB615" s="126"/>
      <c r="EL615" s="126"/>
      <c r="EV615" s="126"/>
      <c r="FF615" s="126"/>
      <c r="FP615" s="126"/>
      <c r="FZ615" s="126"/>
      <c r="GJ615" s="126"/>
      <c r="GT615" s="126"/>
      <c r="HD615" s="126"/>
      <c r="HN615" s="126"/>
      <c r="HX615" s="126"/>
      <c r="IH615" s="126"/>
      <c r="IR615" s="126"/>
      <c r="JB615" s="126"/>
      <c r="JL615" s="126"/>
      <c r="JV615" s="126"/>
      <c r="KF615" s="126"/>
      <c r="KP615" s="126"/>
      <c r="KZ615" s="126"/>
      <c r="LJ615" s="126"/>
      <c r="LT615" s="126"/>
    </row>
    <row xmlns:x14ac="http://schemas.microsoft.com/office/spreadsheetml/2009/9/ac" r="616" s="3" customFormat="true" x14ac:dyDescent="0.25">
      <c r="A616" s="401"/>
      <c r="B616" s="126"/>
      <c r="L616" s="126"/>
      <c r="V616" s="126"/>
      <c r="AF616" s="126"/>
      <c r="AP616" s="126"/>
      <c r="AZ616" s="126"/>
      <c r="BJ616" s="126"/>
      <c r="BT616" s="126"/>
      <c r="CD616" s="126"/>
      <c r="CN616" s="126"/>
      <c r="CO616" s="126"/>
      <c r="CP616" s="126"/>
      <c r="CQ616" s="126"/>
      <c r="CR616" s="126"/>
      <c r="CS616" s="126"/>
      <c r="CT616" s="126"/>
      <c r="CU616" s="126"/>
      <c r="CX616" s="126"/>
      <c r="DH616" s="126"/>
      <c r="DR616" s="126"/>
      <c r="EB616" s="126"/>
      <c r="EL616" s="126"/>
      <c r="EV616" s="126"/>
      <c r="FF616" s="126"/>
      <c r="FP616" s="126"/>
      <c r="FZ616" s="126"/>
      <c r="GJ616" s="126"/>
      <c r="GT616" s="126"/>
      <c r="HD616" s="126"/>
      <c r="HN616" s="126"/>
      <c r="HX616" s="126"/>
      <c r="IH616" s="126"/>
      <c r="IR616" s="126"/>
      <c r="JB616" s="126"/>
      <c r="JL616" s="126"/>
      <c r="JV616" s="126"/>
      <c r="KF616" s="126"/>
      <c r="KP616" s="126"/>
      <c r="KZ616" s="126"/>
      <c r="LJ616" s="126"/>
      <c r="LT616" s="126"/>
    </row>
    <row xmlns:x14ac="http://schemas.microsoft.com/office/spreadsheetml/2009/9/ac" r="617" s="3" customFormat="true" x14ac:dyDescent="0.25">
      <c r="A617" s="401"/>
      <c r="B617" s="126"/>
      <c r="L617" s="126"/>
      <c r="V617" s="126"/>
      <c r="AF617" s="126"/>
      <c r="AP617" s="126"/>
      <c r="AZ617" s="126"/>
      <c r="BJ617" s="126"/>
      <c r="BT617" s="126"/>
      <c r="CD617" s="126"/>
      <c r="CN617" s="126"/>
      <c r="CO617" s="126"/>
      <c r="CP617" s="126"/>
      <c r="CQ617" s="126"/>
      <c r="CR617" s="126"/>
      <c r="CS617" s="126"/>
      <c r="CT617" s="126"/>
      <c r="CU617" s="126"/>
      <c r="CX617" s="126"/>
      <c r="DH617" s="126"/>
      <c r="DR617" s="126"/>
      <c r="EB617" s="126"/>
      <c r="EL617" s="126"/>
      <c r="EV617" s="126"/>
      <c r="FF617" s="126"/>
      <c r="FP617" s="126"/>
      <c r="FZ617" s="126"/>
      <c r="GJ617" s="126"/>
      <c r="GT617" s="126"/>
      <c r="HD617" s="126"/>
      <c r="HN617" s="126"/>
      <c r="HX617" s="126"/>
      <c r="IH617" s="126"/>
      <c r="IR617" s="126"/>
      <c r="JB617" s="126"/>
      <c r="JL617" s="126"/>
      <c r="JV617" s="126"/>
      <c r="KF617" s="126"/>
      <c r="KP617" s="126"/>
      <c r="KZ617" s="126"/>
      <c r="LJ617" s="126"/>
      <c r="LT617" s="126"/>
    </row>
    <row xmlns:x14ac="http://schemas.microsoft.com/office/spreadsheetml/2009/9/ac" r="618" s="3" customFormat="true" x14ac:dyDescent="0.25">
      <c r="A618" s="401"/>
      <c r="B618" s="126"/>
      <c r="L618" s="126"/>
      <c r="V618" s="126"/>
      <c r="AF618" s="126"/>
      <c r="AP618" s="126"/>
      <c r="AZ618" s="126"/>
      <c r="BJ618" s="126"/>
      <c r="BT618" s="126"/>
      <c r="CD618" s="126"/>
      <c r="CN618" s="126"/>
      <c r="CO618" s="126"/>
      <c r="CP618" s="126"/>
      <c r="CQ618" s="126"/>
      <c r="CR618" s="126"/>
      <c r="CS618" s="126"/>
      <c r="CT618" s="126"/>
      <c r="CU618" s="126"/>
      <c r="CX618" s="126"/>
      <c r="DH618" s="126"/>
      <c r="DR618" s="126"/>
      <c r="EB618" s="126"/>
      <c r="EL618" s="126"/>
      <c r="EV618" s="126"/>
      <c r="FF618" s="126"/>
      <c r="FP618" s="126"/>
      <c r="FZ618" s="126"/>
      <c r="GJ618" s="126"/>
      <c r="GT618" s="126"/>
      <c r="HD618" s="126"/>
      <c r="HN618" s="126"/>
      <c r="HX618" s="126"/>
      <c r="IH618" s="126"/>
      <c r="IR618" s="126"/>
      <c r="JB618" s="126"/>
      <c r="JL618" s="126"/>
      <c r="JV618" s="126"/>
      <c r="KF618" s="126"/>
      <c r="KP618" s="126"/>
      <c r="KZ618" s="126"/>
      <c r="LJ618" s="126"/>
      <c r="LT618" s="126"/>
    </row>
    <row xmlns:x14ac="http://schemas.microsoft.com/office/spreadsheetml/2009/9/ac" r="619" s="3" customFormat="true" x14ac:dyDescent="0.25">
      <c r="A619" s="401"/>
      <c r="B619" s="126"/>
      <c r="L619" s="126"/>
      <c r="V619" s="126"/>
      <c r="AF619" s="126"/>
      <c r="AP619" s="126"/>
      <c r="AZ619" s="126"/>
      <c r="BJ619" s="126"/>
      <c r="BT619" s="126"/>
      <c r="CD619" s="126"/>
      <c r="CN619" s="126"/>
      <c r="CO619" s="126"/>
      <c r="CP619" s="126"/>
      <c r="CQ619" s="126"/>
      <c r="CR619" s="126"/>
      <c r="CS619" s="126"/>
      <c r="CT619" s="126"/>
      <c r="CU619" s="126"/>
      <c r="CX619" s="126"/>
      <c r="DH619" s="126"/>
      <c r="DR619" s="126"/>
      <c r="EB619" s="126"/>
      <c r="EL619" s="126"/>
      <c r="EV619" s="126"/>
      <c r="FF619" s="126"/>
      <c r="FP619" s="126"/>
      <c r="FZ619" s="126"/>
      <c r="GJ619" s="126"/>
      <c r="GT619" s="126"/>
      <c r="HD619" s="126"/>
      <c r="HN619" s="126"/>
      <c r="HX619" s="126"/>
      <c r="IH619" s="126"/>
      <c r="IR619" s="126"/>
      <c r="JB619" s="126"/>
      <c r="JL619" s="126"/>
      <c r="JV619" s="126"/>
      <c r="KF619" s="126"/>
      <c r="KP619" s="126"/>
      <c r="KZ619" s="126"/>
      <c r="LJ619" s="126"/>
      <c r="LT619" s="126"/>
    </row>
    <row xmlns:x14ac="http://schemas.microsoft.com/office/spreadsheetml/2009/9/ac" r="620" s="3" customFormat="true" x14ac:dyDescent="0.25">
      <c r="A620" s="401"/>
      <c r="B620" s="126"/>
      <c r="L620" s="126"/>
      <c r="V620" s="126"/>
      <c r="AF620" s="126"/>
      <c r="AP620" s="126"/>
      <c r="AZ620" s="126"/>
      <c r="BJ620" s="126"/>
      <c r="BT620" s="126"/>
      <c r="CD620" s="126"/>
      <c r="CN620" s="126"/>
      <c r="CO620" s="126"/>
      <c r="CP620" s="126"/>
      <c r="CQ620" s="126"/>
      <c r="CR620" s="126"/>
      <c r="CS620" s="126"/>
      <c r="CT620" s="126"/>
      <c r="CU620" s="126"/>
      <c r="CX620" s="126"/>
      <c r="DH620" s="126"/>
      <c r="DR620" s="126"/>
      <c r="EB620" s="126"/>
      <c r="EL620" s="126"/>
      <c r="EV620" s="126"/>
      <c r="FF620" s="126"/>
      <c r="FP620" s="126"/>
      <c r="FZ620" s="126"/>
      <c r="GJ620" s="126"/>
      <c r="GT620" s="126"/>
      <c r="HD620" s="126"/>
      <c r="HN620" s="126"/>
      <c r="HX620" s="126"/>
      <c r="IH620" s="126"/>
      <c r="IR620" s="126"/>
      <c r="JB620" s="126"/>
      <c r="JL620" s="126"/>
      <c r="JV620" s="126"/>
      <c r="KF620" s="126"/>
      <c r="KP620" s="126"/>
      <c r="KZ620" s="126"/>
      <c r="LJ620" s="126"/>
      <c r="LT620" s="126"/>
    </row>
    <row xmlns:x14ac="http://schemas.microsoft.com/office/spreadsheetml/2009/9/ac" r="621" s="3" customFormat="true" x14ac:dyDescent="0.25">
      <c r="A621" s="401"/>
      <c r="B621" s="126"/>
      <c r="L621" s="126"/>
      <c r="V621" s="126"/>
      <c r="AF621" s="126"/>
      <c r="AP621" s="126"/>
      <c r="AZ621" s="126"/>
      <c r="BJ621" s="126"/>
      <c r="BT621" s="126"/>
      <c r="CD621" s="126"/>
      <c r="CN621" s="126"/>
      <c r="CO621" s="126"/>
      <c r="CP621" s="126"/>
      <c r="CQ621" s="126"/>
      <c r="CR621" s="126"/>
      <c r="CS621" s="126"/>
      <c r="CT621" s="126"/>
      <c r="CU621" s="126"/>
      <c r="CX621" s="126"/>
      <c r="DH621" s="126"/>
      <c r="DR621" s="126"/>
      <c r="EB621" s="126"/>
      <c r="EL621" s="126"/>
      <c r="EV621" s="126"/>
      <c r="FF621" s="126"/>
      <c r="FP621" s="126"/>
      <c r="FZ621" s="126"/>
      <c r="GJ621" s="126"/>
      <c r="GT621" s="126"/>
      <c r="HD621" s="126"/>
      <c r="HN621" s="126"/>
      <c r="HX621" s="126"/>
      <c r="IH621" s="126"/>
      <c r="IR621" s="126"/>
      <c r="JB621" s="126"/>
      <c r="JL621" s="126"/>
      <c r="JV621" s="126"/>
      <c r="KF621" s="126"/>
      <c r="KP621" s="126"/>
      <c r="KZ621" s="126"/>
      <c r="LJ621" s="126"/>
      <c r="LT621" s="126"/>
    </row>
    <row xmlns:x14ac="http://schemas.microsoft.com/office/spreadsheetml/2009/9/ac" r="622" s="3" customFormat="true" x14ac:dyDescent="0.25">
      <c r="A622" s="401"/>
      <c r="B622" s="126"/>
      <c r="L622" s="126"/>
      <c r="V622" s="126"/>
      <c r="AF622" s="126"/>
      <c r="AP622" s="126"/>
      <c r="AZ622" s="126"/>
      <c r="BJ622" s="126"/>
      <c r="BT622" s="126"/>
      <c r="CD622" s="126"/>
      <c r="CN622" s="126"/>
      <c r="CO622" s="126"/>
      <c r="CP622" s="126"/>
      <c r="CQ622" s="126"/>
      <c r="CR622" s="126"/>
      <c r="CS622" s="126"/>
      <c r="CT622" s="126"/>
      <c r="CU622" s="126"/>
      <c r="CX622" s="126"/>
      <c r="DH622" s="126"/>
      <c r="DR622" s="126"/>
      <c r="EB622" s="126"/>
      <c r="EL622" s="126"/>
      <c r="EV622" s="126"/>
      <c r="FF622" s="126"/>
      <c r="FP622" s="126"/>
      <c r="FZ622" s="126"/>
      <c r="GJ622" s="126"/>
      <c r="GT622" s="126"/>
      <c r="HD622" s="126"/>
      <c r="HN622" s="126"/>
      <c r="HX622" s="126"/>
      <c r="IH622" s="126"/>
      <c r="IR622" s="126"/>
      <c r="JB622" s="126"/>
      <c r="JL622" s="126"/>
      <c r="JV622" s="126"/>
      <c r="KF622" s="126"/>
      <c r="KP622" s="126"/>
      <c r="KZ622" s="126"/>
      <c r="LJ622" s="126"/>
      <c r="LT622" s="126"/>
    </row>
    <row xmlns:x14ac="http://schemas.microsoft.com/office/spreadsheetml/2009/9/ac" r="623" s="3" customFormat="true" x14ac:dyDescent="0.25">
      <c r="A623" s="401"/>
      <c r="B623" s="126"/>
      <c r="L623" s="126"/>
      <c r="V623" s="126"/>
      <c r="AF623" s="126"/>
      <c r="AP623" s="126"/>
      <c r="AZ623" s="126"/>
      <c r="BJ623" s="126"/>
      <c r="BT623" s="126"/>
      <c r="CD623" s="126"/>
      <c r="CN623" s="126"/>
      <c r="CO623" s="126"/>
      <c r="CP623" s="126"/>
      <c r="CQ623" s="126"/>
      <c r="CR623" s="126"/>
      <c r="CS623" s="126"/>
      <c r="CT623" s="126"/>
      <c r="CU623" s="126"/>
      <c r="CX623" s="126"/>
      <c r="DH623" s="126"/>
      <c r="DR623" s="126"/>
      <c r="EB623" s="126"/>
      <c r="EL623" s="126"/>
      <c r="EV623" s="126"/>
      <c r="FF623" s="126"/>
      <c r="FP623" s="126"/>
      <c r="FZ623" s="126"/>
      <c r="GJ623" s="126"/>
      <c r="GT623" s="126"/>
      <c r="HD623" s="126"/>
      <c r="HN623" s="126"/>
      <c r="HX623" s="126"/>
      <c r="IH623" s="126"/>
      <c r="IR623" s="126"/>
      <c r="JB623" s="126"/>
      <c r="JL623" s="126"/>
      <c r="JV623" s="126"/>
      <c r="KF623" s="126"/>
      <c r="KP623" s="126"/>
      <c r="KZ623" s="126"/>
      <c r="LJ623" s="126"/>
      <c r="LT623" s="126"/>
    </row>
    <row xmlns:x14ac="http://schemas.microsoft.com/office/spreadsheetml/2009/9/ac" r="624" s="3" customFormat="true" x14ac:dyDescent="0.25">
      <c r="A624" s="401"/>
      <c r="B624" s="126"/>
      <c r="L624" s="126"/>
      <c r="V624" s="126"/>
      <c r="AF624" s="126"/>
      <c r="AP624" s="126"/>
      <c r="AZ624" s="126"/>
      <c r="BJ624" s="126"/>
      <c r="BT624" s="126"/>
      <c r="CD624" s="126"/>
      <c r="CN624" s="126"/>
      <c r="CO624" s="126"/>
      <c r="CP624" s="126"/>
      <c r="CQ624" s="126"/>
      <c r="CR624" s="126"/>
      <c r="CS624" s="126"/>
      <c r="CT624" s="126"/>
      <c r="CU624" s="126"/>
      <c r="CX624" s="126"/>
      <c r="DH624" s="126"/>
      <c r="DR624" s="126"/>
      <c r="EB624" s="126"/>
      <c r="EL624" s="126"/>
      <c r="EV624" s="126"/>
      <c r="FF624" s="126"/>
      <c r="FP624" s="126"/>
      <c r="FZ624" s="126"/>
      <c r="GJ624" s="126"/>
      <c r="GT624" s="126"/>
      <c r="HD624" s="126"/>
      <c r="HN624" s="126"/>
      <c r="HX624" s="126"/>
      <c r="IH624" s="126"/>
      <c r="IR624" s="126"/>
      <c r="JB624" s="126"/>
      <c r="JL624" s="126"/>
      <c r="JV624" s="126"/>
      <c r="KF624" s="126"/>
      <c r="KP624" s="126"/>
      <c r="KZ624" s="126"/>
      <c r="LJ624" s="126"/>
      <c r="LT624" s="126"/>
    </row>
    <row xmlns:x14ac="http://schemas.microsoft.com/office/spreadsheetml/2009/9/ac" r="625" s="3" customFormat="true" x14ac:dyDescent="0.25">
      <c r="A625" s="401"/>
      <c r="B625" s="126"/>
      <c r="L625" s="126"/>
      <c r="V625" s="126"/>
      <c r="AF625" s="126"/>
      <c r="AP625" s="126"/>
      <c r="AZ625" s="126"/>
      <c r="BJ625" s="126"/>
      <c r="BT625" s="126"/>
      <c r="CD625" s="126"/>
      <c r="CN625" s="126"/>
      <c r="CO625" s="126"/>
      <c r="CP625" s="126"/>
      <c r="CQ625" s="126"/>
      <c r="CR625" s="126"/>
      <c r="CS625" s="126"/>
      <c r="CT625" s="126"/>
      <c r="CU625" s="126"/>
      <c r="CX625" s="126"/>
      <c r="DH625" s="126"/>
      <c r="DR625" s="126"/>
      <c r="EB625" s="126"/>
      <c r="EL625" s="126"/>
      <c r="EV625" s="126"/>
      <c r="FF625" s="126"/>
      <c r="FP625" s="126"/>
      <c r="FZ625" s="126"/>
      <c r="GJ625" s="126"/>
      <c r="GT625" s="126"/>
      <c r="HD625" s="126"/>
      <c r="HN625" s="126"/>
      <c r="HX625" s="126"/>
      <c r="IH625" s="126"/>
      <c r="IR625" s="126"/>
      <c r="JB625" s="126"/>
      <c r="JL625" s="126"/>
      <c r="JV625" s="126"/>
      <c r="KF625" s="126"/>
      <c r="KP625" s="126"/>
      <c r="KZ625" s="126"/>
      <c r="LJ625" s="126"/>
      <c r="LT625" s="126"/>
    </row>
    <row xmlns:x14ac="http://schemas.microsoft.com/office/spreadsheetml/2009/9/ac" r="626" s="3" customFormat="true" x14ac:dyDescent="0.25">
      <c r="A626" s="401"/>
      <c r="B626" s="126"/>
      <c r="L626" s="126"/>
      <c r="V626" s="126"/>
      <c r="AF626" s="126"/>
      <c r="AP626" s="126"/>
      <c r="AZ626" s="126"/>
      <c r="BJ626" s="126"/>
      <c r="BT626" s="126"/>
      <c r="CD626" s="126"/>
      <c r="CN626" s="126"/>
      <c r="CO626" s="126"/>
      <c r="CP626" s="126"/>
      <c r="CQ626" s="126"/>
      <c r="CR626" s="126"/>
      <c r="CS626" s="126"/>
      <c r="CT626" s="126"/>
      <c r="CU626" s="126"/>
      <c r="CX626" s="126"/>
      <c r="DH626" s="126"/>
      <c r="DR626" s="126"/>
      <c r="EB626" s="126"/>
      <c r="EL626" s="126"/>
      <c r="EV626" s="126"/>
      <c r="FF626" s="126"/>
      <c r="FP626" s="126"/>
      <c r="FZ626" s="126"/>
      <c r="GJ626" s="126"/>
      <c r="GT626" s="126"/>
      <c r="HD626" s="126"/>
      <c r="HN626" s="126"/>
      <c r="HX626" s="126"/>
      <c r="IH626" s="126"/>
      <c r="IR626" s="126"/>
      <c r="JB626" s="126"/>
      <c r="JL626" s="126"/>
      <c r="JV626" s="126"/>
      <c r="KF626" s="126"/>
      <c r="KP626" s="126"/>
      <c r="KZ626" s="126"/>
      <c r="LJ626" s="126"/>
      <c r="LT626" s="126"/>
    </row>
    <row xmlns:x14ac="http://schemas.microsoft.com/office/spreadsheetml/2009/9/ac" r="627" s="3" customFormat="true" x14ac:dyDescent="0.25">
      <c r="A627" s="401"/>
      <c r="B627" s="126"/>
      <c r="L627" s="126"/>
      <c r="V627" s="126"/>
      <c r="AF627" s="126"/>
      <c r="AP627" s="126"/>
      <c r="AZ627" s="126"/>
      <c r="BJ627" s="126"/>
      <c r="BT627" s="126"/>
      <c r="CD627" s="126"/>
      <c r="CN627" s="126"/>
      <c r="CO627" s="126"/>
      <c r="CP627" s="126"/>
      <c r="CQ627" s="126"/>
      <c r="CR627" s="126"/>
      <c r="CS627" s="126"/>
      <c r="CT627" s="126"/>
      <c r="CU627" s="126"/>
      <c r="CX627" s="126"/>
      <c r="DH627" s="126"/>
      <c r="DR627" s="126"/>
      <c r="EB627" s="126"/>
      <c r="EL627" s="126"/>
      <c r="EV627" s="126"/>
      <c r="FF627" s="126"/>
      <c r="FP627" s="126"/>
      <c r="FZ627" s="126"/>
      <c r="GJ627" s="126"/>
      <c r="GT627" s="126"/>
      <c r="HD627" s="126"/>
      <c r="HN627" s="126"/>
      <c r="HX627" s="126"/>
      <c r="IH627" s="126"/>
      <c r="IR627" s="126"/>
      <c r="JB627" s="126"/>
      <c r="JL627" s="126"/>
      <c r="JV627" s="126"/>
      <c r="KF627" s="126"/>
      <c r="KP627" s="126"/>
      <c r="KZ627" s="126"/>
      <c r="LJ627" s="126"/>
      <c r="LT627" s="126"/>
    </row>
    <row xmlns:x14ac="http://schemas.microsoft.com/office/spreadsheetml/2009/9/ac" r="628" s="3" customFormat="true" x14ac:dyDescent="0.25">
      <c r="A628" s="401"/>
      <c r="B628" s="126"/>
      <c r="L628" s="126"/>
      <c r="V628" s="126"/>
      <c r="AF628" s="126"/>
      <c r="AP628" s="126"/>
      <c r="AZ628" s="126"/>
      <c r="BJ628" s="126"/>
      <c r="BT628" s="126"/>
      <c r="CD628" s="126"/>
      <c r="CN628" s="126"/>
      <c r="CO628" s="126"/>
      <c r="CP628" s="126"/>
      <c r="CQ628" s="126"/>
      <c r="CR628" s="126"/>
      <c r="CS628" s="126"/>
      <c r="CT628" s="126"/>
      <c r="CU628" s="126"/>
      <c r="CX628" s="126"/>
      <c r="DH628" s="126"/>
      <c r="DR628" s="126"/>
      <c r="EB628" s="126"/>
      <c r="EL628" s="126"/>
      <c r="EV628" s="126"/>
      <c r="FF628" s="126"/>
      <c r="FP628" s="126"/>
      <c r="FZ628" s="126"/>
      <c r="GJ628" s="126"/>
      <c r="GT628" s="126"/>
      <c r="HD628" s="126"/>
      <c r="HN628" s="126"/>
      <c r="HX628" s="126"/>
      <c r="IH628" s="126"/>
      <c r="IR628" s="126"/>
      <c r="JB628" s="126"/>
      <c r="JL628" s="126"/>
      <c r="JV628" s="126"/>
      <c r="KF628" s="126"/>
      <c r="KP628" s="126"/>
      <c r="KZ628" s="126"/>
      <c r="LJ628" s="126"/>
      <c r="LT628" s="126"/>
    </row>
    <row xmlns:x14ac="http://schemas.microsoft.com/office/spreadsheetml/2009/9/ac" r="629" s="3" customFormat="true" x14ac:dyDescent="0.25">
      <c r="A629" s="401"/>
      <c r="B629" s="126"/>
      <c r="L629" s="126"/>
      <c r="V629" s="126"/>
      <c r="AF629" s="126"/>
      <c r="AP629" s="126"/>
      <c r="AZ629" s="126"/>
      <c r="BJ629" s="126"/>
      <c r="BT629" s="126"/>
      <c r="CD629" s="126"/>
      <c r="CN629" s="126"/>
      <c r="CO629" s="126"/>
      <c r="CP629" s="126"/>
      <c r="CQ629" s="126"/>
      <c r="CR629" s="126"/>
      <c r="CS629" s="126"/>
      <c r="CT629" s="126"/>
      <c r="CU629" s="126"/>
      <c r="CX629" s="126"/>
      <c r="DH629" s="126"/>
      <c r="DR629" s="126"/>
      <c r="EB629" s="126"/>
      <c r="EL629" s="126"/>
      <c r="EV629" s="126"/>
      <c r="FF629" s="126"/>
      <c r="FP629" s="126"/>
      <c r="FZ629" s="126"/>
      <c r="GJ629" s="126"/>
      <c r="GT629" s="126"/>
      <c r="HD629" s="126"/>
      <c r="HN629" s="126"/>
      <c r="HX629" s="126"/>
      <c r="IH629" s="126"/>
      <c r="IR629" s="126"/>
      <c r="JB629" s="126"/>
      <c r="JL629" s="126"/>
      <c r="JV629" s="126"/>
      <c r="KF629" s="126"/>
      <c r="KP629" s="126"/>
      <c r="KZ629" s="126"/>
      <c r="LJ629" s="126"/>
      <c r="LT629" s="126"/>
    </row>
    <row xmlns:x14ac="http://schemas.microsoft.com/office/spreadsheetml/2009/9/ac" r="630" s="3" customFormat="true" x14ac:dyDescent="0.25">
      <c r="A630" s="401"/>
      <c r="B630" s="126"/>
      <c r="L630" s="126"/>
      <c r="V630" s="126"/>
      <c r="AF630" s="126"/>
      <c r="AP630" s="126"/>
      <c r="AZ630" s="126"/>
      <c r="BJ630" s="126"/>
      <c r="BT630" s="126"/>
      <c r="CD630" s="126"/>
      <c r="CN630" s="126"/>
      <c r="CO630" s="126"/>
      <c r="CP630" s="126"/>
      <c r="CQ630" s="126"/>
      <c r="CR630" s="126"/>
      <c r="CS630" s="126"/>
      <c r="CT630" s="126"/>
      <c r="CU630" s="126"/>
      <c r="CX630" s="126"/>
      <c r="DH630" s="126"/>
      <c r="DR630" s="126"/>
      <c r="EB630" s="126"/>
      <c r="EL630" s="126"/>
      <c r="EV630" s="126"/>
      <c r="FF630" s="126"/>
      <c r="FP630" s="126"/>
      <c r="FZ630" s="126"/>
      <c r="GJ630" s="126"/>
      <c r="GT630" s="126"/>
      <c r="HD630" s="126"/>
      <c r="HN630" s="126"/>
      <c r="HX630" s="126"/>
      <c r="IH630" s="126"/>
      <c r="IR630" s="126"/>
      <c r="JB630" s="126"/>
      <c r="JL630" s="126"/>
      <c r="JV630" s="126"/>
      <c r="KF630" s="126"/>
      <c r="KP630" s="126"/>
      <c r="KZ630" s="126"/>
      <c r="LJ630" s="126"/>
      <c r="LT630" s="126"/>
    </row>
    <row xmlns:x14ac="http://schemas.microsoft.com/office/spreadsheetml/2009/9/ac" r="631" s="3" customFormat="true" x14ac:dyDescent="0.25">
      <c r="A631" s="401"/>
      <c r="B631" s="126"/>
      <c r="L631" s="126"/>
      <c r="V631" s="126"/>
      <c r="AF631" s="126"/>
      <c r="AP631" s="126"/>
      <c r="AZ631" s="126"/>
      <c r="BJ631" s="126"/>
      <c r="BT631" s="126"/>
      <c r="CD631" s="126"/>
      <c r="CN631" s="126"/>
      <c r="CO631" s="126"/>
      <c r="CP631" s="126"/>
      <c r="CQ631" s="126"/>
      <c r="CR631" s="126"/>
      <c r="CS631" s="126"/>
      <c r="CT631" s="126"/>
      <c r="CU631" s="126"/>
      <c r="CX631" s="126"/>
      <c r="DH631" s="126"/>
      <c r="DR631" s="126"/>
      <c r="EB631" s="126"/>
      <c r="EL631" s="126"/>
      <c r="EV631" s="126"/>
      <c r="FF631" s="126"/>
      <c r="FP631" s="126"/>
      <c r="FZ631" s="126"/>
      <c r="GJ631" s="126"/>
      <c r="GT631" s="126"/>
      <c r="HD631" s="126"/>
      <c r="HN631" s="126"/>
      <c r="HX631" s="126"/>
      <c r="IH631" s="126"/>
      <c r="IR631" s="126"/>
      <c r="JB631" s="126"/>
      <c r="JL631" s="126"/>
      <c r="JV631" s="126"/>
      <c r="KF631" s="126"/>
      <c r="KP631" s="126"/>
      <c r="KZ631" s="126"/>
      <c r="LJ631" s="126"/>
      <c r="LT631" s="126"/>
    </row>
    <row xmlns:x14ac="http://schemas.microsoft.com/office/spreadsheetml/2009/9/ac" r="632" s="3" customFormat="true" x14ac:dyDescent="0.25">
      <c r="A632" s="401"/>
      <c r="B632" s="126"/>
      <c r="L632" s="126"/>
      <c r="V632" s="126"/>
      <c r="AF632" s="126"/>
      <c r="AP632" s="126"/>
      <c r="AZ632" s="126"/>
      <c r="BJ632" s="126"/>
      <c r="BT632" s="126"/>
      <c r="CD632" s="126"/>
      <c r="CN632" s="126"/>
      <c r="CO632" s="126"/>
      <c r="CP632" s="126"/>
      <c r="CQ632" s="126"/>
      <c r="CR632" s="126"/>
      <c r="CS632" s="126"/>
      <c r="CT632" s="126"/>
      <c r="CU632" s="126"/>
      <c r="CX632" s="126"/>
      <c r="DH632" s="126"/>
      <c r="DR632" s="126"/>
      <c r="EB632" s="126"/>
      <c r="EL632" s="126"/>
      <c r="EV632" s="126"/>
      <c r="FF632" s="126"/>
      <c r="FP632" s="126"/>
      <c r="FZ632" s="126"/>
      <c r="GJ632" s="126"/>
      <c r="GT632" s="126"/>
      <c r="HD632" s="126"/>
      <c r="HN632" s="126"/>
      <c r="HX632" s="126"/>
      <c r="IH632" s="126"/>
      <c r="IR632" s="126"/>
      <c r="JB632" s="126"/>
      <c r="JL632" s="126"/>
      <c r="JV632" s="126"/>
      <c r="KF632" s="126"/>
      <c r="KP632" s="126"/>
      <c r="KZ632" s="126"/>
      <c r="LJ632" s="126"/>
      <c r="LT632" s="126"/>
    </row>
    <row xmlns:x14ac="http://schemas.microsoft.com/office/spreadsheetml/2009/9/ac" r="633" s="3" customFormat="true" x14ac:dyDescent="0.25">
      <c r="A633" s="401"/>
      <c r="B633" s="126"/>
      <c r="L633" s="126"/>
      <c r="V633" s="126"/>
      <c r="AF633" s="126"/>
      <c r="AP633" s="126"/>
      <c r="AZ633" s="126"/>
      <c r="BJ633" s="126"/>
      <c r="BT633" s="126"/>
      <c r="CD633" s="126"/>
      <c r="CN633" s="126"/>
      <c r="CO633" s="126"/>
      <c r="CP633" s="126"/>
      <c r="CQ633" s="126"/>
      <c r="CR633" s="126"/>
      <c r="CS633" s="126"/>
      <c r="CT633" s="126"/>
      <c r="CU633" s="126"/>
      <c r="CX633" s="126"/>
      <c r="DH633" s="126"/>
      <c r="DR633" s="126"/>
      <c r="EB633" s="126"/>
      <c r="EL633" s="126"/>
      <c r="EV633" s="126"/>
      <c r="FF633" s="126"/>
      <c r="FP633" s="126"/>
      <c r="FZ633" s="126"/>
      <c r="GJ633" s="126"/>
      <c r="GT633" s="126"/>
      <c r="HD633" s="126"/>
      <c r="HN633" s="126"/>
      <c r="HX633" s="126"/>
      <c r="IH633" s="126"/>
      <c r="IR633" s="126"/>
      <c r="JB633" s="126"/>
      <c r="JL633" s="126"/>
      <c r="JV633" s="126"/>
      <c r="KF633" s="126"/>
      <c r="KP633" s="126"/>
      <c r="KZ633" s="126"/>
      <c r="LJ633" s="126"/>
      <c r="LT633" s="126"/>
    </row>
    <row xmlns:x14ac="http://schemas.microsoft.com/office/spreadsheetml/2009/9/ac" r="634" s="3" customFormat="true" x14ac:dyDescent="0.25">
      <c r="A634" s="401"/>
      <c r="B634" s="126"/>
      <c r="L634" s="126"/>
      <c r="V634" s="126"/>
      <c r="AF634" s="126"/>
      <c r="AP634" s="126"/>
      <c r="AZ634" s="126"/>
      <c r="BJ634" s="126"/>
      <c r="BT634" s="126"/>
      <c r="CD634" s="126"/>
      <c r="CN634" s="126"/>
      <c r="CO634" s="126"/>
      <c r="CP634" s="126"/>
      <c r="CQ634" s="126"/>
      <c r="CR634" s="126"/>
      <c r="CS634" s="126"/>
      <c r="CT634" s="126"/>
      <c r="CU634" s="126"/>
      <c r="CX634" s="126"/>
      <c r="DH634" s="126"/>
      <c r="DR634" s="126"/>
      <c r="EB634" s="126"/>
      <c r="EL634" s="126"/>
      <c r="EV634" s="126"/>
      <c r="FF634" s="126"/>
      <c r="FP634" s="126"/>
      <c r="FZ634" s="126"/>
      <c r="GJ634" s="126"/>
      <c r="GT634" s="126"/>
      <c r="HD634" s="126"/>
      <c r="HN634" s="126"/>
      <c r="HX634" s="126"/>
      <c r="IH634" s="126"/>
      <c r="IR634" s="126"/>
      <c r="JB634" s="126"/>
      <c r="JL634" s="126"/>
      <c r="JV634" s="126"/>
      <c r="KF634" s="126"/>
      <c r="KP634" s="126"/>
      <c r="KZ634" s="126"/>
      <c r="LJ634" s="126"/>
      <c r="LT634" s="126"/>
    </row>
    <row xmlns:x14ac="http://schemas.microsoft.com/office/spreadsheetml/2009/9/ac" r="635" s="3" customFormat="true" x14ac:dyDescent="0.25">
      <c r="A635" s="401"/>
      <c r="B635" s="126"/>
      <c r="L635" s="126"/>
      <c r="V635" s="126"/>
      <c r="AF635" s="126"/>
      <c r="AP635" s="126"/>
      <c r="AZ635" s="126"/>
      <c r="BJ635" s="126"/>
      <c r="BT635" s="126"/>
      <c r="CD635" s="126"/>
      <c r="CN635" s="126"/>
      <c r="CO635" s="126"/>
      <c r="CP635" s="126"/>
      <c r="CQ635" s="126"/>
      <c r="CR635" s="126"/>
      <c r="CS635" s="126"/>
      <c r="CT635" s="126"/>
      <c r="CU635" s="126"/>
      <c r="CX635" s="126"/>
      <c r="DH635" s="126"/>
      <c r="DR635" s="126"/>
      <c r="EB635" s="126"/>
      <c r="EL635" s="126"/>
      <c r="EV635" s="126"/>
      <c r="FF635" s="126"/>
      <c r="FP635" s="126"/>
      <c r="FZ635" s="126"/>
      <c r="GJ635" s="126"/>
      <c r="GT635" s="126"/>
      <c r="HD635" s="126"/>
      <c r="HN635" s="126"/>
      <c r="HX635" s="126"/>
      <c r="IH635" s="126"/>
      <c r="IR635" s="126"/>
      <c r="JB635" s="126"/>
      <c r="JL635" s="126"/>
      <c r="JV635" s="126"/>
      <c r="KF635" s="126"/>
      <c r="KP635" s="126"/>
      <c r="KZ635" s="126"/>
      <c r="LJ635" s="126"/>
      <c r="LT635" s="126"/>
    </row>
    <row xmlns:x14ac="http://schemas.microsoft.com/office/spreadsheetml/2009/9/ac" r="636" s="3" customFormat="true" x14ac:dyDescent="0.25">
      <c r="A636" s="401"/>
      <c r="B636" s="126"/>
      <c r="L636" s="126"/>
      <c r="V636" s="126"/>
      <c r="AF636" s="126"/>
      <c r="AP636" s="126"/>
      <c r="AZ636" s="126"/>
      <c r="BJ636" s="126"/>
      <c r="BT636" s="126"/>
      <c r="CD636" s="126"/>
      <c r="CN636" s="126"/>
      <c r="CO636" s="126"/>
      <c r="CP636" s="126"/>
      <c r="CQ636" s="126"/>
      <c r="CR636" s="126"/>
      <c r="CS636" s="126"/>
      <c r="CT636" s="126"/>
      <c r="CU636" s="126"/>
      <c r="CX636" s="126"/>
      <c r="DH636" s="126"/>
      <c r="DR636" s="126"/>
      <c r="EB636" s="126"/>
      <c r="EL636" s="126"/>
      <c r="EV636" s="126"/>
      <c r="FF636" s="126"/>
      <c r="FP636" s="126"/>
      <c r="FZ636" s="126"/>
      <c r="GJ636" s="126"/>
      <c r="GT636" s="126"/>
      <c r="HD636" s="126"/>
      <c r="HN636" s="126"/>
      <c r="HX636" s="126"/>
      <c r="IH636" s="126"/>
      <c r="IR636" s="126"/>
      <c r="JB636" s="126"/>
      <c r="JL636" s="126"/>
      <c r="JV636" s="126"/>
      <c r="KF636" s="126"/>
      <c r="KP636" s="126"/>
      <c r="KZ636" s="126"/>
      <c r="LJ636" s="126"/>
      <c r="LT636" s="126"/>
    </row>
    <row xmlns:x14ac="http://schemas.microsoft.com/office/spreadsheetml/2009/9/ac" r="637" s="3" customFormat="true" x14ac:dyDescent="0.25">
      <c r="A637" s="401"/>
      <c r="B637" s="126"/>
      <c r="L637" s="126"/>
      <c r="V637" s="126"/>
      <c r="AF637" s="126"/>
      <c r="AP637" s="126"/>
      <c r="AZ637" s="126"/>
      <c r="BJ637" s="126"/>
      <c r="BT637" s="126"/>
      <c r="CD637" s="126"/>
      <c r="CN637" s="126"/>
      <c r="CO637" s="126"/>
      <c r="CP637" s="126"/>
      <c r="CQ637" s="126"/>
      <c r="CR637" s="126"/>
      <c r="CS637" s="126"/>
      <c r="CT637" s="126"/>
      <c r="CU637" s="126"/>
      <c r="CX637" s="126"/>
      <c r="DH637" s="126"/>
      <c r="DR637" s="126"/>
      <c r="EB637" s="126"/>
      <c r="EL637" s="126"/>
      <c r="EV637" s="126"/>
      <c r="FF637" s="126"/>
      <c r="FP637" s="126"/>
      <c r="FZ637" s="126"/>
      <c r="GJ637" s="126"/>
      <c r="GT637" s="126"/>
      <c r="HD637" s="126"/>
      <c r="HN637" s="126"/>
      <c r="HX637" s="126"/>
      <c r="IH637" s="126"/>
      <c r="IR637" s="126"/>
      <c r="JB637" s="126"/>
      <c r="JL637" s="126"/>
      <c r="JV637" s="126"/>
      <c r="KF637" s="126"/>
      <c r="KP637" s="126"/>
      <c r="KZ637" s="126"/>
      <c r="LJ637" s="126"/>
      <c r="LT637" s="126"/>
    </row>
    <row xmlns:x14ac="http://schemas.microsoft.com/office/spreadsheetml/2009/9/ac" r="638" s="3" customFormat="true" x14ac:dyDescent="0.25">
      <c r="A638" s="401"/>
      <c r="B638" s="126"/>
      <c r="L638" s="126"/>
      <c r="V638" s="126"/>
      <c r="AF638" s="126"/>
      <c r="AP638" s="126"/>
      <c r="AZ638" s="126"/>
      <c r="BJ638" s="126"/>
      <c r="BT638" s="126"/>
      <c r="CD638" s="126"/>
      <c r="CN638" s="126"/>
      <c r="CO638" s="126"/>
      <c r="CP638" s="126"/>
      <c r="CQ638" s="126"/>
      <c r="CR638" s="126"/>
      <c r="CS638" s="126"/>
      <c r="CT638" s="126"/>
      <c r="CU638" s="126"/>
      <c r="CX638" s="126"/>
      <c r="DH638" s="126"/>
      <c r="DR638" s="126"/>
      <c r="EB638" s="126"/>
      <c r="EL638" s="126"/>
      <c r="EV638" s="126"/>
      <c r="FF638" s="126"/>
      <c r="FP638" s="126"/>
      <c r="FZ638" s="126"/>
      <c r="GJ638" s="126"/>
      <c r="GT638" s="126"/>
      <c r="HD638" s="126"/>
      <c r="HN638" s="126"/>
      <c r="HX638" s="126"/>
      <c r="IH638" s="126"/>
      <c r="IR638" s="126"/>
      <c r="JB638" s="126"/>
      <c r="JL638" s="126"/>
      <c r="JV638" s="126"/>
      <c r="KF638" s="126"/>
      <c r="KP638" s="126"/>
      <c r="KZ638" s="126"/>
      <c r="LJ638" s="126"/>
      <c r="LT638" s="126"/>
    </row>
    <row xmlns:x14ac="http://schemas.microsoft.com/office/spreadsheetml/2009/9/ac" r="639" s="3" customFormat="true" x14ac:dyDescent="0.25">
      <c r="A639" s="401"/>
      <c r="B639" s="126"/>
      <c r="L639" s="126"/>
      <c r="V639" s="126"/>
      <c r="AF639" s="126"/>
      <c r="AP639" s="126"/>
      <c r="AZ639" s="126"/>
      <c r="BJ639" s="126"/>
      <c r="BT639" s="126"/>
      <c r="CD639" s="126"/>
      <c r="CN639" s="126"/>
      <c r="CO639" s="126"/>
      <c r="CP639" s="126"/>
      <c r="CQ639" s="126"/>
      <c r="CR639" s="126"/>
      <c r="CS639" s="126"/>
      <c r="CT639" s="126"/>
      <c r="CU639" s="126"/>
      <c r="CX639" s="126"/>
      <c r="DH639" s="126"/>
      <c r="DR639" s="126"/>
      <c r="EB639" s="126"/>
      <c r="EL639" s="126"/>
      <c r="EV639" s="126"/>
      <c r="FF639" s="126"/>
      <c r="FP639" s="126"/>
      <c r="FZ639" s="126"/>
      <c r="GJ639" s="126"/>
      <c r="GT639" s="126"/>
      <c r="HD639" s="126"/>
      <c r="HN639" s="126"/>
      <c r="HX639" s="126"/>
      <c r="IH639" s="126"/>
      <c r="IR639" s="126"/>
      <c r="JB639" s="126"/>
      <c r="JL639" s="126"/>
      <c r="JV639" s="126"/>
      <c r="KF639" s="126"/>
      <c r="KP639" s="126"/>
      <c r="KZ639" s="126"/>
      <c r="LJ639" s="126"/>
      <c r="LT639" s="126"/>
    </row>
    <row xmlns:x14ac="http://schemas.microsoft.com/office/spreadsheetml/2009/9/ac" r="640" s="3" customFormat="true" x14ac:dyDescent="0.25">
      <c r="A640" s="401"/>
      <c r="B640" s="126"/>
      <c r="L640" s="126"/>
      <c r="V640" s="126"/>
      <c r="AF640" s="126"/>
      <c r="AP640" s="126"/>
      <c r="AZ640" s="126"/>
      <c r="BJ640" s="126"/>
      <c r="BT640" s="126"/>
      <c r="CD640" s="126"/>
      <c r="CN640" s="126"/>
      <c r="CO640" s="126"/>
      <c r="CP640" s="126"/>
      <c r="CQ640" s="126"/>
      <c r="CR640" s="126"/>
      <c r="CS640" s="126"/>
      <c r="CT640" s="126"/>
      <c r="CU640" s="126"/>
      <c r="CX640" s="126"/>
      <c r="DH640" s="126"/>
      <c r="DR640" s="126"/>
      <c r="EB640" s="126"/>
      <c r="EL640" s="126"/>
      <c r="EV640" s="126"/>
      <c r="FF640" s="126"/>
      <c r="FP640" s="126"/>
      <c r="FZ640" s="126"/>
      <c r="GJ640" s="126"/>
      <c r="GT640" s="126"/>
      <c r="HD640" s="126"/>
      <c r="HN640" s="126"/>
      <c r="HX640" s="126"/>
      <c r="IH640" s="126"/>
      <c r="IR640" s="126"/>
      <c r="JB640" s="126"/>
      <c r="JL640" s="126"/>
      <c r="JV640" s="126"/>
      <c r="KF640" s="126"/>
      <c r="KP640" s="126"/>
      <c r="KZ640" s="126"/>
      <c r="LJ640" s="126"/>
      <c r="LT640" s="126"/>
    </row>
  </sheetData>
  <mergeCells count="26">
    <mergeCell ref="A2:A3"/>
    <mergeCell ref="HO27:HU27"/>
    <mergeCell ref="HY27:IE27"/>
    <mergeCell ref="BU27:CA27"/>
    <mergeCell ref="AQ27:AW27"/>
    <mergeCell ref="BK27:BQ27"/>
    <mergeCell ref="GA27:GG27"/>
    <mergeCell ref="HE27:HK27"/>
    <mergeCell ref="GK27:GQ27"/>
    <mergeCell ref="GU27:HA27"/>
    <mergeCell ref="II27:IO27"/>
    <mergeCell ref="DI27:DO27"/>
    <mergeCell ref="CY27:DE27"/>
    <mergeCell ref="CO27:CU27"/>
    <mergeCell ref="C27:I27"/>
    <mergeCell ref="W27:AC27"/>
    <mergeCell ref="AG27:AM27"/>
    <mergeCell ref="BA27:BG27"/>
    <mergeCell ref="CE27:CK27"/>
    <mergeCell ref="M27:S27"/>
    <mergeCell ref="FG27:FM27"/>
    <mergeCell ref="FQ27:FW27"/>
    <mergeCell ref="EM27:ES27"/>
    <mergeCell ref="EW27:FC27"/>
    <mergeCell ref="DS27:DY27"/>
    <mergeCell ref="EC27:EI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75</vt:i4>
      </vt:variant>
    </vt:vector>
  </HeadingPairs>
  <TitlesOfParts>
    <vt:vector size="8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2024-04-24T06:13:00Z</dcterms:modified>
</cp:coreProperties>
</file>